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<sst xmlns="http://schemas.openxmlformats.org/spreadsheetml/2006/main" count="1012" uniqueCount="191">
  <si>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</si>
  <si>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</si>
  <si>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</si>
  <si>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</si>
  <si>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</si>
  <si>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</si>
  <si>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</si>
  <si>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</si>
  <si>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</si>
  <si>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</si>
  <si>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</si>
  <si>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</si>
  <si>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</si>
  <si>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</si>
  <si>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</si>
  <si>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</si>
  <si>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</si>
  <si>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</si>
  <si>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</si>
  <si>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</si>
  <si>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</si>
  <si>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</si>
  <si>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</si>
  <si>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</si>
  <si>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</si>
  <si>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</si>
  <si>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</si>
  <si>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</si>
  <si>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</si>
  <si>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</si>
  <si>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</si>
  <si>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</si>
  <si>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</si>
  <si>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</si>
  <si>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</si>
  <si>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</si>
  <si>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</si>
  <si>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</si>
  <si>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</si>
  <si>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</si>
  <si>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</si>
  <si>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</si>
  <si>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</si>
  <si>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</si>
  <si>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</si>
  <si>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</si>
  <si>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</si>
  <si>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</si>
  <si>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</si>
  <si>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</si>
  <si>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27.05.2021</t>
  </si>
  <si>
    <t>15.05.2021</t>
  </si>
  <si>
    <t>Jigott Aloe Sun Protect BB крем SPF41 50 мл, SPF 41, 50 мл</t>
  </si>
  <si>
    <t>Платёж за скидку маркетплейса</t>
  </si>
  <si>
    <t>26.05.2021</t>
  </si>
  <si>
    <t>60ae0f5e7153b3120b909f0a</t>
  </si>
  <si>
    <t>24.05.2021</t>
  </si>
  <si>
    <t>Missha BB крем Perfect Cover, SPF 42, 20 мл, оттенок: 23 natural beige</t>
  </si>
  <si>
    <t>Платёж за скидку по бонусам СберСпасибо</t>
  </si>
  <si>
    <t>60ab366c03c378946a1ae7eb</t>
  </si>
  <si>
    <t>Goo.N трусики L (9-14 кг) 44 шт.,</t>
  </si>
  <si>
    <t>60ae1a57dbdc31bbd8e7d6bd</t>
  </si>
  <si>
    <t>22.05.2021</t>
  </si>
  <si>
    <t>Missha BB крем Perfect Cover, SPF 42, 20 мл, оттенок: 21 light beige</t>
  </si>
  <si>
    <t>60a8e1966a8643157c546446</t>
  </si>
  <si>
    <t>25.05.2021</t>
  </si>
  <si>
    <t>60ad01285a3951a33a1ceb76</t>
  </si>
  <si>
    <t>19.05.2021</t>
  </si>
  <si>
    <t>Biore увлажняющая сыворотка для умывания и снятия макияжа, 210 мл</t>
  </si>
  <si>
    <t>60ae2c5904e9432740495c1a</t>
  </si>
  <si>
    <t>YokoSun трусики XXL (15-23 кг) 28 шт.</t>
  </si>
  <si>
    <t>60acb4a199d6ef6dedd38ac0</t>
  </si>
  <si>
    <t>05.05.2021</t>
  </si>
  <si>
    <t>Esthetic House Formula Ampoule Vita C Сыворотка для лица, 80 мл</t>
  </si>
  <si>
    <t>60ae490eb9f8ed560341c312</t>
  </si>
  <si>
    <t>60abd13899d6ef4f87d38a5c</t>
  </si>
  <si>
    <t>23.05.2021</t>
  </si>
  <si>
    <t>Biore мицеллярная вода, запасной блок, 290 мл</t>
  </si>
  <si>
    <t>60ae512032da83cc165107ca</t>
  </si>
  <si>
    <t>Ёkitto трусики XL (12+ кг) 34 шт.</t>
  </si>
  <si>
    <t>Платёж за скидку по баллам Яндекс.Плюса</t>
  </si>
  <si>
    <t>60ad153bc3080f591a08ffb5</t>
  </si>
  <si>
    <t>Ёkitto трусики L (9-14 кг) 44 шт.</t>
  </si>
  <si>
    <t>Goo.N трусики Ultra XL (12-20 кг), 50 шт.</t>
  </si>
  <si>
    <t>60ae8bcd7153b31adda13ccd</t>
  </si>
  <si>
    <t>Смесь БИБИКОЛЬ Нэнни 3, от 1 года, 400 г</t>
  </si>
  <si>
    <t>60ae8ce2dbdc318b914c0d64</t>
  </si>
  <si>
    <t>Merries подгузники XL (12-20 кг), 44 шт.</t>
  </si>
  <si>
    <t>60ae8e07dbdc314f304c0d6a</t>
  </si>
  <si>
    <t>60ae949cc3080f3c062d8e01</t>
  </si>
  <si>
    <t>60ae9512954f6b19893fa3ad</t>
  </si>
  <si>
    <t>Biore салфетки для снятия макияжа</t>
  </si>
  <si>
    <t>Biore мусс для умывания с увлажняющим эффектом, 130 мл</t>
  </si>
  <si>
    <t>60ae9bf32af6cd5097f7d2a0</t>
  </si>
  <si>
    <t>60aea4d60fe99577b624e02d</t>
  </si>
  <si>
    <t>60ac16c404e94312bac60079</t>
  </si>
  <si>
    <t>It'S SKIN стик Tropical Mangosteen, SPF 50, 17 г</t>
  </si>
  <si>
    <t>60aca4cdc3080fde53fe2498</t>
  </si>
  <si>
    <t>60aea87f0fe995710824e034</t>
  </si>
  <si>
    <t>60aead6904e9434e11da033c</t>
  </si>
  <si>
    <t>YokoSun трусики Premium XL (12-20 кг) 38 шт.,</t>
  </si>
  <si>
    <t>60aead6e32da836c8e51083d</t>
  </si>
  <si>
    <t>60ab2ff194d527c67a25de5c</t>
  </si>
  <si>
    <t>60ac24932fe0987244a5e8f0</t>
  </si>
  <si>
    <t>60ad57737399012cf78b1426</t>
  </si>
  <si>
    <t>Manuoki подгузники UltraThin L (12+ кг) 44 шт.,</t>
  </si>
  <si>
    <t>60aebb7fc3080f28542d8e07</t>
  </si>
  <si>
    <t>YokoSun трусики Premium XL (12-20 кг) 38 шт.</t>
  </si>
  <si>
    <t>60ade5593b317657f643dda0</t>
  </si>
  <si>
    <t>60aec2b5dbdc3116664c0d59</t>
  </si>
  <si>
    <t>YokoSun трусики L (9-14 кг), 44 шт.</t>
  </si>
  <si>
    <t>60ad44d17153b3d512d02f60</t>
  </si>
  <si>
    <t>60aec544b9f8ed7f4941c311</t>
  </si>
  <si>
    <t>60ac0c70f988019567448066</t>
  </si>
  <si>
    <t>60ad29cc3620c241da26ce09</t>
  </si>
  <si>
    <t>60aed3a13620c20e90aee3aa</t>
  </si>
  <si>
    <t>Пенка Lion Kirei Kirei Зеленый виноград, 250 мл</t>
  </si>
  <si>
    <t>60aed3d99066f454f9a9460f</t>
  </si>
  <si>
    <t>Lion top sweet harmony жидкое средство для стирки белья со сладким цветочным ароматом, мягкая упаковка, 720 гр</t>
  </si>
  <si>
    <t>60aed3fa7153b30619a13ccb</t>
  </si>
  <si>
    <t>60aed4508927ca2ac2477f61</t>
  </si>
  <si>
    <t>60aed470792ab136601c5014</t>
  </si>
  <si>
    <t>Biore мицеллярная вода, 320 мл</t>
  </si>
  <si>
    <t>60aed487dff13b4d1fe327cf</t>
  </si>
  <si>
    <t>Pigeon Бутылочка Перистальтик Плюс с широким горлом PP, 240 мл, с 3 месяцев, бесцветный</t>
  </si>
  <si>
    <t>60aed48ac5311b3dbcc0000b</t>
  </si>
  <si>
    <t>60aed497954f6b0af93fa3ad</t>
  </si>
  <si>
    <t>Joonies трусики Comfort XL (12-17 кг), 38 шт.</t>
  </si>
  <si>
    <t>60aed4c35a3951153517ea8c</t>
  </si>
  <si>
    <t>60aed4c5dff13b254ae327db</t>
  </si>
  <si>
    <t>60aed50b8927caffd0477f66</t>
  </si>
  <si>
    <t>YokoSun подгузники M (5-10 кг), 62 шт.</t>
  </si>
  <si>
    <t>60ade448f4c0cb213bedfbfa</t>
  </si>
  <si>
    <t>YokoSun трусики M (6-10 кг), 58 шт.</t>
  </si>
  <si>
    <t>60ad5ca4f4c0cb1455edfb62</t>
  </si>
  <si>
    <t>60ad46b77153b33ff7d02f76</t>
  </si>
  <si>
    <t>YokoSun трусики Premium L (9-14 кг) 44 шт.,</t>
  </si>
  <si>
    <t>60aed68e03c3780f3b349ae2</t>
  </si>
  <si>
    <t>60aed6902fe098312071fa96</t>
  </si>
  <si>
    <t>Merries подгузники M (6-11 кг), 64 шт.</t>
  </si>
  <si>
    <t>60aed7338927ca1093477f5c</t>
  </si>
  <si>
    <t>YokoSun подгузники L (9-13 кг), 54 шт.</t>
  </si>
  <si>
    <t>60ad660c20d51d120bafbdd7</t>
  </si>
  <si>
    <t>Joonies трусики Premium Soft XL (12-17 кг), 38 шт.</t>
  </si>
  <si>
    <t>60aed7b5f98801d732fc0b67</t>
  </si>
  <si>
    <t>Смесь Kabrita 4 GOLD для комфортного пищеварения, старше 18 месяцев, 800 г</t>
  </si>
  <si>
    <t>60aed7f8954f6be8263fa3a3</t>
  </si>
  <si>
    <t>Merries подгузники L (9-14 кг), 54 шт.</t>
  </si>
  <si>
    <t>60aed8b2954f6be8263fa3a9</t>
  </si>
  <si>
    <t>60acfd0b3b31762add43de07</t>
  </si>
  <si>
    <t>Протеин Optimum Nutrition 100% Whey Gold Standard (2100-2353 г) клубника</t>
  </si>
  <si>
    <t>60aed93803c378546b349ae6</t>
  </si>
  <si>
    <t>60aed9e9f98801a8f1fc0b71</t>
  </si>
  <si>
    <t>60aeda11fbacea689338c1b0</t>
  </si>
  <si>
    <t>60abf1993620c271f926ce7e</t>
  </si>
  <si>
    <t>YokoSun трусики Eco XXL (15-23 кг) 32 шт.</t>
  </si>
  <si>
    <t>60ae403d83b1f23d84183d35</t>
  </si>
  <si>
    <t>Joonies трусики Comfort L (9-14 кг), 44 шт.</t>
  </si>
  <si>
    <t>60ad6871bed21e2d5d8aee0d</t>
  </si>
  <si>
    <t>60ad03af3620c261ec26cdd4</t>
  </si>
  <si>
    <t>Lion Top Shiny Rose Жидкое средство для стирки аромат цветущих роз 720 гр сменный блок</t>
  </si>
  <si>
    <t>60aedcb132da83dc515107cb</t>
  </si>
  <si>
    <t>Ёkitto трусики XXL (15+ кг) 34 шт.</t>
  </si>
  <si>
    <t>60ad4500dbdc31cd9be8c579</t>
  </si>
  <si>
    <t>YokoSun трусики Premium L (9-14 кг) 44 шт.</t>
  </si>
  <si>
    <t>60aedf59792ab171d51c500c</t>
  </si>
  <si>
    <t>Пенка Lion Kirei Kirei Розовый персик, 250 мл, 325 г</t>
  </si>
  <si>
    <t>60aedf7bdbdc31274f4c0d65</t>
  </si>
  <si>
    <t>60aedf9a32da8306915107ce</t>
  </si>
  <si>
    <t>Презервативы Sagami Original 0.01, 1 шт.</t>
  </si>
  <si>
    <t>60aedfa08927caac72477f5d</t>
  </si>
  <si>
    <t>MEDI-PEEL Volume Essence Peptide 9 эссенция с пептидами для эластичности кожи лица, 100 мл</t>
  </si>
  <si>
    <t>60aedfb15a3951721317ea8b</t>
  </si>
  <si>
    <t>Goo.N трусики XL (12-20 кг) 38 шт.</t>
  </si>
  <si>
    <t>60aee103c3080f99222d8e04</t>
  </si>
  <si>
    <t>Merries трусики XL (12-22 кг), 50 шт.</t>
  </si>
  <si>
    <t>60ad48137153b338f8d02f89</t>
  </si>
  <si>
    <t>Biore мусс для умывания с увлажняющим эффектом, 150 мл</t>
  </si>
  <si>
    <t>60ad47d1dff13b1b1ce02d57</t>
  </si>
  <si>
    <t>60ad58de94d527a40fcc2139</t>
  </si>
  <si>
    <t>60adf5307153b395affe7673</t>
  </si>
  <si>
    <t>60aae77b954f6b3edbf842c6</t>
  </si>
  <si>
    <t>60ae42552fe0984e46a5e962</t>
  </si>
  <si>
    <t>Merries трусики XXL (15-28 кг), 32 шт.</t>
  </si>
  <si>
    <t>60ae5e34954f6b174927dee4</t>
  </si>
  <si>
    <t>60a9d6eb03c37888811ae761</t>
  </si>
  <si>
    <t>Esthetic House шампунь для волос CP-1 Ginger Purifying, 500 мл</t>
  </si>
  <si>
    <t>60ad025099d6ef71c5d389d5</t>
  </si>
  <si>
    <t>Трубка газоотводная Windi для новорожденных, 10 шт.</t>
  </si>
  <si>
    <t>60af1041c3080f2d3a2d8e13</t>
  </si>
  <si>
    <t>60af105273990135e2948f8c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</si>
</sst>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97604.0</v>
      </c>
    </row>
    <row r="4" spans="1:9" s="3" customFormat="1" x14ac:dyDescent="0.2" ht="16.0" customHeight="true">
      <c r="A4" s="3" t="s">
        <v>34</v>
      </c>
      <c r="B4" s="10" t="n">
        <v>32606.0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4.6840403E7</v>
      </c>
      <c r="B8" s="8" t="s">
        <v>51</v>
      </c>
      <c r="C8" s="8" t="n">
        <f>IF(false,"120922550", "120922550")</f>
      </c>
      <c r="D8" s="8" t="s">
        <v>52</v>
      </c>
      <c r="E8" s="8" t="n">
        <v>1.0</v>
      </c>
      <c r="F8" s="8" t="n">
        <v>60.0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4.7866593E7</v>
      </c>
      <c r="B9" t="s" s="8">
        <v>56</v>
      </c>
      <c r="C9" t="n" s="8">
        <f>IF(false,"120921947", "120921947")</f>
      </c>
      <c r="D9" t="s" s="8">
        <v>57</v>
      </c>
      <c r="E9" t="n" s="8">
        <v>1.0</v>
      </c>
      <c r="F9" t="n" s="8">
        <v>446.0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4.788695E7</v>
      </c>
      <c r="B10" s="8" t="s">
        <v>56</v>
      </c>
      <c r="C10" s="8" t="n">
        <f>IF(false,"005-1518", "005-1518")</f>
      </c>
      <c r="D10" s="8" t="s">
        <v>60</v>
      </c>
      <c r="E10" s="8" t="n">
        <v>4.0</v>
      </c>
      <c r="F10" s="8" t="n">
        <v>1460.0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4.7683118E7</v>
      </c>
      <c r="B11" t="s" s="8">
        <v>62</v>
      </c>
      <c r="C11" t="n" s="8">
        <f>IF(false,"120921439", "120921439")</f>
      </c>
      <c r="D11" t="s" s="8">
        <v>63</v>
      </c>
      <c r="E11" t="n" s="8">
        <v>1.0</v>
      </c>
      <c r="F11" t="n" s="8">
        <v>598.0</v>
      </c>
      <c r="G11" t="s" s="8">
        <v>58</v>
      </c>
      <c r="H11" t="s" s="8">
        <v>54</v>
      </c>
      <c r="I11" t="s" s="8">
        <v>64</v>
      </c>
    </row>
    <row r="12" spans="1:9" x14ac:dyDescent="0.2" ht="16.0" customHeight="true">
      <c r="A12" s="7" t="n">
        <v>4.8050236E7</v>
      </c>
      <c r="B12" t="s" s="8">
        <v>65</v>
      </c>
      <c r="C12" t="n" s="8">
        <f>IF(false,"120921439", "120921439")</f>
      </c>
      <c r="D12" t="s" s="8">
        <v>63</v>
      </c>
      <c r="E12" t="n" s="8">
        <v>1.0</v>
      </c>
      <c r="F12" t="n" s="8">
        <v>401.0</v>
      </c>
      <c r="G12" t="s" s="8">
        <v>58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4.7373904E7</v>
      </c>
      <c r="B13" s="8" t="s">
        <v>67</v>
      </c>
      <c r="C13" s="8" t="n">
        <f>IF(false,"120921818", "120921818")</f>
      </c>
      <c r="D13" s="8" t="s">
        <v>68</v>
      </c>
      <c r="E13" s="8" t="n">
        <v>1.0</v>
      </c>
      <c r="F13" s="8" t="n">
        <v>206.0</v>
      </c>
      <c r="G13" s="8" t="s">
        <v>53</v>
      </c>
      <c r="H13" s="8" t="s">
        <v>54</v>
      </c>
      <c r="I13" s="8" t="s">
        <v>69</v>
      </c>
    </row>
    <row r="14" spans="1:9" x14ac:dyDescent="0.2" ht="16.0" customHeight="true">
      <c r="A14" s="7" t="n">
        <v>4.8008476E7</v>
      </c>
      <c r="B14" s="8" t="s">
        <v>65</v>
      </c>
      <c r="C14" s="8" t="n">
        <f>IF(false,"005-1517", "005-1517")</f>
      </c>
      <c r="D14" s="8" t="s">
        <v>70</v>
      </c>
      <c r="E14" s="8" t="n">
        <v>2.0</v>
      </c>
      <c r="F14" s="8" t="n">
        <v>114.0</v>
      </c>
      <c r="G14" s="8" t="s">
        <v>58</v>
      </c>
      <c r="H14" s="8" t="s">
        <v>54</v>
      </c>
      <c r="I14" s="8" t="s">
        <v>71</v>
      </c>
    </row>
    <row r="15" ht="16.0" customHeight="true">
      <c r="A15" t="n" s="7">
        <v>4.5814455E7</v>
      </c>
      <c r="B15" t="s" s="8">
        <v>72</v>
      </c>
      <c r="C15" t="n" s="8">
        <f>IF(false,"005-1619", "005-1619")</f>
      </c>
      <c r="D15" t="s" s="8">
        <v>73</v>
      </c>
      <c r="E15" t="n" s="8">
        <v>1.0</v>
      </c>
      <c r="F15" t="n" s="8">
        <v>150.0</v>
      </c>
      <c r="G15" t="s" s="8">
        <v>53</v>
      </c>
      <c r="H15" t="s" s="8">
        <v>54</v>
      </c>
      <c r="I15" t="s" s="8">
        <v>74</v>
      </c>
    </row>
    <row r="16" spans="1:9" s="1" customFormat="1" x14ac:dyDescent="0.2" ht="16.0" customHeight="true">
      <c r="A16" s="7" t="n">
        <v>4.7941123E7</v>
      </c>
      <c r="B16" t="s" s="8">
        <v>56</v>
      </c>
      <c r="C16" t="n" s="8">
        <f>IF(false,"120921439", "120921439")</f>
      </c>
      <c r="D16" t="s" s="8">
        <v>63</v>
      </c>
      <c r="E16" t="n" s="8">
        <v>1.0</v>
      </c>
      <c r="F16" s="8" t="n">
        <v>598.0</v>
      </c>
      <c r="G16" s="8" t="s">
        <v>58</v>
      </c>
      <c r="H16" s="8" t="s">
        <v>54</v>
      </c>
      <c r="I16" s="8" t="s">
        <v>75</v>
      </c>
    </row>
    <row r="17" spans="1:9" x14ac:dyDescent="0.2" ht="16.0" customHeight="true">
      <c r="A17" s="7" t="n">
        <v>4.78356E7</v>
      </c>
      <c r="B17" s="8" t="s">
        <v>76</v>
      </c>
      <c r="C17" s="8" t="n">
        <f>IF(false,"005-1380", "005-1380")</f>
      </c>
      <c r="D17" s="8" t="s">
        <v>77</v>
      </c>
      <c r="E17" s="8" t="n">
        <v>1.0</v>
      </c>
      <c r="F17" s="8" t="n">
        <v>73.0</v>
      </c>
      <c r="G17" s="8" t="s">
        <v>53</v>
      </c>
      <c r="H17" s="8" t="s">
        <v>54</v>
      </c>
      <c r="I17" s="8" t="s">
        <v>78</v>
      </c>
    </row>
    <row r="18" spans="1:9" x14ac:dyDescent="0.2" ht="16.0" customHeight="true">
      <c r="A18" s="7" t="n">
        <v>4.8060293E7</v>
      </c>
      <c r="B18" t="s" s="8">
        <v>65</v>
      </c>
      <c r="C18" t="n" s="8">
        <f>IF(false,"120921545", "120921545")</f>
      </c>
      <c r="D18" t="s" s="8">
        <v>79</v>
      </c>
      <c r="E18" t="n" s="8">
        <v>2.0</v>
      </c>
      <c r="F18" t="n" s="8">
        <v>37.0</v>
      </c>
      <c r="G18" t="s" s="8">
        <v>80</v>
      </c>
      <c r="H18" t="s" s="8">
        <v>54</v>
      </c>
      <c r="I18" t="s" s="8">
        <v>81</v>
      </c>
    </row>
    <row r="19" spans="1:9" ht="16.0" x14ac:dyDescent="0.2" customHeight="true">
      <c r="A19" s="7" t="n">
        <v>4.8060293E7</v>
      </c>
      <c r="B19" s="8" t="s">
        <v>65</v>
      </c>
      <c r="C19" s="8" t="n">
        <f>IF(false,"120921544", "120921544")</f>
      </c>
      <c r="D19" s="8" t="s">
        <v>82</v>
      </c>
      <c r="E19" s="8" t="n">
        <v>1.0</v>
      </c>
      <c r="F19" s="8" t="n">
        <v>17.0</v>
      </c>
      <c r="G19" s="8" t="s">
        <v>80</v>
      </c>
      <c r="H19" s="8" t="s">
        <v>54</v>
      </c>
      <c r="I19" s="8" t="s">
        <v>81</v>
      </c>
    </row>
    <row r="20" spans="1:9" x14ac:dyDescent="0.2" ht="16.0" customHeight="true">
      <c r="A20" s="7" t="n">
        <v>4.7934367E7</v>
      </c>
      <c r="B20" s="8" t="s">
        <v>56</v>
      </c>
      <c r="C20" s="8" t="n">
        <f>IF(false,"120921791", "120921791")</f>
      </c>
      <c r="D20" s="8" t="s">
        <v>83</v>
      </c>
      <c r="E20" s="8" t="n">
        <v>4.0</v>
      </c>
      <c r="F20" s="8" t="n">
        <v>1388.0</v>
      </c>
      <c r="G20" s="8" t="s">
        <v>53</v>
      </c>
      <c r="H20" s="8" t="s">
        <v>54</v>
      </c>
      <c r="I20" s="8" t="s">
        <v>84</v>
      </c>
    </row>
    <row r="21" ht="16.0" customHeight="true">
      <c r="A21" t="n" s="7">
        <v>4.792953E7</v>
      </c>
      <c r="B21" t="s" s="8">
        <v>56</v>
      </c>
      <c r="C21" t="n" s="8">
        <f>IF(false,"01-004213", "01-004213")</f>
      </c>
      <c r="D21" t="s" s="8">
        <v>85</v>
      </c>
      <c r="E21" t="n" s="8">
        <v>1.0</v>
      </c>
      <c r="F21" t="n" s="8">
        <v>22.0</v>
      </c>
      <c r="G21" t="s" s="8">
        <v>53</v>
      </c>
      <c r="H21" t="s" s="8">
        <v>54</v>
      </c>
      <c r="I21" t="s" s="8">
        <v>86</v>
      </c>
    </row>
    <row r="22" spans="1:9" s="1" customFormat="1" x14ac:dyDescent="0.2" ht="16.0" customHeight="true">
      <c r="A22" s="7" t="n">
        <v>4.792953E7</v>
      </c>
      <c r="B22" t="s" s="8">
        <v>56</v>
      </c>
      <c r="C22" t="n" s="8">
        <f>IF(false,"003-318", "003-318")</f>
      </c>
      <c r="D22" t="s" s="8">
        <v>87</v>
      </c>
      <c r="E22" t="n" s="8">
        <v>1.0</v>
      </c>
      <c r="F22" s="8" t="n">
        <v>21.0</v>
      </c>
      <c r="G22" s="8" t="s">
        <v>53</v>
      </c>
      <c r="H22" s="8" t="s">
        <v>54</v>
      </c>
      <c r="I22" s="8" t="s">
        <v>86</v>
      </c>
    </row>
    <row r="23" spans="1:9" x14ac:dyDescent="0.2" ht="16.0" customHeight="true">
      <c r="A23" s="7" t="n">
        <v>4.7970521E7</v>
      </c>
      <c r="B23" s="8" t="s">
        <v>56</v>
      </c>
      <c r="C23" s="8" t="n">
        <f>IF(false,"003-318", "003-318")</f>
      </c>
      <c r="D23" s="8" t="s">
        <v>87</v>
      </c>
      <c r="E23" s="8" t="n">
        <v>2.0</v>
      </c>
      <c r="F23" s="8" t="n">
        <v>176.0</v>
      </c>
      <c r="G23" s="8" t="s">
        <v>53</v>
      </c>
      <c r="H23" s="8" t="s">
        <v>54</v>
      </c>
      <c r="I23" s="8" t="s">
        <v>88</v>
      </c>
    </row>
    <row r="24" ht="16.0" customHeight="true">
      <c r="A24" t="n" s="7">
        <v>4.7388116E7</v>
      </c>
      <c r="B24" t="s" s="8">
        <v>67</v>
      </c>
      <c r="C24" t="n" s="8">
        <f>IF(false,"005-1380", "005-1380")</f>
      </c>
      <c r="D24" t="s" s="8">
        <v>77</v>
      </c>
      <c r="E24" t="n" s="8">
        <v>1.0</v>
      </c>
      <c r="F24" t="n" s="8">
        <v>95.0</v>
      </c>
      <c r="G24" t="s" s="8">
        <v>53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4.7852652E7</v>
      </c>
      <c r="B25" t="s" s="8">
        <v>76</v>
      </c>
      <c r="C25" t="n" s="8">
        <f>IF(false,"120921818", "120921818")</f>
      </c>
      <c r="D25" t="s" s="8">
        <v>68</v>
      </c>
      <c r="E25" t="n" s="8">
        <v>1.0</v>
      </c>
      <c r="F25" t="n" s="8">
        <v>179.0</v>
      </c>
      <c r="G25" t="s" s="8">
        <v>53</v>
      </c>
      <c r="H25" t="s" s="8">
        <v>54</v>
      </c>
      <c r="I25" t="s" s="8">
        <v>90</v>
      </c>
    </row>
    <row r="26" ht="16.0" customHeight="true">
      <c r="A26" t="n" s="7">
        <v>4.7852652E7</v>
      </c>
      <c r="B26" t="s" s="8">
        <v>76</v>
      </c>
      <c r="C26" t="n" s="8">
        <f>IF(false,"01-004068", "01-004068")</f>
      </c>
      <c r="D26" t="s" s="8">
        <v>91</v>
      </c>
      <c r="E26" t="n" s="8">
        <v>1.0</v>
      </c>
      <c r="F26" t="n" s="8">
        <v>116.0</v>
      </c>
      <c r="G26" t="s" s="8">
        <v>53</v>
      </c>
      <c r="H26" t="s" s="8">
        <v>54</v>
      </c>
      <c r="I26" t="s" s="8">
        <v>90</v>
      </c>
    </row>
    <row r="27" ht="16.0" customHeight="true">
      <c r="A27" t="n" s="7">
        <v>4.7852652E7</v>
      </c>
      <c r="B27" t="s" s="8">
        <v>76</v>
      </c>
      <c r="C27" t="n" s="8">
        <f>IF(false,"120921815", "120921815")</f>
      </c>
      <c r="D27" t="s" s="8">
        <v>92</v>
      </c>
      <c r="E27" t="n" s="8">
        <v>1.0</v>
      </c>
      <c r="F27" t="n" s="8">
        <v>107.0</v>
      </c>
      <c r="G27" t="s" s="8">
        <v>53</v>
      </c>
      <c r="H27" t="s" s="8">
        <v>54</v>
      </c>
      <c r="I27" t="s" s="8">
        <v>90</v>
      </c>
    </row>
    <row r="28" ht="16.0" customHeight="true">
      <c r="A28" t="n" s="7">
        <v>4.7953718E7</v>
      </c>
      <c r="B28" t="s" s="8">
        <v>56</v>
      </c>
      <c r="C28" t="n" s="8">
        <f>IF(false,"003-318", "003-318")</f>
      </c>
      <c r="D28" t="s" s="8">
        <v>87</v>
      </c>
      <c r="E28" t="n" s="8">
        <v>3.0</v>
      </c>
      <c r="F28" t="n" s="8">
        <v>801.0</v>
      </c>
      <c r="G28" t="s" s="8">
        <v>53</v>
      </c>
      <c r="H28" t="s" s="8">
        <v>54</v>
      </c>
      <c r="I28" t="s" s="8">
        <v>93</v>
      </c>
    </row>
    <row r="29" spans="1:9" s="1" customFormat="1" x14ac:dyDescent="0.2" ht="16.0" customHeight="true">
      <c r="A29" t="n" s="7">
        <v>4.7975437E7</v>
      </c>
      <c r="B29" t="s" s="8">
        <v>65</v>
      </c>
      <c r="C29" t="n" s="8">
        <f>IF(false,"003-318", "003-318")</f>
      </c>
      <c r="D29" t="s" s="8">
        <v>87</v>
      </c>
      <c r="E29" t="n" s="8">
        <v>2.0</v>
      </c>
      <c r="F29" t="n" s="8">
        <v>396.0</v>
      </c>
      <c r="G29" s="8" t="s">
        <v>53</v>
      </c>
      <c r="H29" t="s" s="8">
        <v>54</v>
      </c>
      <c r="I29" s="8" t="s">
        <v>94</v>
      </c>
    </row>
    <row r="30" ht="16.0" customHeight="true">
      <c r="A30" t="n" s="7">
        <v>4.7975437E7</v>
      </c>
      <c r="B30" t="s" s="8">
        <v>65</v>
      </c>
      <c r="C30" t="n" s="8">
        <f>IF(false,"003-318", "003-318")</f>
      </c>
      <c r="D30" t="s" s="8">
        <v>87</v>
      </c>
      <c r="E30" t="n" s="8">
        <v>2.0</v>
      </c>
      <c r="F30" t="n" s="8">
        <v>133.0</v>
      </c>
      <c r="G30" t="s" s="8">
        <v>58</v>
      </c>
      <c r="H30" t="s" s="8">
        <v>54</v>
      </c>
      <c r="I30" t="s" s="8">
        <v>95</v>
      </c>
    </row>
    <row r="31" ht="16.0" customHeight="true">
      <c r="A31" t="n" s="7">
        <v>4.7999107E7</v>
      </c>
      <c r="B31" t="s" s="8">
        <v>65</v>
      </c>
      <c r="C31" t="n" s="8">
        <f>IF(false,"120922826", "120922826")</f>
      </c>
      <c r="D31" t="s" s="8">
        <v>96</v>
      </c>
      <c r="E31" t="n" s="8">
        <v>1.0</v>
      </c>
      <c r="F31" t="n" s="8">
        <v>698.0</v>
      </c>
      <c r="G31" t="s" s="8">
        <v>58</v>
      </c>
      <c r="H31" t="s" s="8">
        <v>54</v>
      </c>
      <c r="I31" t="s" s="8">
        <v>97</v>
      </c>
    </row>
    <row r="32" ht="16.0" customHeight="true">
      <c r="A32" t="n" s="7">
        <v>4.7866593E7</v>
      </c>
      <c r="B32" t="s" s="8">
        <v>56</v>
      </c>
      <c r="C32" t="n" s="8">
        <f>IF(false,"120921947", "120921947")</f>
      </c>
      <c r="D32" t="s" s="8">
        <v>57</v>
      </c>
      <c r="E32" t="n" s="8">
        <v>1.0</v>
      </c>
      <c r="F32" t="n" s="8">
        <v>48.0</v>
      </c>
      <c r="G32" t="s" s="8">
        <v>53</v>
      </c>
      <c r="H32" t="s" s="8">
        <v>54</v>
      </c>
      <c r="I32" t="s" s="8">
        <v>98</v>
      </c>
    </row>
    <row r="33" ht="16.0" customHeight="true">
      <c r="A33" t="n" s="7">
        <v>4.7978402E7</v>
      </c>
      <c r="B33" t="s" s="8">
        <v>65</v>
      </c>
      <c r="C33" t="n" s="8">
        <f>IF(false,"003-318", "003-318")</f>
      </c>
      <c r="D33" t="s" s="8">
        <v>87</v>
      </c>
      <c r="E33" t="n" s="8">
        <v>2.0</v>
      </c>
      <c r="F33" t="n" s="8">
        <v>294.0</v>
      </c>
      <c r="G33" t="s" s="8">
        <v>53</v>
      </c>
      <c r="H33" t="s" s="8">
        <v>54</v>
      </c>
      <c r="I33" t="s" s="8">
        <v>99</v>
      </c>
    </row>
    <row r="34" ht="16.0" customHeight="true">
      <c r="A34" t="n" s="7">
        <v>4.7865224E7</v>
      </c>
      <c r="B34" t="s" s="8">
        <v>56</v>
      </c>
      <c r="C34" t="n" s="8">
        <f>IF(false,"120921901", "120921901")</f>
      </c>
      <c r="D34" t="s" s="8">
        <v>100</v>
      </c>
      <c r="E34" t="n" s="8">
        <v>2.0</v>
      </c>
      <c r="F34" t="n" s="8">
        <v>200.0</v>
      </c>
      <c r="G34" t="s" s="8">
        <v>53</v>
      </c>
      <c r="H34" t="s" s="8">
        <v>54</v>
      </c>
      <c r="I34" t="s" s="8">
        <v>101</v>
      </c>
    </row>
    <row r="35" ht="16.0" customHeight="true">
      <c r="A35" t="n" s="7">
        <v>4.7865224E7</v>
      </c>
      <c r="B35" t="s" s="8">
        <v>56</v>
      </c>
      <c r="C35" t="n" s="8">
        <f>IF(false,"120921901", "120921901")</f>
      </c>
      <c r="D35" t="s" s="8">
        <v>100</v>
      </c>
      <c r="E35" t="n" s="8">
        <v>2.0</v>
      </c>
      <c r="F35" t="n" s="8">
        <v>336.0</v>
      </c>
      <c r="G35" t="s" s="8">
        <v>58</v>
      </c>
      <c r="H35" t="s" s="8">
        <v>54</v>
      </c>
      <c r="I35" t="s" s="8">
        <v>102</v>
      </c>
    </row>
    <row r="36" ht="16.0" customHeight="true">
      <c r="A36" t="n" s="7">
        <v>4.7978402E7</v>
      </c>
      <c r="B36" t="s" s="8">
        <v>65</v>
      </c>
      <c r="C36" t="n" s="8">
        <f>IF(false,"003-318", "003-318")</f>
      </c>
      <c r="D36" t="s" s="8">
        <v>87</v>
      </c>
      <c r="E36" t="n" s="8">
        <v>2.0</v>
      </c>
      <c r="F36" t="n" s="8">
        <v>97.0</v>
      </c>
      <c r="G36" t="s" s="8">
        <v>58</v>
      </c>
      <c r="H36" t="s" s="8">
        <v>54</v>
      </c>
      <c r="I36" t="s" s="8">
        <v>103</v>
      </c>
    </row>
    <row r="37" ht="16.0" customHeight="true">
      <c r="A37" t="n" s="7">
        <v>4.8096856E7</v>
      </c>
      <c r="B37" t="s" s="8">
        <v>65</v>
      </c>
      <c r="C37" t="n" s="8">
        <f>IF(false,"120921544", "120921544")</f>
      </c>
      <c r="D37" t="s" s="8">
        <v>82</v>
      </c>
      <c r="E37" t="n" s="8">
        <v>1.0</v>
      </c>
      <c r="F37" t="n" s="8">
        <v>693.0</v>
      </c>
      <c r="G37" t="s" s="8">
        <v>58</v>
      </c>
      <c r="H37" t="s" s="8">
        <v>50</v>
      </c>
      <c r="I37" t="s" s="8">
        <v>104</v>
      </c>
    </row>
    <row r="38" ht="16.0" customHeight="true">
      <c r="A38" t="n" s="7">
        <v>4.7939703E7</v>
      </c>
      <c r="B38" t="s" s="8">
        <v>56</v>
      </c>
      <c r="C38" t="n" s="8">
        <f>IF(false,"005-1079", "005-1079")</f>
      </c>
      <c r="D38" t="s" s="8">
        <v>105</v>
      </c>
      <c r="E38" t="n" s="8">
        <v>3.0</v>
      </c>
      <c r="F38" t="n" s="8">
        <v>861.0</v>
      </c>
      <c r="G38" t="s" s="8">
        <v>53</v>
      </c>
      <c r="H38" t="s" s="8">
        <v>50</v>
      </c>
      <c r="I38" t="s" s="8">
        <v>106</v>
      </c>
    </row>
    <row r="39" ht="16.0" customHeight="true">
      <c r="A39" t="n" s="7">
        <v>4.812292E7</v>
      </c>
      <c r="B39" t="s" s="8">
        <v>54</v>
      </c>
      <c r="C39" t="n" s="8">
        <f>IF(false,"120921901", "120921901")</f>
      </c>
      <c r="D39" t="s" s="8">
        <v>107</v>
      </c>
      <c r="E39" t="n" s="8">
        <v>3.0</v>
      </c>
      <c r="F39" t="n" s="8">
        <v>46.0</v>
      </c>
      <c r="G39" t="s" s="8">
        <v>80</v>
      </c>
      <c r="H39" t="s" s="8">
        <v>50</v>
      </c>
      <c r="I39" t="s" s="8">
        <v>108</v>
      </c>
    </row>
    <row r="40" ht="16.0" customHeight="true">
      <c r="A40" t="n" s="7">
        <v>4.7916177E7</v>
      </c>
      <c r="B40" t="s" s="8">
        <v>56</v>
      </c>
      <c r="C40" t="n" s="8">
        <f>IF(false,"120921791", "120921791")</f>
      </c>
      <c r="D40" t="s" s="8">
        <v>83</v>
      </c>
      <c r="E40" t="n" s="8">
        <v>1.0</v>
      </c>
      <c r="F40" t="n" s="8">
        <v>300.0</v>
      </c>
      <c r="G40" t="s" s="8">
        <v>53</v>
      </c>
      <c r="H40" t="s" s="8">
        <v>50</v>
      </c>
      <c r="I40" t="s" s="8">
        <v>109</v>
      </c>
    </row>
    <row r="41" ht="16.0" customHeight="true">
      <c r="A41" t="n" s="7">
        <v>4.8085431E7</v>
      </c>
      <c r="B41" t="s" s="8">
        <v>65</v>
      </c>
      <c r="C41" t="n" s="8">
        <f>IF(false,"005-1515", "005-1515")</f>
      </c>
      <c r="D41" t="s" s="8">
        <v>110</v>
      </c>
      <c r="E41" t="n" s="8">
        <v>1.0</v>
      </c>
      <c r="F41" t="n" s="8">
        <v>460.0</v>
      </c>
      <c r="G41" t="s" s="8">
        <v>80</v>
      </c>
      <c r="H41" t="s" s="8">
        <v>50</v>
      </c>
      <c r="I41" t="s" s="8">
        <v>111</v>
      </c>
    </row>
    <row r="42" ht="16.0" customHeight="true">
      <c r="A42" t="n" s="7">
        <v>4.797193E7</v>
      </c>
      <c r="B42" t="s" s="8">
        <v>56</v>
      </c>
      <c r="C42" t="n" s="8">
        <f>IF(false,"003-318", "003-318")</f>
      </c>
      <c r="D42" t="s" s="8">
        <v>87</v>
      </c>
      <c r="E42" t="n" s="8">
        <v>3.0</v>
      </c>
      <c r="F42" t="n" s="8">
        <v>558.0</v>
      </c>
      <c r="G42" t="s" s="8">
        <v>53</v>
      </c>
      <c r="H42" t="s" s="8">
        <v>50</v>
      </c>
      <c r="I42" t="s" s="8">
        <v>112</v>
      </c>
    </row>
    <row r="43" ht="16.0" customHeight="true">
      <c r="A43" t="n" s="7">
        <v>4.797193E7</v>
      </c>
      <c r="B43" t="s" s="8">
        <v>56</v>
      </c>
      <c r="C43" t="n" s="8">
        <f>IF(false,"003-318", "003-318")</f>
      </c>
      <c r="D43" t="s" s="8">
        <v>87</v>
      </c>
      <c r="E43" t="n" s="8">
        <v>3.0</v>
      </c>
      <c r="F43" t="n" s="8">
        <v>1888.0</v>
      </c>
      <c r="G43" t="s" s="8">
        <v>80</v>
      </c>
      <c r="H43" t="s" s="8">
        <v>50</v>
      </c>
      <c r="I43" t="s" s="8">
        <v>113</v>
      </c>
    </row>
    <row r="44" ht="16.0" customHeight="true">
      <c r="A44" t="n" s="7">
        <v>4.8070058E7</v>
      </c>
      <c r="B44" t="s" s="8">
        <v>65</v>
      </c>
      <c r="C44" t="n" s="8">
        <f>IF(false,"120921791", "120921791")</f>
      </c>
      <c r="D44" t="s" s="8">
        <v>83</v>
      </c>
      <c r="E44" t="n" s="8">
        <v>1.0</v>
      </c>
      <c r="F44" t="n" s="8">
        <v>21.0</v>
      </c>
      <c r="G44" t="s" s="8">
        <v>58</v>
      </c>
      <c r="H44" t="s" s="8">
        <v>50</v>
      </c>
      <c r="I44" t="s" s="8">
        <v>114</v>
      </c>
    </row>
    <row r="45" ht="16.0" customHeight="true">
      <c r="A45" t="n" s="7">
        <v>4.7953704E7</v>
      </c>
      <c r="B45" t="s" s="8">
        <v>56</v>
      </c>
      <c r="C45" t="n" s="8">
        <f>IF(false,"120921791", "120921791")</f>
      </c>
      <c r="D45" t="s" s="8">
        <v>83</v>
      </c>
      <c r="E45" t="n" s="8">
        <v>3.0</v>
      </c>
      <c r="F45" t="n" s="8">
        <v>1500.0</v>
      </c>
      <c r="G45" t="s" s="8">
        <v>53</v>
      </c>
      <c r="H45" t="s" s="8">
        <v>50</v>
      </c>
      <c r="I45" t="s" s="8">
        <v>115</v>
      </c>
    </row>
    <row r="46" ht="16.0" customHeight="true">
      <c r="A46" t="n" s="7">
        <v>4.8131829E7</v>
      </c>
      <c r="B46" t="s" s="8">
        <v>54</v>
      </c>
      <c r="C46" t="n" s="8">
        <f>IF(false,"120922824", "120922824")</f>
      </c>
      <c r="D46" t="s" s="8">
        <v>116</v>
      </c>
      <c r="E46" t="n" s="8">
        <v>1.0</v>
      </c>
      <c r="F46" t="n" s="8">
        <v>71.0</v>
      </c>
      <c r="G46" t="s" s="8">
        <v>53</v>
      </c>
      <c r="H46" t="s" s="8">
        <v>50</v>
      </c>
      <c r="I46" t="s" s="8">
        <v>117</v>
      </c>
    </row>
    <row r="47" ht="16.0" customHeight="true">
      <c r="A47" t="n" s="7">
        <v>4.8086536E7</v>
      </c>
      <c r="B47" t="s" s="8">
        <v>65</v>
      </c>
      <c r="C47" t="n" s="8">
        <f>IF(false,"120923053", "120923053")</f>
      </c>
      <c r="D47" t="s" s="8">
        <v>118</v>
      </c>
      <c r="E47" t="n" s="8">
        <v>1.0</v>
      </c>
      <c r="F47" t="n" s="8">
        <v>57.0</v>
      </c>
      <c r="G47" t="s" s="8">
        <v>53</v>
      </c>
      <c r="H47" t="s" s="8">
        <v>50</v>
      </c>
      <c r="I47" t="s" s="8">
        <v>119</v>
      </c>
    </row>
    <row r="48" ht="16.0" customHeight="true">
      <c r="A48" t="n" s="7">
        <v>4.7979333E7</v>
      </c>
      <c r="B48" t="s" s="8">
        <v>65</v>
      </c>
      <c r="C48" t="n" s="8">
        <f>IF(false,"003-318", "003-318")</f>
      </c>
      <c r="D48" t="s" s="8">
        <v>87</v>
      </c>
      <c r="E48" t="n" s="8">
        <v>4.0</v>
      </c>
      <c r="F48" t="n" s="8">
        <v>440.0</v>
      </c>
      <c r="G48" t="s" s="8">
        <v>53</v>
      </c>
      <c r="H48" t="s" s="8">
        <v>50</v>
      </c>
      <c r="I48" t="s" s="8">
        <v>120</v>
      </c>
    </row>
    <row r="49" ht="16.0" customHeight="true">
      <c r="A49" t="n" s="7">
        <v>4.812292E7</v>
      </c>
      <c r="B49" t="s" s="8">
        <v>54</v>
      </c>
      <c r="C49" t="n" s="8">
        <f>IF(false,"120921901", "120921901")</f>
      </c>
      <c r="D49" t="s" s="8">
        <v>107</v>
      </c>
      <c r="E49" t="n" s="8">
        <v>3.0</v>
      </c>
      <c r="F49" t="n" s="8">
        <v>540.0</v>
      </c>
      <c r="G49" t="s" s="8">
        <v>53</v>
      </c>
      <c r="H49" t="s" s="8">
        <v>50</v>
      </c>
      <c r="I49" t="s" s="8">
        <v>121</v>
      </c>
    </row>
    <row r="50" ht="16.0" customHeight="true">
      <c r="A50" t="n" s="7">
        <v>4.7969057E7</v>
      </c>
      <c r="B50" t="s" s="8">
        <v>56</v>
      </c>
      <c r="C50" t="n" s="8">
        <f>IF(false,"005-1379", "005-1379")</f>
      </c>
      <c r="D50" t="s" s="8">
        <v>122</v>
      </c>
      <c r="E50" t="n" s="8">
        <v>1.0</v>
      </c>
      <c r="F50" t="n" s="8">
        <v>116.0</v>
      </c>
      <c r="G50" t="s" s="8">
        <v>53</v>
      </c>
      <c r="H50" t="s" s="8">
        <v>50</v>
      </c>
      <c r="I50" t="s" s="8">
        <v>123</v>
      </c>
    </row>
    <row r="51" ht="16.0" customHeight="true">
      <c r="A51" t="n" s="7">
        <v>4.8069806E7</v>
      </c>
      <c r="B51" t="s" s="8">
        <v>65</v>
      </c>
      <c r="C51" t="n" s="8">
        <f>IF(false,"005-1254", "005-1254")</f>
      </c>
      <c r="D51" t="s" s="8">
        <v>124</v>
      </c>
      <c r="E51" t="n" s="8">
        <v>2.0</v>
      </c>
      <c r="F51" t="n" s="8">
        <v>34.0</v>
      </c>
      <c r="G51" t="s" s="8">
        <v>53</v>
      </c>
      <c r="H51" t="s" s="8">
        <v>50</v>
      </c>
      <c r="I51" t="s" s="8">
        <v>125</v>
      </c>
    </row>
    <row r="52" ht="16.0" customHeight="true">
      <c r="A52" t="n" s="7">
        <v>4.8109108E7</v>
      </c>
      <c r="B52" t="s" s="8">
        <v>54</v>
      </c>
      <c r="C52" t="n" s="8">
        <f>IF(false,"005-1515", "005-1515")</f>
      </c>
      <c r="D52" t="s" s="8">
        <v>110</v>
      </c>
      <c r="E52" t="n" s="8">
        <v>2.0</v>
      </c>
      <c r="F52" t="n" s="8">
        <v>84.0</v>
      </c>
      <c r="G52" t="s" s="8">
        <v>53</v>
      </c>
      <c r="H52" t="s" s="8">
        <v>50</v>
      </c>
      <c r="I52" t="s" s="8">
        <v>126</v>
      </c>
    </row>
    <row r="53" ht="16.0" customHeight="true">
      <c r="A53" t="n" s="7">
        <v>4.8084461E7</v>
      </c>
      <c r="B53" t="s" s="8">
        <v>65</v>
      </c>
      <c r="C53" t="n" s="8">
        <f>IF(false,"120922351", "120922351")</f>
      </c>
      <c r="D53" t="s" s="8">
        <v>127</v>
      </c>
      <c r="E53" t="n" s="8">
        <v>1.0</v>
      </c>
      <c r="F53" t="n" s="8">
        <v>125.0</v>
      </c>
      <c r="G53" t="s" s="8">
        <v>53</v>
      </c>
      <c r="H53" t="s" s="8">
        <v>50</v>
      </c>
      <c r="I53" t="s" s="8">
        <v>128</v>
      </c>
    </row>
    <row r="54" ht="16.0" customHeight="true">
      <c r="A54" t="n" s="7">
        <v>4.8099912E7</v>
      </c>
      <c r="B54" t="s" s="8">
        <v>65</v>
      </c>
      <c r="C54" t="n" s="8">
        <f>IF(false,"120921901", "120921901")</f>
      </c>
      <c r="D54" t="s" s="8">
        <v>107</v>
      </c>
      <c r="E54" t="n" s="8">
        <v>4.0</v>
      </c>
      <c r="F54" t="n" s="8">
        <v>600.0</v>
      </c>
      <c r="G54" t="s" s="8">
        <v>53</v>
      </c>
      <c r="H54" t="s" s="8">
        <v>50</v>
      </c>
      <c r="I54" t="s" s="8">
        <v>129</v>
      </c>
    </row>
    <row r="55" ht="16.0" customHeight="true">
      <c r="A55" t="n" s="7">
        <v>4.8099792E7</v>
      </c>
      <c r="B55" t="s" s="8">
        <v>65</v>
      </c>
      <c r="C55" t="n" s="8">
        <f>IF(false,"120922351", "120922351")</f>
      </c>
      <c r="D55" t="s" s="8">
        <v>127</v>
      </c>
      <c r="E55" t="n" s="8">
        <v>4.0</v>
      </c>
      <c r="F55" t="n" s="8">
        <v>492.0</v>
      </c>
      <c r="G55" t="s" s="8">
        <v>53</v>
      </c>
      <c r="H55" t="s" s="8">
        <v>50</v>
      </c>
      <c r="I55" t="s" s="8">
        <v>130</v>
      </c>
    </row>
    <row r="56" ht="16.0" customHeight="true">
      <c r="A56" t="n" s="7">
        <v>4.8122417E7</v>
      </c>
      <c r="B56" t="s" s="8">
        <v>54</v>
      </c>
      <c r="C56" t="n" s="8">
        <f>IF(false,"005-1512", "005-1512")</f>
      </c>
      <c r="D56" t="s" s="8">
        <v>131</v>
      </c>
      <c r="E56" t="n" s="8">
        <v>1.0</v>
      </c>
      <c r="F56" t="n" s="8">
        <v>84.0</v>
      </c>
      <c r="G56" t="s" s="8">
        <v>58</v>
      </c>
      <c r="H56" t="s" s="8">
        <v>50</v>
      </c>
      <c r="I56" t="s" s="8">
        <v>132</v>
      </c>
    </row>
    <row r="57" ht="16.0" customHeight="true">
      <c r="A57" t="n" s="7">
        <v>4.8122417E7</v>
      </c>
      <c r="B57" t="s" s="8">
        <v>54</v>
      </c>
      <c r="C57" t="n" s="8">
        <f>IF(false,"005-1514", "005-1514")</f>
      </c>
      <c r="D57" t="s" s="8">
        <v>133</v>
      </c>
      <c r="E57" t="n" s="8">
        <v>1.0</v>
      </c>
      <c r="F57" t="n" s="8">
        <v>83.0</v>
      </c>
      <c r="G57" t="s" s="8">
        <v>58</v>
      </c>
      <c r="H57" t="s" s="8">
        <v>50</v>
      </c>
      <c r="I57" t="s" s="8">
        <v>132</v>
      </c>
    </row>
    <row r="58" ht="16.0" customHeight="true">
      <c r="A58" t="n" s="7">
        <v>4.8099792E7</v>
      </c>
      <c r="B58" t="s" s="8">
        <v>65</v>
      </c>
      <c r="C58" t="n" s="8">
        <f>IF(false,"120922351", "120922351")</f>
      </c>
      <c r="D58" t="s" s="8">
        <v>127</v>
      </c>
      <c r="E58" t="n" s="8">
        <v>4.0</v>
      </c>
      <c r="F58" t="n" s="8">
        <v>786.0</v>
      </c>
      <c r="G58" t="s" s="8">
        <v>58</v>
      </c>
      <c r="H58" t="s" s="8">
        <v>50</v>
      </c>
      <c r="I58" t="s" s="8">
        <v>134</v>
      </c>
    </row>
    <row r="59" ht="16.0" customHeight="true">
      <c r="A59" t="n" s="7">
        <v>4.8086536E7</v>
      </c>
      <c r="B59" t="s" s="8">
        <v>65</v>
      </c>
      <c r="C59" t="n" s="8">
        <f>IF(false,"120923053", "120923053")</f>
      </c>
      <c r="D59" t="s" s="8">
        <v>118</v>
      </c>
      <c r="E59" t="n" s="8">
        <v>1.0</v>
      </c>
      <c r="F59" t="n" s="8">
        <v>46.0</v>
      </c>
      <c r="G59" t="s" s="8">
        <v>58</v>
      </c>
      <c r="H59" t="s" s="8">
        <v>50</v>
      </c>
      <c r="I59" t="s" s="8">
        <v>135</v>
      </c>
    </row>
    <row r="60" ht="16.0" customHeight="true">
      <c r="A60" t="n" s="7">
        <v>4.7860328E7</v>
      </c>
      <c r="B60" t="s" s="8">
        <v>56</v>
      </c>
      <c r="C60" t="n" s="8">
        <f>IF(false,"120921995", "120921995")</f>
      </c>
      <c r="D60" t="s" s="8">
        <v>136</v>
      </c>
      <c r="E60" t="n" s="8">
        <v>1.0</v>
      </c>
      <c r="F60" t="n" s="8">
        <v>240.0</v>
      </c>
      <c r="G60" t="s" s="8">
        <v>53</v>
      </c>
      <c r="H60" t="s" s="8">
        <v>50</v>
      </c>
      <c r="I60" t="s" s="8">
        <v>137</v>
      </c>
    </row>
    <row r="61" ht="16.0" customHeight="true">
      <c r="A61" t="n" s="7">
        <v>4.7749298E7</v>
      </c>
      <c r="B61" t="s" s="8">
        <v>76</v>
      </c>
      <c r="C61" t="n" s="8">
        <f>IF(false,"005-1079", "005-1079")</f>
      </c>
      <c r="D61" t="s" s="8">
        <v>105</v>
      </c>
      <c r="E61" t="n" s="8">
        <v>1.0</v>
      </c>
      <c r="F61" t="n" s="8">
        <v>140.0</v>
      </c>
      <c r="G61" t="s" s="8">
        <v>53</v>
      </c>
      <c r="H61" t="s" s="8">
        <v>50</v>
      </c>
      <c r="I61" t="s" s="8">
        <v>138</v>
      </c>
    </row>
    <row r="62" ht="16.0" customHeight="true">
      <c r="A62" t="n" s="7">
        <v>4.8005721E7</v>
      </c>
      <c r="B62" t="s" s="8">
        <v>65</v>
      </c>
      <c r="C62" t="n" s="8">
        <f>IF(false,"003-319", "003-319")</f>
      </c>
      <c r="D62" t="s" s="8">
        <v>139</v>
      </c>
      <c r="E62" t="n" s="8">
        <v>4.0</v>
      </c>
      <c r="F62" t="n" s="8">
        <v>600.0</v>
      </c>
      <c r="G62" t="s" s="8">
        <v>53</v>
      </c>
      <c r="H62" t="s" s="8">
        <v>50</v>
      </c>
      <c r="I62" t="s" s="8">
        <v>140</v>
      </c>
    </row>
    <row r="63" ht="16.0" customHeight="true">
      <c r="A63" t="n" s="7">
        <v>4.8103958E7</v>
      </c>
      <c r="B63" t="s" s="8">
        <v>54</v>
      </c>
      <c r="C63" t="n" s="8">
        <f>IF(false,"005-1513", "005-1513")</f>
      </c>
      <c r="D63" t="s" s="8">
        <v>141</v>
      </c>
      <c r="E63" t="n" s="8">
        <v>1.0</v>
      </c>
      <c r="F63" t="n" s="8">
        <v>31.0</v>
      </c>
      <c r="G63" t="s" s="8">
        <v>80</v>
      </c>
      <c r="H63" t="s" s="8">
        <v>50</v>
      </c>
      <c r="I63" t="s" s="8">
        <v>142</v>
      </c>
    </row>
    <row r="64" ht="16.0" customHeight="true">
      <c r="A64" t="n" s="7">
        <v>4.8048474E7</v>
      </c>
      <c r="B64" t="s" s="8">
        <v>65</v>
      </c>
      <c r="C64" t="n" s="8">
        <f>IF(false,"120921853", "120921853")</f>
      </c>
      <c r="D64" t="s" s="8">
        <v>143</v>
      </c>
      <c r="E64" t="n" s="8">
        <v>1.0</v>
      </c>
      <c r="F64" t="n" s="8">
        <v>373.0</v>
      </c>
      <c r="G64" t="s" s="8">
        <v>53</v>
      </c>
      <c r="H64" t="s" s="8">
        <v>50</v>
      </c>
      <c r="I64" t="s" s="8">
        <v>144</v>
      </c>
    </row>
    <row r="65" ht="16.0" customHeight="true">
      <c r="A65" t="n" s="7">
        <v>4.7912713E7</v>
      </c>
      <c r="B65" t="s" s="8">
        <v>56</v>
      </c>
      <c r="C65" t="n" s="8">
        <f>IF(false,"120922895", "120922895")</f>
      </c>
      <c r="D65" t="s" s="8">
        <v>145</v>
      </c>
      <c r="E65" t="n" s="8">
        <v>1.0</v>
      </c>
      <c r="F65" t="n" s="8">
        <v>339.0</v>
      </c>
      <c r="G65" t="s" s="8">
        <v>53</v>
      </c>
      <c r="H65" t="s" s="8">
        <v>50</v>
      </c>
      <c r="I65" t="s" s="8">
        <v>146</v>
      </c>
    </row>
    <row r="66" ht="16.0" customHeight="true">
      <c r="A66" t="n" s="7">
        <v>4.79569E7</v>
      </c>
      <c r="B66" t="s" s="8">
        <v>56</v>
      </c>
      <c r="C66" t="n" s="8">
        <f>IF(false,"003-315", "003-315")</f>
      </c>
      <c r="D66" t="s" s="8">
        <v>147</v>
      </c>
      <c r="E66" t="n" s="8">
        <v>1.0</v>
      </c>
      <c r="F66" t="n" s="8">
        <v>177.0</v>
      </c>
      <c r="G66" t="s" s="8">
        <v>53</v>
      </c>
      <c r="H66" t="s" s="8">
        <v>50</v>
      </c>
      <c r="I66" t="s" s="8">
        <v>148</v>
      </c>
    </row>
    <row r="67" ht="16.0" customHeight="true">
      <c r="A67" t="n" s="7">
        <v>4.8048474E7</v>
      </c>
      <c r="B67" t="s" s="8">
        <v>65</v>
      </c>
      <c r="C67" t="n" s="8">
        <f>IF(false,"120921853", "120921853")</f>
      </c>
      <c r="D67" t="s" s="8">
        <v>143</v>
      </c>
      <c r="E67" t="n" s="8">
        <v>1.0</v>
      </c>
      <c r="F67" t="n" s="8">
        <v>498.0</v>
      </c>
      <c r="G67" t="s" s="8">
        <v>58</v>
      </c>
      <c r="H67" t="s" s="8">
        <v>50</v>
      </c>
      <c r="I67" t="s" s="8">
        <v>149</v>
      </c>
    </row>
    <row r="68" ht="16.0" customHeight="true">
      <c r="A68" t="n" s="7">
        <v>4.8105138E7</v>
      </c>
      <c r="B68" t="s" s="8">
        <v>54</v>
      </c>
      <c r="C68" t="n" s="8">
        <f>IF(false,"120922979", "120922979")</f>
      </c>
      <c r="D68" t="s" s="8">
        <v>150</v>
      </c>
      <c r="E68" t="n" s="8">
        <v>1.0</v>
      </c>
      <c r="F68" t="n" s="8">
        <v>188.0</v>
      </c>
      <c r="G68" t="s" s="8">
        <v>53</v>
      </c>
      <c r="H68" t="s" s="8">
        <v>50</v>
      </c>
      <c r="I68" t="s" s="8">
        <v>151</v>
      </c>
    </row>
    <row r="69" ht="16.0" customHeight="true">
      <c r="A69" t="n" s="7">
        <v>4.8015773E7</v>
      </c>
      <c r="B69" t="s" s="8">
        <v>65</v>
      </c>
      <c r="C69" t="n" s="8">
        <f>IF(false,"003-315", "003-315")</f>
      </c>
      <c r="D69" t="s" s="8">
        <v>147</v>
      </c>
      <c r="E69" t="n" s="8">
        <v>3.0</v>
      </c>
      <c r="F69" t="n" s="8">
        <v>645.0</v>
      </c>
      <c r="G69" t="s" s="8">
        <v>53</v>
      </c>
      <c r="H69" t="s" s="8">
        <v>50</v>
      </c>
      <c r="I69" t="s" s="8">
        <v>152</v>
      </c>
    </row>
    <row r="70" ht="16.0" customHeight="true">
      <c r="A70" t="n" s="7">
        <v>4.8103958E7</v>
      </c>
      <c r="B70" t="s" s="8">
        <v>54</v>
      </c>
      <c r="C70" t="n" s="8">
        <f>IF(false,"005-1513", "005-1513")</f>
      </c>
      <c r="D70" t="s" s="8">
        <v>141</v>
      </c>
      <c r="E70" t="n" s="8">
        <v>1.0</v>
      </c>
      <c r="F70" t="n" s="8">
        <v>160.0</v>
      </c>
      <c r="G70" t="s" s="8">
        <v>53</v>
      </c>
      <c r="H70" t="s" s="8">
        <v>50</v>
      </c>
      <c r="I70" t="s" s="8">
        <v>153</v>
      </c>
    </row>
    <row r="71" ht="16.0" customHeight="true">
      <c r="A71" t="n" s="7">
        <v>4.79569E7</v>
      </c>
      <c r="B71" t="s" s="8">
        <v>56</v>
      </c>
      <c r="C71" t="n" s="8">
        <f>IF(false,"003-315", "003-315")</f>
      </c>
      <c r="D71" t="s" s="8">
        <v>147</v>
      </c>
      <c r="E71" t="n" s="8">
        <v>1.0</v>
      </c>
      <c r="F71" t="n" s="8">
        <v>723.0</v>
      </c>
      <c r="G71" t="s" s="8">
        <v>58</v>
      </c>
      <c r="H71" t="s" s="8">
        <v>50</v>
      </c>
      <c r="I71" t="s" s="8">
        <v>154</v>
      </c>
    </row>
    <row r="72" ht="16.0" customHeight="true">
      <c r="A72" t="n" s="7">
        <v>4.8175186E7</v>
      </c>
      <c r="B72" t="s" s="8">
        <v>54</v>
      </c>
      <c r="C72" t="n" s="8">
        <f>IF(false,"120922768", "120922768")</f>
      </c>
      <c r="D72" t="s" s="8">
        <v>155</v>
      </c>
      <c r="E72" t="n" s="8">
        <v>1.0</v>
      </c>
      <c r="F72" t="n" s="8">
        <v>29.0</v>
      </c>
      <c r="G72" t="s" s="8">
        <v>58</v>
      </c>
      <c r="H72" t="s" s="8">
        <v>50</v>
      </c>
      <c r="I72" t="s" s="8">
        <v>156</v>
      </c>
    </row>
    <row r="73" ht="16.0" customHeight="true">
      <c r="A73" t="n" s="7">
        <v>4.8104725E7</v>
      </c>
      <c r="B73" t="s" s="8">
        <v>54</v>
      </c>
      <c r="C73" t="n" s="8">
        <f>IF(false,"120922353", "120922353")</f>
      </c>
      <c r="D73" t="s" s="8">
        <v>157</v>
      </c>
      <c r="E73" t="n" s="8">
        <v>2.0</v>
      </c>
      <c r="F73" t="n" s="8">
        <v>1677.0</v>
      </c>
      <c r="G73" t="s" s="8">
        <v>58</v>
      </c>
      <c r="H73" t="s" s="8">
        <v>50</v>
      </c>
      <c r="I73" t="s" s="8">
        <v>158</v>
      </c>
    </row>
    <row r="74" ht="16.0" customHeight="true">
      <c r="A74" t="n" s="7">
        <v>4.8051838E7</v>
      </c>
      <c r="B74" t="s" s="8">
        <v>65</v>
      </c>
      <c r="C74" t="n" s="8">
        <f>IF(false,"120922351", "120922351")</f>
      </c>
      <c r="D74" t="s" s="8">
        <v>127</v>
      </c>
      <c r="E74" t="n" s="8">
        <v>2.0</v>
      </c>
      <c r="F74" t="n" s="8">
        <v>597.0</v>
      </c>
      <c r="G74" t="s" s="8">
        <v>58</v>
      </c>
      <c r="H74" t="s" s="8">
        <v>50</v>
      </c>
      <c r="I74" t="s" s="8">
        <v>159</v>
      </c>
    </row>
    <row r="75" ht="16.0" customHeight="true">
      <c r="A75" t="n" s="7">
        <v>4.8051838E7</v>
      </c>
      <c r="B75" t="s" s="8">
        <v>65</v>
      </c>
      <c r="C75" t="n" s="8">
        <f>IF(false,"120921545", "120921545")</f>
      </c>
      <c r="D75" t="s" s="8">
        <v>79</v>
      </c>
      <c r="E75" t="n" s="8">
        <v>1.0</v>
      </c>
      <c r="F75" t="n" s="8">
        <v>309.0</v>
      </c>
      <c r="G75" t="s" s="8">
        <v>58</v>
      </c>
      <c r="H75" t="s" s="8">
        <v>50</v>
      </c>
      <c r="I75" t="s" s="8">
        <v>159</v>
      </c>
    </row>
    <row r="76" ht="16.0" customHeight="true">
      <c r="A76" t="n" s="7">
        <v>4.804614E7</v>
      </c>
      <c r="B76" t="s" s="8">
        <v>65</v>
      </c>
      <c r="C76" t="n" s="8">
        <f>IF(false,"120923032", "120923032")</f>
      </c>
      <c r="D76" t="s" s="8">
        <v>160</v>
      </c>
      <c r="E76" t="n" s="8">
        <v>1.0</v>
      </c>
      <c r="F76" t="n" s="8">
        <v>34.0</v>
      </c>
      <c r="G76" t="s" s="8">
        <v>53</v>
      </c>
      <c r="H76" t="s" s="8">
        <v>50</v>
      </c>
      <c r="I76" t="s" s="8">
        <v>161</v>
      </c>
    </row>
    <row r="77" ht="16.0" customHeight="true">
      <c r="A77" t="n" s="7">
        <v>4.804614E7</v>
      </c>
      <c r="B77" t="s" s="8">
        <v>65</v>
      </c>
      <c r="C77" t="n" s="8">
        <f>IF(false,"120923053", "120923053")</f>
      </c>
      <c r="D77" t="s" s="8">
        <v>118</v>
      </c>
      <c r="E77" t="n" s="8">
        <v>1.0</v>
      </c>
      <c r="F77" t="n" s="8">
        <v>31.0</v>
      </c>
      <c r="G77" t="s" s="8">
        <v>53</v>
      </c>
      <c r="H77" t="s" s="8">
        <v>50</v>
      </c>
      <c r="I77" t="s" s="8">
        <v>161</v>
      </c>
    </row>
    <row r="78" ht="16.0" customHeight="true">
      <c r="A78" t="n" s="7">
        <v>4.8085572E7</v>
      </c>
      <c r="B78" t="s" s="8">
        <v>65</v>
      </c>
      <c r="C78" t="n" s="8">
        <f>IF(false,"120922090", "120922090")</f>
      </c>
      <c r="D78" t="s" s="8">
        <v>162</v>
      </c>
      <c r="E78" t="n" s="8">
        <v>1.0</v>
      </c>
      <c r="F78" t="n" s="8">
        <v>868.0</v>
      </c>
      <c r="G78" t="s" s="8">
        <v>58</v>
      </c>
      <c r="H78" t="s" s="8">
        <v>50</v>
      </c>
      <c r="I78" t="s" s="8">
        <v>163</v>
      </c>
    </row>
    <row r="79" ht="16.0" customHeight="true">
      <c r="A79" t="n" s="7">
        <v>4.8105311E7</v>
      </c>
      <c r="B79" t="s" s="8">
        <v>54</v>
      </c>
      <c r="C79" t="n" s="8">
        <f>IF(false,"120921995", "120921995")</f>
      </c>
      <c r="D79" t="s" s="8">
        <v>164</v>
      </c>
      <c r="E79" t="n" s="8">
        <v>1.0</v>
      </c>
      <c r="F79" t="n" s="8">
        <v>88.0</v>
      </c>
      <c r="G79" t="s" s="8">
        <v>53</v>
      </c>
      <c r="H79" t="s" s="8">
        <v>50</v>
      </c>
      <c r="I79" t="s" s="8">
        <v>165</v>
      </c>
    </row>
    <row r="80" ht="16.0" customHeight="true">
      <c r="A80" t="n" s="7">
        <v>4.8102283E7</v>
      </c>
      <c r="B80" t="s" s="8">
        <v>65</v>
      </c>
      <c r="C80" t="n" s="8">
        <f>IF(false,"120922825", "120922825")</f>
      </c>
      <c r="D80" t="s" s="8">
        <v>166</v>
      </c>
      <c r="E80" t="n" s="8">
        <v>1.0</v>
      </c>
      <c r="F80" t="n" s="8">
        <v>60.0</v>
      </c>
      <c r="G80" t="s" s="8">
        <v>53</v>
      </c>
      <c r="H80" t="s" s="8">
        <v>50</v>
      </c>
      <c r="I80" t="s" s="8">
        <v>167</v>
      </c>
    </row>
    <row r="81" ht="16.0" customHeight="true">
      <c r="A81" t="n" s="7">
        <v>4.8011288E7</v>
      </c>
      <c r="B81" t="s" s="8">
        <v>65</v>
      </c>
      <c r="C81" t="n" s="8">
        <f>IF(false,"005-1512", "005-1512")</f>
      </c>
      <c r="D81" t="s" s="8">
        <v>131</v>
      </c>
      <c r="E81" t="n" s="8">
        <v>2.0</v>
      </c>
      <c r="F81" t="n" s="8">
        <v>282.0</v>
      </c>
      <c r="G81" t="s" s="8">
        <v>53</v>
      </c>
      <c r="H81" t="s" s="8">
        <v>50</v>
      </c>
      <c r="I81" t="s" s="8">
        <v>168</v>
      </c>
    </row>
    <row r="82" ht="16.0" customHeight="true">
      <c r="A82" t="n" s="7">
        <v>4.8031153E7</v>
      </c>
      <c r="B82" t="s" s="8">
        <v>65</v>
      </c>
      <c r="C82" t="n" s="8">
        <f>IF(false,"120922903", "120922903")</f>
      </c>
      <c r="D82" t="s" s="8">
        <v>169</v>
      </c>
      <c r="E82" t="n" s="8">
        <v>1.0</v>
      </c>
      <c r="F82" t="n" s="8">
        <v>68.0</v>
      </c>
      <c r="G82" t="s" s="8">
        <v>53</v>
      </c>
      <c r="H82" t="s" s="8">
        <v>50</v>
      </c>
      <c r="I82" t="s" s="8">
        <v>170</v>
      </c>
    </row>
    <row r="83" ht="16.0" customHeight="true">
      <c r="A83" t="n" s="7">
        <v>4.8077581E7</v>
      </c>
      <c r="B83" t="s" s="8">
        <v>65</v>
      </c>
      <c r="C83" t="n" s="8">
        <f>IF(false,"120921833", "120921833")</f>
      </c>
      <c r="D83" t="s" s="8">
        <v>171</v>
      </c>
      <c r="E83" t="n" s="8">
        <v>1.0</v>
      </c>
      <c r="F83" t="n" s="8">
        <v>456.0</v>
      </c>
      <c r="G83" t="s" s="8">
        <v>53</v>
      </c>
      <c r="H83" t="s" s="8">
        <v>50</v>
      </c>
      <c r="I83" t="s" s="8">
        <v>172</v>
      </c>
    </row>
    <row r="84" ht="16.0" customHeight="true">
      <c r="A84" t="n" s="7">
        <v>4.8057579E7</v>
      </c>
      <c r="B84" t="s" s="8">
        <v>65</v>
      </c>
      <c r="C84" t="n" s="8">
        <f>IF(false,"005-1519", "005-1519")</f>
      </c>
      <c r="D84" t="s" s="8">
        <v>173</v>
      </c>
      <c r="E84" t="n" s="8">
        <v>2.0</v>
      </c>
      <c r="F84" t="n" s="8">
        <v>280.0</v>
      </c>
      <c r="G84" t="s" s="8">
        <v>53</v>
      </c>
      <c r="H84" t="s" s="8">
        <v>50</v>
      </c>
      <c r="I84" t="s" s="8">
        <v>174</v>
      </c>
    </row>
    <row r="85" ht="16.0" customHeight="true">
      <c r="A85" t="n" s="7">
        <v>4.808751E7</v>
      </c>
      <c r="B85" t="s" s="8">
        <v>65</v>
      </c>
      <c r="C85" t="n" s="8">
        <f>IF(false,"005-1039", "005-1039")</f>
      </c>
      <c r="D85" t="s" s="8">
        <v>175</v>
      </c>
      <c r="E85" t="n" s="8">
        <v>1.0</v>
      </c>
      <c r="F85" t="n" s="8">
        <v>1785.0</v>
      </c>
      <c r="G85" t="s" s="8">
        <v>80</v>
      </c>
      <c r="H85" t="s" s="8">
        <v>50</v>
      </c>
      <c r="I85" t="s" s="8">
        <v>176</v>
      </c>
    </row>
    <row r="86" ht="16.0" customHeight="true">
      <c r="A86" t="n" s="7">
        <v>4.8087324E7</v>
      </c>
      <c r="B86" t="s" s="8">
        <v>65</v>
      </c>
      <c r="C86" t="n" s="8">
        <f>IF(false,"005-1377", "005-1377")</f>
      </c>
      <c r="D86" t="s" s="8">
        <v>177</v>
      </c>
      <c r="E86" t="n" s="8">
        <v>1.0</v>
      </c>
      <c r="F86" t="n" s="8">
        <v>206.0</v>
      </c>
      <c r="G86" t="s" s="8">
        <v>58</v>
      </c>
      <c r="H86" t="s" s="8">
        <v>50</v>
      </c>
      <c r="I86" t="s" s="8">
        <v>178</v>
      </c>
    </row>
    <row r="87" ht="16.0" customHeight="true">
      <c r="A87" t="n" s="7">
        <v>4.8097625E7</v>
      </c>
      <c r="B87" t="s" s="8">
        <v>65</v>
      </c>
      <c r="C87" t="n" s="8">
        <f>IF(false,"120922768", "120922768")</f>
      </c>
      <c r="D87" t="s" s="8">
        <v>155</v>
      </c>
      <c r="E87" t="n" s="8">
        <v>1.0</v>
      </c>
      <c r="F87" t="n" s="8">
        <v>857.0</v>
      </c>
      <c r="G87" t="s" s="8">
        <v>58</v>
      </c>
      <c r="H87" t="s" s="8">
        <v>50</v>
      </c>
      <c r="I87" t="s" s="8">
        <v>179</v>
      </c>
    </row>
    <row r="88" ht="16.0" customHeight="true">
      <c r="A88" t="n" s="7">
        <v>4.8130844E7</v>
      </c>
      <c r="B88" t="s" s="8">
        <v>54</v>
      </c>
      <c r="C88" t="n" s="8">
        <f>IF(false,"005-1254", "005-1254")</f>
      </c>
      <c r="D88" t="s" s="8">
        <v>124</v>
      </c>
      <c r="E88" t="n" s="8">
        <v>1.0</v>
      </c>
      <c r="F88" t="n" s="8">
        <v>443.0</v>
      </c>
      <c r="G88" t="s" s="8">
        <v>58</v>
      </c>
      <c r="H88" t="s" s="8">
        <v>50</v>
      </c>
      <c r="I88" t="s" s="8">
        <v>180</v>
      </c>
    </row>
    <row r="89" ht="16.0" customHeight="true">
      <c r="A89" t="n" s="7">
        <v>4.7860328E7</v>
      </c>
      <c r="B89" t="s" s="8">
        <v>56</v>
      </c>
      <c r="C89" t="n" s="8">
        <f>IF(false,"120921995", "120921995")</f>
      </c>
      <c r="D89" t="s" s="8">
        <v>136</v>
      </c>
      <c r="E89" t="n" s="8">
        <v>1.0</v>
      </c>
      <c r="F89" t="n" s="8">
        <v>211.0</v>
      </c>
      <c r="G89" t="s" s="8">
        <v>58</v>
      </c>
      <c r="H89" t="s" s="8">
        <v>50</v>
      </c>
      <c r="I89" t="s" s="8">
        <v>181</v>
      </c>
    </row>
    <row r="90" ht="16.0" customHeight="true">
      <c r="A90" t="n" s="7">
        <v>4.817636E7</v>
      </c>
      <c r="B90" t="s" s="8">
        <v>54</v>
      </c>
      <c r="C90" t="n" s="8">
        <f>IF(false,"120921439", "120921439")</f>
      </c>
      <c r="D90" t="s" s="8">
        <v>63</v>
      </c>
      <c r="E90" t="n" s="8">
        <v>1.0</v>
      </c>
      <c r="F90" t="n" s="8">
        <v>357.0</v>
      </c>
      <c r="G90" t="s" s="8">
        <v>58</v>
      </c>
      <c r="H90" t="s" s="8">
        <v>50</v>
      </c>
      <c r="I90" t="s" s="8">
        <v>182</v>
      </c>
    </row>
    <row r="91" ht="16.0" customHeight="true">
      <c r="A91" t="n" s="7">
        <v>4.8191842E7</v>
      </c>
      <c r="B91" t="s" s="8">
        <v>54</v>
      </c>
      <c r="C91" t="n" s="8">
        <f>IF(false,"120921370", "120921370")</f>
      </c>
      <c r="D91" t="s" s="8">
        <v>183</v>
      </c>
      <c r="E91" t="n" s="8">
        <v>2.0</v>
      </c>
      <c r="F91" t="n" s="8">
        <v>60.0</v>
      </c>
      <c r="G91" t="s" s="8">
        <v>80</v>
      </c>
      <c r="H91" t="s" s="8">
        <v>50</v>
      </c>
      <c r="I91" t="s" s="8">
        <v>184</v>
      </c>
    </row>
    <row r="92" ht="16.0" customHeight="true">
      <c r="A92" t="n" s="7">
        <v>4.7749298E7</v>
      </c>
      <c r="B92" t="s" s="8">
        <v>76</v>
      </c>
      <c r="C92" t="n" s="8">
        <f>IF(false,"005-1079", "005-1079")</f>
      </c>
      <c r="D92" t="s" s="8">
        <v>105</v>
      </c>
      <c r="E92" t="n" s="8">
        <v>1.0</v>
      </c>
      <c r="F92" t="n" s="8">
        <v>1.0</v>
      </c>
      <c r="G92" t="s" s="8">
        <v>58</v>
      </c>
      <c r="H92" t="s" s="8">
        <v>50</v>
      </c>
      <c r="I92" t="s" s="8">
        <v>185</v>
      </c>
    </row>
    <row r="93" ht="16.0" customHeight="true">
      <c r="A93" t="n" s="7">
        <v>4.805112E7</v>
      </c>
      <c r="B93" t="s" s="8">
        <v>65</v>
      </c>
      <c r="C93" t="n" s="8">
        <f>IF(false,"120922164", "120922164")</f>
      </c>
      <c r="D93" t="s" s="8">
        <v>186</v>
      </c>
      <c r="E93" t="n" s="8">
        <v>1.0</v>
      </c>
      <c r="F93" t="n" s="8">
        <v>483.0</v>
      </c>
      <c r="G93" t="s" s="8">
        <v>58</v>
      </c>
      <c r="H93" t="s" s="8">
        <v>50</v>
      </c>
      <c r="I93" t="s" s="8">
        <v>187</v>
      </c>
    </row>
    <row r="94" ht="16.0" customHeight="true">
      <c r="A94" t="n" s="7">
        <v>4.8129724E7</v>
      </c>
      <c r="B94" t="s" s="8">
        <v>54</v>
      </c>
      <c r="C94" t="n" s="8">
        <f>IF(false,"005-1181", "005-1181")</f>
      </c>
      <c r="D94" t="s" s="8">
        <v>188</v>
      </c>
      <c r="E94" t="n" s="8">
        <v>1.0</v>
      </c>
      <c r="F94" t="n" s="8">
        <v>76.0</v>
      </c>
      <c r="G94" t="s" s="8">
        <v>53</v>
      </c>
      <c r="H94" t="s" s="8">
        <v>50</v>
      </c>
      <c r="I94" t="s" s="8">
        <v>189</v>
      </c>
    </row>
    <row r="95" ht="16.0" customHeight="true">
      <c r="A95" t="n" s="7">
        <v>4.809216E7</v>
      </c>
      <c r="B95" t="s" s="8">
        <v>65</v>
      </c>
      <c r="C95" t="n" s="8">
        <f>IF(false,"120921439", "120921439")</f>
      </c>
      <c r="D95" t="s" s="8">
        <v>63</v>
      </c>
      <c r="E95" t="n" s="8">
        <v>1.0</v>
      </c>
      <c r="F95" t="n" s="8">
        <v>82.0</v>
      </c>
      <c r="G95" t="s" s="8">
        <v>53</v>
      </c>
      <c r="H95" t="s" s="8">
        <v>50</v>
      </c>
      <c r="I95" t="s" s="8">
        <v>190</v>
      </c>
    </row>
    <row r="96" ht="16.0" customHeight="true"/>
    <row r="97" ht="16.0" customHeight="true">
      <c r="A97" t="s" s="1">
        <v>37</v>
      </c>
      <c r="B97" s="1"/>
      <c r="C97" s="1"/>
      <c r="D97" s="1"/>
      <c r="E97" s="1"/>
      <c r="F97" t="n" s="8">
        <v>32606.0</v>
      </c>
      <c r="G97" s="2"/>
    </row>
    <row r="98" ht="16.0" customHeight="true"/>
    <row r="99" ht="16.0" customHeight="true">
      <c r="A99" t="s" s="1">
        <v>36</v>
      </c>
    </row>
    <row r="100" ht="34.0" customHeight="true">
      <c r="A100" t="s" s="9">
        <v>38</v>
      </c>
      <c r="B100" t="s" s="9">
        <v>0</v>
      </c>
      <c r="C100" t="s" s="9">
        <v>43</v>
      </c>
      <c r="D100" t="s" s="9">
        <v>1</v>
      </c>
      <c r="E100" t="s" s="9">
        <v>2</v>
      </c>
      <c r="F100" t="s" s="9">
        <v>39</v>
      </c>
      <c r="G100" t="s" s="9">
        <v>5</v>
      </c>
      <c r="H100" t="s" s="9">
        <v>3</v>
      </c>
      <c r="I100" t="s" s="9">
        <v>4</v>
      </c>
    </row>
    <row r="101" ht="16.0" customHeight="true"/>
    <row r="102" ht="16.0" customHeight="true">
      <c r="A102" t="s" s="1">
        <v>37</v>
      </c>
      <c r="F102" t="n" s="8">
        <v>0.0</v>
      </c>
      <c r="G102" s="2"/>
      <c r="H102" s="0"/>
      <c r="I102" s="0"/>
    </row>
    <row r="103" ht="16.0" customHeight="true">
      <c r="A103" s="1"/>
      <c r="B103" s="1"/>
      <c r="C103" s="1"/>
      <c r="D103" s="1"/>
      <c r="E103" s="1"/>
      <c r="F103" s="1"/>
      <c r="G103" s="1"/>
      <c r="H103" s="1"/>
      <c r="I103" s="1"/>
    </row>
    <row r="104" ht="16.0" customHeight="true">
      <c r="A104" t="s" s="1">
        <v>40</v>
      </c>
    </row>
    <row r="105" ht="34.0" customHeight="true">
      <c r="A105" t="s" s="9">
        <v>47</v>
      </c>
      <c r="B105" t="s" s="9">
        <v>48</v>
      </c>
      <c r="C105" s="9"/>
      <c r="D105" s="9"/>
      <c r="E105" s="9"/>
      <c r="F105" t="s" s="9">
        <v>39</v>
      </c>
      <c r="G105" t="s" s="9">
        <v>5</v>
      </c>
      <c r="H105" t="s" s="9">
        <v>3</v>
      </c>
      <c r="I105" t="s" s="9">
        <v>4</v>
      </c>
    </row>
    <row r="106" ht="16.0" customHeight="true"/>
    <row r="107" ht="16.0" customHeight="true">
      <c r="A107" t="s" s="1">
        <v>37</v>
      </c>
      <c r="F107" t="n" s="8">
        <v>0.0</v>
      </c>
      <c r="G107" s="2"/>
      <c r="H107" s="0"/>
      <c r="I107" s="0"/>
    </row>
    <row r="108" ht="16.0" customHeight="true">
      <c r="A108" s="1"/>
      <c r="B108" s="1"/>
      <c r="C108" s="1"/>
      <c r="D108" s="1"/>
      <c r="E108" s="1"/>
      <c r="F108" s="1"/>
      <c r="G108" s="1"/>
      <c r="H108" s="1"/>
      <c r="I108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