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<sst xmlns="http://schemas.openxmlformats.org/spreadsheetml/2006/main" count="3262" uniqueCount="449">
  <si>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</si>
  <si>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</si>
  <si>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</si>
  <si>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</si>
  <si>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</si>
  <si>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</si>
  <si>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</si>
  <si>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</si>
  <si>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</si>
  <si>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</si>
  <si>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</si>
  <si>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</si>
  <si>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</si>
  <si>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</si>
  <si>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</si>
  <si>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</si>
  <si>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</si>
  <si>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</si>
  <si>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</si>
  <si>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</si>
  <si>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</si>
  <si>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</si>
  <si>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</si>
  <si>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</si>
  <si>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</si>
  <si>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</si>
  <si>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</si>
  <si>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</si>
  <si>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</si>
  <si>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</si>
  <si>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</si>
  <si>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</si>
  <si>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</si>
  <si>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</si>
  <si>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</si>
  <si>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</si>
  <si>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</si>
  <si>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</si>
  <si>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</si>
  <si>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</si>
  <si>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</si>
  <si>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</si>
  <si>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</si>
  <si>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</si>
  <si>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</si>
  <si>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</si>
  <si>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</si>
  <si>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</si>
  <si>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</si>
  <si>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</si>
  <si>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07.04.2021</t>
  </si>
  <si>
    <t>04.04.2021</t>
  </si>
  <si>
    <t>Merries трусики XL (12-22 кг) 50 шт.</t>
  </si>
  <si>
    <t>Платёж за скидку по баллам Яндекс.Плюса</t>
  </si>
  <si>
    <t>06.04.2021</t>
  </si>
  <si>
    <t>6069a42a2af6cd7c2e0bc311</t>
  </si>
  <si>
    <t>Joonies трусики Comfort XL (12-17 кг) 38 шт.</t>
  </si>
  <si>
    <t>Платёж за скидку по бонусам СберСпасибо</t>
  </si>
  <si>
    <t>60699a2f99d6ef7168483a77</t>
  </si>
  <si>
    <t>Biore мусс для умывания Экстра увлажнение, 150 мл</t>
  </si>
  <si>
    <t>6069c0ee9066f43c669d93b8</t>
  </si>
  <si>
    <t>60698ca2f98801937487251c</t>
  </si>
  <si>
    <t>Goo.N подгузники M (6-11 кг) 64 шт.</t>
  </si>
  <si>
    <t>606988e332da834c8b8e4bfd</t>
  </si>
  <si>
    <t>05.04.2021</t>
  </si>
  <si>
    <t>YokoSun трусики L (9-14 кг) 44 шт.</t>
  </si>
  <si>
    <t>606a483920d51d73ef3fb878</t>
  </si>
  <si>
    <t>YokoSun подгузники Premium M (5-10 кг) 62 шт.</t>
  </si>
  <si>
    <t>6069728fdff13b30357ce26a</t>
  </si>
  <si>
    <t>YokoSun трусики M (6-10 кг) 58 шт.</t>
  </si>
  <si>
    <t>60696cb499d6ef3f554839e5</t>
  </si>
  <si>
    <t>YokoSun подгузники M (5-10 кг) 62 шт.</t>
  </si>
  <si>
    <t>Гель для стирки Kao Attack Bio EX, 0.77 кг, дой-пак</t>
  </si>
  <si>
    <t>6069677204e9437d44dd5417</t>
  </si>
  <si>
    <t>60695ae3f98801431a8724fe</t>
  </si>
  <si>
    <t>Joonies трусики Premium Soft L (9-14 кг) 44 шт.</t>
  </si>
  <si>
    <t>606b5c2c2fe0987a00522967</t>
  </si>
  <si>
    <t>6069537d99d6ef186248392e</t>
  </si>
  <si>
    <t>YokoSun трусики XL (12-20 кг) 38 шт.</t>
  </si>
  <si>
    <t>6069501a99d6ef30b8483960</t>
  </si>
  <si>
    <t>606947437399017e91cadd77</t>
  </si>
  <si>
    <t>YokoSun трусики Premium XL (12-20 кг) 38 шт.</t>
  </si>
  <si>
    <t>606b1e90fbacea2c418a2b40</t>
  </si>
  <si>
    <t>03.04.2021</t>
  </si>
  <si>
    <t>Esthetic House Formula Ampoule AC Tea Tree Сыворотка для лица, 80 мл</t>
  </si>
  <si>
    <t>6068d43320d51d7a843fb92c</t>
  </si>
  <si>
    <t>6068c41332da835fea8e4b70</t>
  </si>
  <si>
    <t>6068ba65fbacea746b8a2ab2</t>
  </si>
  <si>
    <t>6068b417f4c0cb504226a0dd</t>
  </si>
  <si>
    <t>La'dor Маска для сухих и поврежденных волос Hydro LPP Treatment, 150 мл</t>
  </si>
  <si>
    <t>606b55798927ca02b1719f1b</t>
  </si>
  <si>
    <t>Goo.N трусики L (9-14 кг) 44 шт.</t>
  </si>
  <si>
    <t>6069af48c3080f14ab2f780a</t>
  </si>
  <si>
    <t>Goo.N трусики M (7-12 кг) 58 шт.</t>
  </si>
  <si>
    <t>6068a423c3080fa79c2f7896</t>
  </si>
  <si>
    <t>6068a124792ab167188143c5</t>
  </si>
  <si>
    <t>Goo.N подгузники S (4-8 кг) 84 шт.</t>
  </si>
  <si>
    <t>60689e96c3080fa9062f784c</t>
  </si>
  <si>
    <t>60689e3720d51d21853fb930</t>
  </si>
  <si>
    <t>Goo.N подгузники NB (0-5 кг) 90 шт.</t>
  </si>
  <si>
    <t>60687825f98801afac872509</t>
  </si>
  <si>
    <t>Manuoki трусики XL (12+ кг) 38 шт.</t>
  </si>
  <si>
    <t>60687a386a86433904639210</t>
  </si>
  <si>
    <t>6068633bf78dba3274a82f01</t>
  </si>
  <si>
    <t>Takeshi трусики бамбуковые Kid's L (9-14 кг) 44 шт.</t>
  </si>
  <si>
    <t>606b56608927ca80d8719efb</t>
  </si>
  <si>
    <t>Платёж за скидку маркетплейса</t>
  </si>
  <si>
    <t>606c0bcc8927ca763c2cf5a0</t>
  </si>
  <si>
    <t>606c0bd2954f6b9f0fa2ecae</t>
  </si>
  <si>
    <t>YokoSun трусики Premium L (9-14 кг) 44 шт.</t>
  </si>
  <si>
    <t>60684881f4c0cb18a426a04e</t>
  </si>
  <si>
    <t>606c0c93f78dba38613e1e55</t>
  </si>
  <si>
    <t>Manuoki трусики L (9-14 кг) 44 шт.</t>
  </si>
  <si>
    <t>606c0c9a94d5271a4f81616e</t>
  </si>
  <si>
    <t>Biore мицеллярная вода, запасной блок, 290 мл</t>
  </si>
  <si>
    <t>6068450c2fe098760352290e</t>
  </si>
  <si>
    <t>606a1994b9f8ed4a09d86a6f</t>
  </si>
  <si>
    <t>606aa939f78dba0b75a82ec1</t>
  </si>
  <si>
    <t>6069d208954f6bf458f3660f</t>
  </si>
  <si>
    <t>606b63cfdff13b15077ce2a6</t>
  </si>
  <si>
    <t>Goo.N подгузники L (9-14 кг) 54 шт.</t>
  </si>
  <si>
    <t>60682534dff13b467f7ce1e5</t>
  </si>
  <si>
    <t>6068292a2af6cd71d30bc336</t>
  </si>
  <si>
    <t>Esthetic House шампунь для волос CP-1 Ginger Purifying, 500 мл</t>
  </si>
  <si>
    <t>60681fd53620c25edc74e325</t>
  </si>
  <si>
    <t>606c0f47dff13b318ed93c69</t>
  </si>
  <si>
    <t>02.04.2021</t>
  </si>
  <si>
    <t>YokoSun трусики Premium L (9-14 кг) 44 шт. 44 шт.</t>
  </si>
  <si>
    <t>606c0f4e94d527c6558bf747</t>
  </si>
  <si>
    <t>606c0f550fe9957b18ac8514</t>
  </si>
  <si>
    <t>606c0f597399015aa575a652</t>
  </si>
  <si>
    <t>606c0f5df78dba486f7f37c2</t>
  </si>
  <si>
    <t>YokoSun подгузники S (до 6 кг) 82 шт.</t>
  </si>
  <si>
    <t>606c0f65dbdc3175d7c10edb</t>
  </si>
  <si>
    <t>Goo.N подгузники Ultra L (9-14 кг) 68 шт.</t>
  </si>
  <si>
    <t>606c0f7cbed21e7368e46edb</t>
  </si>
  <si>
    <t>6069e6f24f5c6e423ea133f6</t>
  </si>
  <si>
    <t>606a077d2af6cd284a0bc2d6</t>
  </si>
  <si>
    <t>606813e599d6ef3f884839f2</t>
  </si>
  <si>
    <t>6069b7ba6a86434778639215</t>
  </si>
  <si>
    <t>6068d0cfdff13b51247ce2f2</t>
  </si>
  <si>
    <t>Joonies подгузники Premium Soft M (6-11 кг) 58 шт.</t>
  </si>
  <si>
    <t>606c10286a86431b03c0b736</t>
  </si>
  <si>
    <t>Manuoki подгузники UltraThin M (6-11 кг) 56 шт.</t>
  </si>
  <si>
    <t>606c102b83b1f22ceaf75026</t>
  </si>
  <si>
    <t>606c1030bed21e4eb9a774ad</t>
  </si>
  <si>
    <t>606c10338927ca26cf8133c5</t>
  </si>
  <si>
    <t>606c10332af6cd195b7d2860</t>
  </si>
  <si>
    <t>Joonies трусики Premium Soft XL (12-17 кг) 38 шт.</t>
  </si>
  <si>
    <t>606c1042739901142455f6fa</t>
  </si>
  <si>
    <t>606c104332da83800ddba8dd</t>
  </si>
  <si>
    <t>6067fd874f5c6e772fa13400</t>
  </si>
  <si>
    <t>60698271b9f8edb039d86a70</t>
  </si>
  <si>
    <t>6069cca7bed21e5e956a5c49</t>
  </si>
  <si>
    <t>606879f504e9430ba5dd552e</t>
  </si>
  <si>
    <t>6068965e3b31762be6daaefe</t>
  </si>
  <si>
    <t>60681768bed21e5d4a6a5b5b</t>
  </si>
  <si>
    <t>Esthetic House гидрогелевая маска Red Wine c экстрактом красного вина, 30 г, 5 шт.</t>
  </si>
  <si>
    <t>60686f4e94d5270ed4edd84b</t>
  </si>
  <si>
    <t>31.03.2021</t>
  </si>
  <si>
    <t>Yokito трусики L (9-14 кг) 44 шт.</t>
  </si>
  <si>
    <t>606c11a18927caf8c8e9f48a</t>
  </si>
  <si>
    <t>YokoSun подгузники L (9-13 кг) 54 шт.</t>
  </si>
  <si>
    <t>606c11b8792ab10faab1cb61</t>
  </si>
  <si>
    <t>Vivienne Sabo Тушь для ресниц Cabaret Premiere, 05 коричневый</t>
  </si>
  <si>
    <t>606c11c532da837c3196942f</t>
  </si>
  <si>
    <t>Merries трусики XL (12-22 кг) 50 шт. 50 шт.</t>
  </si>
  <si>
    <t>6067807832da83a3f98e4b49</t>
  </si>
  <si>
    <t>Missha BB крем Perfect Cover, SPF 42, 20 мл, оттенок: 21 light beige</t>
  </si>
  <si>
    <t>60676e73b9f8ed0fc4d869fd</t>
  </si>
  <si>
    <t>Missha BB крем Perfect Cover, SPF 42, 20 мл, оттенок: 23 natural beige</t>
  </si>
  <si>
    <t>606c1363fbacea2dae75c0f3</t>
  </si>
  <si>
    <t>606c1366dbdc31ac9eeedbc4</t>
  </si>
  <si>
    <t>Merries подгузники S (4-8 кг) 82 шт.</t>
  </si>
  <si>
    <t>606c137003c378a7b2c53ff1</t>
  </si>
  <si>
    <t>606c138d83b1f2086fa60345</t>
  </si>
  <si>
    <t>606c13a1b9f8ed93b7dea124</t>
  </si>
  <si>
    <t>Гель для душа Biore Бодрящий цитрус, 480 мл</t>
  </si>
  <si>
    <t>606c13a504e9439ac5486054</t>
  </si>
  <si>
    <t>606944e8863e4e43076c7eaa</t>
  </si>
  <si>
    <t>606c14c3b9f8ed590347b3c2</t>
  </si>
  <si>
    <t>606c14d3739901711b726919</t>
  </si>
  <si>
    <t>30.03.2021</t>
  </si>
  <si>
    <t>606c14d720d51d671a4a4c1c</t>
  </si>
  <si>
    <t>6068c92699d6ef60a4483945</t>
  </si>
  <si>
    <t>606874faf9880197b487255f</t>
  </si>
  <si>
    <t>Yokito трусики XL (12+ кг) 34 шт.</t>
  </si>
  <si>
    <t>606959c53b31766190daae89</t>
  </si>
  <si>
    <t>YokoSun трусики XL (12-20 кг) 38 шт. 38 шт.</t>
  </si>
  <si>
    <t>60674a55863e4e191a6c7fb0</t>
  </si>
  <si>
    <t>YokoSun трусики L (9-14 кг) 44 шт. 44 шт.</t>
  </si>
  <si>
    <t>606720389066f433ba9d9409</t>
  </si>
  <si>
    <t>606c18b632da83a9f5d9eda5</t>
  </si>
  <si>
    <t>Yokito трусики XXL (15+ кг) 34 шт.</t>
  </si>
  <si>
    <t>606a2366f988011a218724ce</t>
  </si>
  <si>
    <t>Merries трусики M (6-11 кг) 74 шт. 74 шт.</t>
  </si>
  <si>
    <t>60673ca8c5311b13e727c9b6</t>
  </si>
  <si>
    <t>606c19bd954f6b3f7bc3b287</t>
  </si>
  <si>
    <t>606c1b0c94d5273026772178</t>
  </si>
  <si>
    <t>60671eee792ab114e38143a6</t>
  </si>
  <si>
    <t>606c1bf63620c21b22ee5e6f</t>
  </si>
  <si>
    <t>6069f574dbdc319c1dd583ce</t>
  </si>
  <si>
    <t>Valmona шампунь Ayurvedic Scalp Solution Black Cumin , 100 мл</t>
  </si>
  <si>
    <t>6066efd883b1f2727d5dbfa6</t>
  </si>
  <si>
    <t>606c1d1fdbdc31e01fc5f053</t>
  </si>
  <si>
    <t>606c1d2299d6ef46f9c0e4ee</t>
  </si>
  <si>
    <t>606c1d27fbacea75f1ff2758</t>
  </si>
  <si>
    <t>YokoSun трусики Premium M (6-10 кг) 56 шт.</t>
  </si>
  <si>
    <t>606c1d263b3176164ad7108e</t>
  </si>
  <si>
    <t>6069cb2d6a86430312639245</t>
  </si>
  <si>
    <t>606949712af6cd670f0bc241</t>
  </si>
  <si>
    <t>6069162e20d51d6ccc3fb833</t>
  </si>
  <si>
    <t>YokoSun трусики XXL (15-23 кг) 28 шт. 28 шт.</t>
  </si>
  <si>
    <t>6066dc452af6cd32680bc25a</t>
  </si>
  <si>
    <t>606c1e93c3080fd4de6f886e</t>
  </si>
  <si>
    <t>Joonies трусики Premium Soft M (6-11 кг) 56 шт.</t>
  </si>
  <si>
    <t>606c1e95dff13b63d9951a98</t>
  </si>
  <si>
    <t>606c1ea3792ab179f5be0ebb</t>
  </si>
  <si>
    <t>YokoSun трусики M (6-10 кг) 58 шт. 58 шт.</t>
  </si>
  <si>
    <t>606c1ea5792ab11b2afd6af5</t>
  </si>
  <si>
    <t>606c1ea57153b3a6b92c9042</t>
  </si>
  <si>
    <t>606c1eaa4f5c6e7149e4c346</t>
  </si>
  <si>
    <t>606c1eaec3080f362cb62d66</t>
  </si>
  <si>
    <t>606c1eb6954f6b9600032a47</t>
  </si>
  <si>
    <t>6069c20b863e4e299f6c7f57</t>
  </si>
  <si>
    <t>Joonies трусики Comfort L (9-14 кг) 44 шт.</t>
  </si>
  <si>
    <t>606881daf4c0cb6db326a0bd</t>
  </si>
  <si>
    <t>Набор Esthetic House CP-1 Intense nourishing v2.0, шампунь, 500 мл и кондиционер, 500 мл</t>
  </si>
  <si>
    <t>6066d4bd954f6b870df36695</t>
  </si>
  <si>
    <t>606c220194d527d6877abc52</t>
  </si>
  <si>
    <t>6066be8c99d6ef2dbd483964</t>
  </si>
  <si>
    <t>Manuoki трусики М (6-11 кг) 56 шт. 56 шт.</t>
  </si>
  <si>
    <t>6066af16c5311b05ca27ca75</t>
  </si>
  <si>
    <t>29.03.2021</t>
  </si>
  <si>
    <t>606c35ba94d527fa97be0078</t>
  </si>
  <si>
    <t>27.03.2021</t>
  </si>
  <si>
    <t>606c3a727153b3629419beda</t>
  </si>
  <si>
    <t>606860b85a39513008957969</t>
  </si>
  <si>
    <t>YokoSun подгузники Premium M (5-10 кг) 62 шт. 62 шт.</t>
  </si>
  <si>
    <t>606c40a8b9f8ed0642efbeff</t>
  </si>
  <si>
    <t>Goo.N трусики XXL (13-25 кг) 28 шт.</t>
  </si>
  <si>
    <t>606c471b792ab1326950b6cf</t>
  </si>
  <si>
    <t>Merries трусики M (6-11 кг) 74 шт.</t>
  </si>
  <si>
    <t>606c49ae3620c225128c7720</t>
  </si>
  <si>
    <t>606c5003f78dba5737d126e2</t>
  </si>
  <si>
    <t>606c55893620c25f40573c40</t>
  </si>
  <si>
    <t>606c5a103620c243820afddb</t>
  </si>
  <si>
    <t>606c5a4804e943a7520b4bc1</t>
  </si>
  <si>
    <t>606c5a58863e4e0ad4ff1ce0</t>
  </si>
  <si>
    <t>Esthetic House шампунь для волос протеиновый CP-1 Bright Complex Intense Nourishing, 500 мл</t>
  </si>
  <si>
    <t>6069d5c8f988018ff4872526</t>
  </si>
  <si>
    <t>606c5ad0b9f8ed64629daeed</t>
  </si>
  <si>
    <t>606892887153b3ba25421bb0</t>
  </si>
  <si>
    <t>6068ccbdb9f8edcbdbd86a7a</t>
  </si>
  <si>
    <t>606c5b3ddff13b2569137f12</t>
  </si>
  <si>
    <t>606c5b46f4c0cb031b6984bf</t>
  </si>
  <si>
    <t>606c5b7c5a39513a5a301340</t>
  </si>
  <si>
    <t>606c5b85bed21e4c482bb167</t>
  </si>
  <si>
    <t>Esthetic House Formula Ampoule Galactomyces Сыворотка для лица, 80 мл</t>
  </si>
  <si>
    <t>606c5b9a4f5c6e7d4a75b404</t>
  </si>
  <si>
    <t>606c5ba094d5270c2af51d67</t>
  </si>
  <si>
    <t>60699a97739901731bcadd4a</t>
  </si>
  <si>
    <t>Смесь Kabrita 2 GOLD для комфортного пищеварения, 6-12 месяцев, 400 г</t>
  </si>
  <si>
    <t>606c5ca56a86436016cbdd2a</t>
  </si>
  <si>
    <t>606c5ca8dff13b1b0c8d1182</t>
  </si>
  <si>
    <t>606c5cda3b3176152e90d5f2</t>
  </si>
  <si>
    <t>Etude House Тонер регенерирующий Soon Jung pH 5.5 Relief, 180 мл</t>
  </si>
  <si>
    <t>606c5ce43b31765356454b95</t>
  </si>
  <si>
    <t>606c5ce4954f6bd8160500d9</t>
  </si>
  <si>
    <t>606c5ce8f988014369dc2e12</t>
  </si>
  <si>
    <t>606c5ced94d5273d6840d835</t>
  </si>
  <si>
    <t>606c5cf43620c21b94af571d</t>
  </si>
  <si>
    <t>Goo.N трусики Ultra XXL (13-25 кг) 36 шт.</t>
  </si>
  <si>
    <t>606c5cf6fbacea728d4206f2</t>
  </si>
  <si>
    <t>606a23182fe0982bf25228c3</t>
  </si>
  <si>
    <t>6069cdca4f5c6e09d8a133f7</t>
  </si>
  <si>
    <t>606c5d49c5311b4d42ca69bb</t>
  </si>
  <si>
    <t>Coxir Тонер отшелушивающий с зеленым чаем и BHA-кислотами Green Tea BHA Clear, 150 мл</t>
  </si>
  <si>
    <t>606c5d5cc3080f85d7c08f59</t>
  </si>
  <si>
    <t>606c5d5d0fe99532456d7b70</t>
  </si>
  <si>
    <t>Genki трусики Premium Soft XL (12-17 кг) 26 шт.</t>
  </si>
  <si>
    <t>606c5d9194d527086e7cac46</t>
  </si>
  <si>
    <t>6069b26973990103edcadd1e</t>
  </si>
  <si>
    <t>6069a70ddbdc313e59d58386</t>
  </si>
  <si>
    <t>606c5fc9792ab147ee8e9023</t>
  </si>
  <si>
    <t>606c5ff40fe9952bc59fa8d5</t>
  </si>
  <si>
    <t>YokoSun подгузники XL (13+ кг) 42 шт.</t>
  </si>
  <si>
    <t>606c60326a86431088dbcbff</t>
  </si>
  <si>
    <t>606984b58927ca5007719e6e</t>
  </si>
  <si>
    <t>606c614e83b1f2652a39dfb4</t>
  </si>
  <si>
    <t>6069dd9b3620c2041774e309</t>
  </si>
  <si>
    <t>606c62bd9066f433bafa3658</t>
  </si>
  <si>
    <t>606c62e10fe99541d251e835</t>
  </si>
  <si>
    <t>606c63760fe99576e941843a</t>
  </si>
  <si>
    <t>606c63c0f98801893ca2bc40</t>
  </si>
  <si>
    <t>606c63d2bed21e106d29c352</t>
  </si>
  <si>
    <t>606c63d52af6cd15a9269fa4</t>
  </si>
  <si>
    <t>606c63db6a86434b12edd459</t>
  </si>
  <si>
    <t>606c63dbf78dba554c3e3227</t>
  </si>
  <si>
    <t>Genki трусики Premium Soft L (9-14 кг) 30 шт.</t>
  </si>
  <si>
    <t>606c64057399016f169eb427</t>
  </si>
  <si>
    <t>606a054a8927ca70e7719eff</t>
  </si>
  <si>
    <t>60686b3cb9f8ed31acd86b45</t>
  </si>
  <si>
    <t>6068b0815a3951267e957903</t>
  </si>
  <si>
    <t>606c67eb94d527e5bb407300</t>
  </si>
  <si>
    <t>606c6ea4863e4e2a9dadf1b6</t>
  </si>
  <si>
    <t>Соска Pigeon Peristaltic PLUS L 6м+, 2 шт. бесцветный</t>
  </si>
  <si>
    <t>606c71f78927ca09696cb177</t>
  </si>
  <si>
    <t>606c71fa4f5c6e0e04c0e5cf</t>
  </si>
  <si>
    <t>606c72969066f47324d4a59f</t>
  </si>
  <si>
    <t>606c732994d5276cb5c58b15</t>
  </si>
  <si>
    <t>60681b23f4c0cb55ff26a056</t>
  </si>
  <si>
    <t>606967f29066f437239d9376</t>
  </si>
  <si>
    <t>606c73c3954f6b16eeff6f32</t>
  </si>
  <si>
    <t>6069c11e04e9431460dd53e2</t>
  </si>
  <si>
    <t>606c7b4504e943582fb67f46</t>
  </si>
  <si>
    <t>606c7d4d7153b367ee66bffc</t>
  </si>
  <si>
    <t>606c81c794d5272e02df1991</t>
  </si>
  <si>
    <t>01.04.2021</t>
  </si>
  <si>
    <t>Goo.N трусики S (5-9 кг) 62 шт. 62 шт.</t>
  </si>
  <si>
    <t>606c83a9fbacea506b928bee</t>
  </si>
  <si>
    <t>606c85f003c3782182c6c696</t>
  </si>
  <si>
    <t>606c884a03c37805ea40b783</t>
  </si>
  <si>
    <t>606c8ffac5311b4c27dafb02</t>
  </si>
  <si>
    <t>606c91927153b31bf76e0148</t>
  </si>
  <si>
    <t>Joonies трусики Comfort L (9-14 кг) 44 шт. 44 шт.</t>
  </si>
  <si>
    <t>606c91bc954f6b2d62c3b084</t>
  </si>
  <si>
    <t>606c94389066f40def48bad2</t>
  </si>
  <si>
    <t>606c943e99d6ef3716da279f</t>
  </si>
  <si>
    <t>606c98eadbdc314ea9dcf43f</t>
  </si>
  <si>
    <t>606ca25adbdc310585b8cd01</t>
  </si>
  <si>
    <t>606ca5426a864314d2bfd419</t>
  </si>
  <si>
    <t>606ca6fb863e4e2ccd2a6335</t>
  </si>
  <si>
    <t>606ad576954f6bd923f365df</t>
  </si>
  <si>
    <t>606ca95bdff13b5fe0e4c8ab</t>
  </si>
  <si>
    <t>606cab3bdff13b679ce76c51</t>
  </si>
  <si>
    <t>60698b4edff13b13b57ce2eb</t>
  </si>
  <si>
    <t>Missha BB крем Perfect Cover, SPF 42, 20 мл, оттенок: 13 bright beige</t>
  </si>
  <si>
    <t>60677de3dff13b04c67ce211</t>
  </si>
  <si>
    <t>606cd3ac954f6bbc30312a93</t>
  </si>
  <si>
    <t>606b5e5c3b3176116edaaed9</t>
  </si>
  <si>
    <t>606b30c204e9438800dd54db</t>
  </si>
  <si>
    <t>606b0cfaf988010634872573</t>
  </si>
  <si>
    <t>Goo.N трусики Ultra M (7-12 кг) 74 шт.</t>
  </si>
  <si>
    <t>606bed0f94d5273716edd835</t>
  </si>
  <si>
    <t>606ac40f04e94309a3dd549a</t>
  </si>
  <si>
    <t>606cda7fdbdc318d622e0413</t>
  </si>
  <si>
    <t>606b1a60f98801c4688724ee</t>
  </si>
  <si>
    <t>606a30ae7399015591cadd1e</t>
  </si>
  <si>
    <t>Vivienne Sabo Тушь для ресниц Cabaret Premiere, 01 черный</t>
  </si>
  <si>
    <t>606c5fb020d51d4d835f19ab</t>
  </si>
  <si>
    <t>606ce49c99d6ef7fbd870f1e</t>
  </si>
  <si>
    <t>606a088ec3080f90d02f77fa</t>
  </si>
  <si>
    <t>Goo.N подгузники Ultra (6-11 кг) 80 шт.</t>
  </si>
  <si>
    <t>606b6c8d2af6cd1bc40bc2c8</t>
  </si>
  <si>
    <t>FLOR de MAN шампунь MF HENNA, 730 мл</t>
  </si>
  <si>
    <t>6069a0cc9066f4456f9d9414</t>
  </si>
  <si>
    <t>606c47f332da8353a48e4c56</t>
  </si>
  <si>
    <t>606cf01af988019f5e955a41</t>
  </si>
  <si>
    <t>606cf154b9f8ed0be657a0b9</t>
  </si>
  <si>
    <t>606c7aa62af6cd782b9e19b0</t>
  </si>
  <si>
    <t>606cf241b9f8edab9af93698</t>
  </si>
  <si>
    <t>606c1db294d5272711edd8a1</t>
  </si>
  <si>
    <t>606cf44e7153b3a11c12ca45</t>
  </si>
  <si>
    <t>606cf5af954f6ba2ddf70ca3</t>
  </si>
  <si>
    <t>Manuoki трусики XXL (15+ кг) 36 шт.</t>
  </si>
  <si>
    <t>606cf67c04e9437131e1b23e</t>
  </si>
  <si>
    <t>606b53a2954f6b1be9f36709</t>
  </si>
  <si>
    <t>606b5ee003c378068912b7c5</t>
  </si>
  <si>
    <t>606cf8bf94d52711ec6c1b1b</t>
  </si>
  <si>
    <t>606cf8c1c3080fb33a0daa6f</t>
  </si>
  <si>
    <t>606cf9968927ca2b5b731b8d</t>
  </si>
  <si>
    <t>606cfaf003c378dc32f702c3</t>
  </si>
  <si>
    <t>606b2a31b9f8edc0d9d86ae0</t>
  </si>
  <si>
    <t>606ac9f2b9f8ed4fd7d86a78</t>
  </si>
  <si>
    <t>606ab2772af6cd2a770bc2be</t>
  </si>
  <si>
    <t>606cfdc3c3080fe58a7fe6b3</t>
  </si>
  <si>
    <t>606a239e32da8393998e4b1d</t>
  </si>
  <si>
    <t>606cfeb47153b350254bf229</t>
  </si>
  <si>
    <t>606d0056f78dba024f74cc4f</t>
  </si>
  <si>
    <t>YokoSun трусики XXL (15-23 кг) 28 шт.</t>
  </si>
  <si>
    <t>606d01be32da831a54c9c9c2</t>
  </si>
  <si>
    <t>606d01c0954f6bf71ea206ac</t>
  </si>
  <si>
    <t>606d01e3792ab153c2e16a12</t>
  </si>
  <si>
    <t>606d02018927caa058a39bf9</t>
  </si>
  <si>
    <t>606d021494d527767913e07d</t>
  </si>
  <si>
    <t>606d02f632da835c20eca953</t>
  </si>
  <si>
    <t>606d03f22af6cd470b29455b</t>
  </si>
  <si>
    <t>606d040204e9430320a6aeb6</t>
  </si>
  <si>
    <t>Goo.N трусики Ultra XL (12-20 кг) 50 шт.</t>
  </si>
  <si>
    <t>606d040883b1f203b5a037f7</t>
  </si>
  <si>
    <t>Joydivision тампоны Freedom mini, 2 капли, 3 шт.</t>
  </si>
  <si>
    <t>606d04148927ca54ff24efd1</t>
  </si>
  <si>
    <t>606d041bb9f8ed20192996a9</t>
  </si>
  <si>
    <t>606d04a8b9f8ed3b57c2c778</t>
  </si>
  <si>
    <t>606b75be3620c25f7474e30e</t>
  </si>
  <si>
    <t>606b7145f4c0cb6b0526a05c</t>
  </si>
  <si>
    <t>606b5f2732da833ee28e4b12</t>
  </si>
  <si>
    <t>606b225f04e943b9c1dd550a</t>
  </si>
  <si>
    <t>606d077ddbdc318d3540d579</t>
  </si>
  <si>
    <t>606d07a9f988010de91b1aa7</t>
  </si>
  <si>
    <t>606b0a6d9066f40a8d9d937c</t>
  </si>
  <si>
    <t>606b246583b1f248ac5dbf72</t>
  </si>
  <si>
    <t>606af7bf99d6ef21274839ab</t>
  </si>
  <si>
    <t>606b678efbacea581d8a2b85</t>
  </si>
  <si>
    <t>YokoSun трусики Econom XL (12-20 кг) 38 шт.</t>
  </si>
  <si>
    <t>Merries подгузники XL (12-20 кг) 44 шт.</t>
  </si>
  <si>
    <t>606ae89f20d51d34e63fb916</t>
  </si>
  <si>
    <t>606d0e1db9f8edcc98d1ae9d</t>
  </si>
  <si>
    <t>606d0f46f78dba3432321f95</t>
  </si>
  <si>
    <t>606d0f60f4c0cb0ae9584708</t>
  </si>
  <si>
    <t>606bd54a0fe99573dfa035b1</t>
  </si>
  <si>
    <t>606b0c89863e4e56fc6c7f44</t>
  </si>
  <si>
    <t>6069ce2283b1f214f75dbe6b</t>
  </si>
  <si>
    <t>6069a8be99d6ef394848393e</t>
  </si>
  <si>
    <t>60695bdd2fe09807e75228d4</t>
  </si>
  <si>
    <t>60685bc3dbdc315b24d58297</t>
  </si>
  <si>
    <t>YokoSun подгузники Premium S (3-6 кг) 72 шт.</t>
  </si>
  <si>
    <t>606b094e94d5270007edd91d</t>
  </si>
  <si>
    <t>6069b1f9dbdc3155ebd5826d</t>
  </si>
  <si>
    <t>606d1cd8c3080fb30adb8a49</t>
  </si>
  <si>
    <t>Manuoki трусики М (6-11 кг) 56 шт.</t>
  </si>
  <si>
    <t>606b07a80fe9951d1fa036a2</t>
  </si>
  <si>
    <t>606aeb909066f461869d942f</t>
  </si>
  <si>
    <t>606d20038927ca0b01068391</t>
  </si>
  <si>
    <t>6068d54a6a86436b4d6391d7</t>
  </si>
  <si>
    <t>606d21e403c3788c4aa4afcc</t>
  </si>
  <si>
    <t>606d22d4dbdc3145d215d721</t>
  </si>
  <si>
    <t>606d22d85a3951c038a12433</t>
  </si>
  <si>
    <t>606896fbf98801c2138724b2</t>
  </si>
  <si>
    <t>Merries трусики L (9-14 кг) 56 шт.</t>
  </si>
  <si>
    <t>606d285994d5279b33bc41ca</t>
  </si>
  <si>
    <t>606d2861954f6b3bb21e8b60</t>
  </si>
  <si>
    <t>6068cb753b31761d36daaec9</t>
  </si>
  <si>
    <t>606d28eef78dba070f56c95d</t>
  </si>
  <si>
    <t>606a1f4bfbacea4b158a2b0c</t>
  </si>
  <si>
    <t>YokoSun трусики Econom L (9-14 кг) 44 шт.</t>
  </si>
  <si>
    <t>606826326a86430ba6639136</t>
  </si>
  <si>
    <t>13.03.2021</t>
  </si>
  <si>
    <t>Farmstay пилинг для лица Escargot Noblesse lntensive Peeling Gel 180 мл</t>
  </si>
  <si>
    <t>Возврат платежа за скидку по бонусам СберСпасибо</t>
  </si>
  <si>
    <t>606c04b47153b3eda7421c1c</t>
  </si>
  <si>
    <t>24.03.2021</t>
  </si>
  <si>
    <t>Biore увлажняющая сыворотка для умывания и снятия макияжа, 230 мл</t>
  </si>
  <si>
    <t>Возврат платежа за скидку маркетплейса</t>
  </si>
  <si>
    <t>606c28e5c3080f4e2b9d65fc</t>
  </si>
  <si>
    <t>606c28e503c37826e612b854</t>
  </si>
  <si>
    <t>606c3937c3080f4ef12f780e</t>
  </si>
  <si>
    <t>606d068af9880120116daf96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</si>
</sst>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3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982050.0</v>
      </c>
    </row>
    <row r="4" spans="1:9" s="3" customFormat="1" x14ac:dyDescent="0.2" ht="16.0" customHeight="true">
      <c r="A4" s="3" t="s">
        <v>34</v>
      </c>
      <c r="B4" s="10" t="n">
        <v>109593.0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4.2158053E7</v>
      </c>
      <c r="B8" s="8" t="s">
        <v>51</v>
      </c>
      <c r="C8" s="8" t="n">
        <f>IF(false,"005-1039", "005-1039")</f>
      </c>
      <c r="D8" s="8" t="s">
        <v>52</v>
      </c>
      <c r="E8" s="8" t="n">
        <v>2.0</v>
      </c>
      <c r="F8" s="8" t="n">
        <v>1346.0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4.2152759E7</v>
      </c>
      <c r="B9" t="s" s="8">
        <v>51</v>
      </c>
      <c r="C9" t="n" s="8">
        <f>IF(false,"120922351", "120922351")</f>
      </c>
      <c r="D9" t="s" s="8">
        <v>56</v>
      </c>
      <c r="E9" t="n" s="8">
        <v>1.0</v>
      </c>
      <c r="F9" t="n" s="8">
        <v>135.0</v>
      </c>
      <c r="G9" t="s" s="8">
        <v>57</v>
      </c>
      <c r="H9" t="s" s="8">
        <v>54</v>
      </c>
      <c r="I9" t="s" s="8">
        <v>58</v>
      </c>
    </row>
    <row r="10" spans="1:9" x14ac:dyDescent="0.2" ht="16.0" customHeight="true">
      <c r="A10" s="7" t="n">
        <v>4.2173259E7</v>
      </c>
      <c r="B10" s="8" t="s">
        <v>51</v>
      </c>
      <c r="C10" s="8" t="n">
        <f>IF(false,"005-1375", "005-1375")</f>
      </c>
      <c r="D10" s="8" t="s">
        <v>59</v>
      </c>
      <c r="E10" s="8" t="n">
        <v>1.0</v>
      </c>
      <c r="F10" s="8" t="n">
        <v>325.0</v>
      </c>
      <c r="G10" s="8" t="s">
        <v>57</v>
      </c>
      <c r="H10" t="s" s="8">
        <v>54</v>
      </c>
      <c r="I10" t="s" s="8">
        <v>60</v>
      </c>
    </row>
    <row r="11" ht="16.0" customHeight="true">
      <c r="A11" t="n" s="7">
        <v>4.2145487E7</v>
      </c>
      <c r="B11" t="s" s="8">
        <v>51</v>
      </c>
      <c r="C11" t="n" s="8">
        <f>IF(false,"005-1039", "005-1039")</f>
      </c>
      <c r="D11" t="s" s="8">
        <v>52</v>
      </c>
      <c r="E11" t="n" s="8">
        <v>1.0</v>
      </c>
      <c r="F11" t="n" s="8">
        <v>1492.0</v>
      </c>
      <c r="G11" t="s" s="8">
        <v>57</v>
      </c>
      <c r="H11" t="s" s="8">
        <v>54</v>
      </c>
      <c r="I11" t="s" s="8">
        <v>61</v>
      </c>
    </row>
    <row r="12" spans="1:9" x14ac:dyDescent="0.2" ht="16.0" customHeight="true">
      <c r="A12" s="7" t="n">
        <v>4.2143804E7</v>
      </c>
      <c r="B12" t="s" s="8">
        <v>51</v>
      </c>
      <c r="C12" t="n" s="8">
        <f>IF(false,"002-100", "002-100")</f>
      </c>
      <c r="D12" t="s" s="8">
        <v>62</v>
      </c>
      <c r="E12" t="n" s="8">
        <v>1.0</v>
      </c>
      <c r="F12" t="n" s="8">
        <v>1174.0</v>
      </c>
      <c r="G12" t="s" s="8">
        <v>57</v>
      </c>
      <c r="H12" t="s" s="8">
        <v>54</v>
      </c>
      <c r="I12" t="s" s="8">
        <v>63</v>
      </c>
    </row>
    <row r="13" spans="1:9" s="8" customFormat="1" ht="16.0" x14ac:dyDescent="0.2" customHeight="true">
      <c r="A13" s="7" t="n">
        <v>4.2229702E7</v>
      </c>
      <c r="B13" s="8" t="s">
        <v>64</v>
      </c>
      <c r="C13" s="8" t="n">
        <f>IF(false,"005-1515", "005-1515")</f>
      </c>
      <c r="D13" s="8" t="s">
        <v>65</v>
      </c>
      <c r="E13" s="8" t="n">
        <v>1.0</v>
      </c>
      <c r="F13" s="8" t="n">
        <v>171.0</v>
      </c>
      <c r="G13" s="8" t="s">
        <v>53</v>
      </c>
      <c r="H13" s="8" t="s">
        <v>54</v>
      </c>
      <c r="I13" s="8" t="s">
        <v>66</v>
      </c>
    </row>
    <row r="14" spans="1:9" x14ac:dyDescent="0.2" ht="16.0" customHeight="true">
      <c r="A14" s="7" t="n">
        <v>4.2132169E7</v>
      </c>
      <c r="B14" s="8" t="s">
        <v>51</v>
      </c>
      <c r="C14" s="8" t="n">
        <f>IF(false,"120921898", "120921898")</f>
      </c>
      <c r="D14" s="8" t="s">
        <v>67</v>
      </c>
      <c r="E14" s="8" t="n">
        <v>1.0</v>
      </c>
      <c r="F14" s="8" t="n">
        <v>1018.0</v>
      </c>
      <c r="G14" s="8" t="s">
        <v>53</v>
      </c>
      <c r="H14" s="8" t="s">
        <v>54</v>
      </c>
      <c r="I14" s="8" t="s">
        <v>68</v>
      </c>
    </row>
    <row r="15" ht="16.0" customHeight="true">
      <c r="A15" t="n" s="7">
        <v>4.2128678E7</v>
      </c>
      <c r="B15" t="s" s="8">
        <v>51</v>
      </c>
      <c r="C15" t="n" s="8">
        <f>IF(false,"005-1514", "005-1514")</f>
      </c>
      <c r="D15" t="s" s="8">
        <v>69</v>
      </c>
      <c r="E15" t="n" s="8">
        <v>1.0</v>
      </c>
      <c r="F15" t="n" s="8">
        <v>938.0</v>
      </c>
      <c r="G15" t="s" s="8">
        <v>57</v>
      </c>
      <c r="H15" t="s" s="8">
        <v>54</v>
      </c>
      <c r="I15" t="s" s="8">
        <v>70</v>
      </c>
    </row>
    <row r="16" spans="1:9" s="1" customFormat="1" x14ac:dyDescent="0.2" ht="16.0" customHeight="true">
      <c r="A16" s="7" t="n">
        <v>4.2128678E7</v>
      </c>
      <c r="B16" t="s" s="8">
        <v>51</v>
      </c>
      <c r="C16" t="n" s="8">
        <f>IF(false,"005-1512", "005-1512")</f>
      </c>
      <c r="D16" t="s" s="8">
        <v>71</v>
      </c>
      <c r="E16" t="n" s="8">
        <v>1.0</v>
      </c>
      <c r="F16" s="8" t="n">
        <v>909.0</v>
      </c>
      <c r="G16" s="8" t="s">
        <v>57</v>
      </c>
      <c r="H16" s="8" t="s">
        <v>54</v>
      </c>
      <c r="I16" s="8" t="s">
        <v>70</v>
      </c>
    </row>
    <row r="17" spans="1:9" x14ac:dyDescent="0.2" ht="16.0" customHeight="true">
      <c r="A17" s="7" t="n">
        <v>4.212683E7</v>
      </c>
      <c r="B17" s="8" t="s">
        <v>51</v>
      </c>
      <c r="C17" s="8" t="n">
        <f>IF(false,"000-631", "000-631")</f>
      </c>
      <c r="D17" s="8" t="s">
        <v>72</v>
      </c>
      <c r="E17" s="8" t="n">
        <v>2.0</v>
      </c>
      <c r="F17" s="8" t="n">
        <v>65.0</v>
      </c>
      <c r="G17" s="8" t="s">
        <v>53</v>
      </c>
      <c r="H17" s="8" t="s">
        <v>54</v>
      </c>
      <c r="I17" s="8" t="s">
        <v>73</v>
      </c>
    </row>
    <row r="18" spans="1:9" x14ac:dyDescent="0.2" ht="16.0" customHeight="true">
      <c r="A18" s="7" t="n">
        <v>4.2121912E7</v>
      </c>
      <c r="B18" t="s" s="8">
        <v>51</v>
      </c>
      <c r="C18" t="n" s="8">
        <f>IF(false,"005-1515", "005-1515")</f>
      </c>
      <c r="D18" t="s" s="8">
        <v>65</v>
      </c>
      <c r="E18" t="n" s="8">
        <v>1.0</v>
      </c>
      <c r="F18" t="n" s="8">
        <v>938.0</v>
      </c>
      <c r="G18" t="s" s="8">
        <v>57</v>
      </c>
      <c r="H18" t="s" s="8">
        <v>54</v>
      </c>
      <c r="I18" t="s" s="8">
        <v>74</v>
      </c>
    </row>
    <row r="19" spans="1:9" ht="16.0" x14ac:dyDescent="0.2" customHeight="true">
      <c r="A19" s="7" t="n">
        <v>4.2329073E7</v>
      </c>
      <c r="B19" s="8" t="s">
        <v>64</v>
      </c>
      <c r="C19" s="8" t="n">
        <f>IF(false,"01-003884", "01-003884")</f>
      </c>
      <c r="D19" s="8" t="s">
        <v>75</v>
      </c>
      <c r="E19" s="8" t="n">
        <v>1.0</v>
      </c>
      <c r="F19" s="8" t="n">
        <v>40.0</v>
      </c>
      <c r="G19" s="8" t="s">
        <v>53</v>
      </c>
      <c r="H19" s="8" t="s">
        <v>54</v>
      </c>
      <c r="I19" s="8" t="s">
        <v>76</v>
      </c>
    </row>
    <row r="20" spans="1:9" x14ac:dyDescent="0.2" ht="16.0" customHeight="true">
      <c r="A20" s="7" t="n">
        <v>4.2119485E7</v>
      </c>
      <c r="B20" s="8" t="s">
        <v>51</v>
      </c>
      <c r="C20" s="8" t="n">
        <f>IF(false,"005-1039", "005-1039")</f>
      </c>
      <c r="D20" s="8" t="s">
        <v>52</v>
      </c>
      <c r="E20" s="8" t="n">
        <v>1.0</v>
      </c>
      <c r="F20" s="8" t="n">
        <v>307.0</v>
      </c>
      <c r="G20" s="8" t="s">
        <v>57</v>
      </c>
      <c r="H20" s="8" t="s">
        <v>54</v>
      </c>
      <c r="I20" s="8" t="s">
        <v>77</v>
      </c>
    </row>
    <row r="21" ht="16.0" customHeight="true">
      <c r="A21" t="n" s="7">
        <v>4.2118641E7</v>
      </c>
      <c r="B21" t="s" s="8">
        <v>51</v>
      </c>
      <c r="C21" t="n" s="8">
        <f>IF(false,"005-1516", "005-1516")</f>
      </c>
      <c r="D21" t="s" s="8">
        <v>78</v>
      </c>
      <c r="E21" t="n" s="8">
        <v>4.0</v>
      </c>
      <c r="F21" t="n" s="8">
        <v>3567.0</v>
      </c>
      <c r="G21" t="s" s="8">
        <v>57</v>
      </c>
      <c r="H21" t="s" s="8">
        <v>54</v>
      </c>
      <c r="I21" t="s" s="8">
        <v>79</v>
      </c>
    </row>
    <row r="22" spans="1:9" s="1" customFormat="1" x14ac:dyDescent="0.2" ht="16.0" customHeight="true">
      <c r="A22" s="7" t="n">
        <v>4.2116704E7</v>
      </c>
      <c r="B22" t="s" s="8">
        <v>51</v>
      </c>
      <c r="C22" t="n" s="8">
        <f>IF(false,"01-003884", "01-003884")</f>
      </c>
      <c r="D22" t="s" s="8">
        <v>75</v>
      </c>
      <c r="E22" t="n" s="8">
        <v>2.0</v>
      </c>
      <c r="F22" s="8" t="n">
        <v>1877.0</v>
      </c>
      <c r="G22" s="8" t="s">
        <v>57</v>
      </c>
      <c r="H22" s="8" t="s">
        <v>54</v>
      </c>
      <c r="I22" s="8" t="s">
        <v>80</v>
      </c>
    </row>
    <row r="23" spans="1:9" x14ac:dyDescent="0.2" ht="16.0" customHeight="true">
      <c r="A23" s="7" t="n">
        <v>4.2296763E7</v>
      </c>
      <c r="B23" s="8" t="s">
        <v>64</v>
      </c>
      <c r="C23" s="8" t="n">
        <f>IF(false,"120921901", "120921901")</f>
      </c>
      <c r="D23" s="8" t="s">
        <v>81</v>
      </c>
      <c r="E23" s="8" t="n">
        <v>1.0</v>
      </c>
      <c r="F23" s="8" t="n">
        <v>350.0</v>
      </c>
      <c r="G23" s="8" t="s">
        <v>53</v>
      </c>
      <c r="H23" s="8" t="s">
        <v>54</v>
      </c>
      <c r="I23" s="8" t="s">
        <v>82</v>
      </c>
    </row>
    <row r="24" ht="16.0" customHeight="true">
      <c r="A24" t="n" s="7">
        <v>4.2105517E7</v>
      </c>
      <c r="B24" t="s" s="8">
        <v>83</v>
      </c>
      <c r="C24" t="n" s="8">
        <f>IF(false,"005-1560", "005-1560")</f>
      </c>
      <c r="D24" t="s" s="8">
        <v>84</v>
      </c>
      <c r="E24" t="n" s="8">
        <v>1.0</v>
      </c>
      <c r="F24" t="n" s="8">
        <v>307.0</v>
      </c>
      <c r="G24" t="s" s="8">
        <v>57</v>
      </c>
      <c r="H24" t="s" s="8">
        <v>54</v>
      </c>
      <c r="I24" t="s" s="8">
        <v>85</v>
      </c>
    </row>
    <row r="25" spans="1:9" s="1" customFormat="1" x14ac:dyDescent="0.2" ht="16.0" customHeight="true">
      <c r="A25" t="n" s="7">
        <v>4.2100392E7</v>
      </c>
      <c r="B25" t="s" s="8">
        <v>83</v>
      </c>
      <c r="C25" t="n" s="8">
        <f>IF(false,"005-1516", "005-1516")</f>
      </c>
      <c r="D25" t="s" s="8">
        <v>78</v>
      </c>
      <c r="E25" t="n" s="8">
        <v>1.0</v>
      </c>
      <c r="F25" t="n" s="8">
        <v>470.0</v>
      </c>
      <c r="G25" t="s" s="8">
        <v>57</v>
      </c>
      <c r="H25" t="s" s="8">
        <v>54</v>
      </c>
      <c r="I25" t="s" s="8">
        <v>86</v>
      </c>
    </row>
    <row r="26" ht="16.0" customHeight="true">
      <c r="A26" t="n" s="7">
        <v>4.209601E7</v>
      </c>
      <c r="B26" t="s" s="8">
        <v>83</v>
      </c>
      <c r="C26" t="n" s="8">
        <f>IF(false,"005-1515", "005-1515")</f>
      </c>
      <c r="D26" t="s" s="8">
        <v>65</v>
      </c>
      <c r="E26" t="n" s="8">
        <v>1.0</v>
      </c>
      <c r="F26" t="n" s="8">
        <v>98.0</v>
      </c>
      <c r="G26" t="s" s="8">
        <v>57</v>
      </c>
      <c r="H26" t="s" s="8">
        <v>54</v>
      </c>
      <c r="I26" t="s" s="8">
        <v>87</v>
      </c>
    </row>
    <row r="27" ht="16.0" customHeight="true">
      <c r="A27" t="n" s="7">
        <v>4.2093739E7</v>
      </c>
      <c r="B27" t="s" s="8">
        <v>83</v>
      </c>
      <c r="C27" t="n" s="8">
        <f>IF(false,"005-1515", "005-1515")</f>
      </c>
      <c r="D27" t="s" s="8">
        <v>65</v>
      </c>
      <c r="E27" t="n" s="8">
        <v>1.0</v>
      </c>
      <c r="F27" t="n" s="8">
        <v>325.0</v>
      </c>
      <c r="G27" t="s" s="8">
        <v>57</v>
      </c>
      <c r="H27" t="s" s="8">
        <v>54</v>
      </c>
      <c r="I27" t="s" s="8">
        <v>88</v>
      </c>
    </row>
    <row r="28" ht="16.0" customHeight="true">
      <c r="A28" t="n" s="7">
        <v>4.2325161E7</v>
      </c>
      <c r="B28" t="s" s="8">
        <v>64</v>
      </c>
      <c r="C28" t="n" s="8">
        <f>IF(false,"120921409", "120921409")</f>
      </c>
      <c r="D28" t="s" s="8">
        <v>89</v>
      </c>
      <c r="E28" t="n" s="8">
        <v>1.0</v>
      </c>
      <c r="F28" t="n" s="8">
        <v>406.0</v>
      </c>
      <c r="G28" t="s" s="8">
        <v>57</v>
      </c>
      <c r="H28" t="s" s="8">
        <v>54</v>
      </c>
      <c r="I28" t="s" s="8">
        <v>90</v>
      </c>
    </row>
    <row r="29" spans="1:9" s="1" customFormat="1" x14ac:dyDescent="0.2" ht="16.0" customHeight="true">
      <c r="A29" t="n" s="7">
        <v>4.2163676E7</v>
      </c>
      <c r="B29" t="s" s="8">
        <v>51</v>
      </c>
      <c r="C29" t="n" s="8">
        <f>IF(false,"005-1518", "005-1518")</f>
      </c>
      <c r="D29" t="s" s="8">
        <v>91</v>
      </c>
      <c r="E29" t="n" s="8">
        <v>1.0</v>
      </c>
      <c r="F29" t="n" s="8">
        <v>68.0</v>
      </c>
      <c r="G29" s="8" t="s">
        <v>57</v>
      </c>
      <c r="H29" t="s" s="8">
        <v>54</v>
      </c>
      <c r="I29" s="8" t="s">
        <v>92</v>
      </c>
    </row>
    <row r="30" ht="16.0" customHeight="true">
      <c r="A30" t="n" s="7">
        <v>4.2163676E7</v>
      </c>
      <c r="B30" t="s" s="8">
        <v>51</v>
      </c>
      <c r="C30" t="n" s="8">
        <f>IF(false,"002-105", "002-105")</f>
      </c>
      <c r="D30" t="s" s="8">
        <v>93</v>
      </c>
      <c r="E30" t="n" s="8">
        <v>1.0</v>
      </c>
      <c r="F30" t="n" s="8">
        <v>58.0</v>
      </c>
      <c r="G30" t="s" s="8">
        <v>57</v>
      </c>
      <c r="H30" t="s" s="8">
        <v>54</v>
      </c>
      <c r="I30" t="s" s="8">
        <v>92</v>
      </c>
    </row>
    <row r="31" ht="16.0" customHeight="true">
      <c r="A31" t="n" s="7">
        <v>4.2086827E7</v>
      </c>
      <c r="B31" t="s" s="8">
        <v>83</v>
      </c>
      <c r="C31" t="n" s="8">
        <f>IF(false,"005-1518", "005-1518")</f>
      </c>
      <c r="D31" t="s" s="8">
        <v>91</v>
      </c>
      <c r="E31" t="n" s="8">
        <v>3.0</v>
      </c>
      <c r="F31" t="n" s="8">
        <v>150.0</v>
      </c>
      <c r="G31" t="s" s="8">
        <v>53</v>
      </c>
      <c r="H31" t="s" s="8">
        <v>54</v>
      </c>
      <c r="I31" t="s" s="8">
        <v>94</v>
      </c>
    </row>
    <row r="32" ht="16.0" customHeight="true">
      <c r="A32" t="n" s="7">
        <v>4.2085508E7</v>
      </c>
      <c r="B32" t="s" s="8">
        <v>83</v>
      </c>
      <c r="C32" t="n" s="8">
        <f>IF(false,"005-1512", "005-1512")</f>
      </c>
      <c r="D32" t="s" s="8">
        <v>71</v>
      </c>
      <c r="E32" t="n" s="8">
        <v>1.0</v>
      </c>
      <c r="F32" t="n" s="8">
        <v>834.0</v>
      </c>
      <c r="G32" t="s" s="8">
        <v>53</v>
      </c>
      <c r="H32" t="s" s="8">
        <v>54</v>
      </c>
      <c r="I32" t="s" s="8">
        <v>95</v>
      </c>
    </row>
    <row r="33" ht="16.0" customHeight="true">
      <c r="A33" t="n" s="7">
        <v>4.2084351E7</v>
      </c>
      <c r="B33" t="s" s="8">
        <v>83</v>
      </c>
      <c r="C33" t="n" s="8">
        <f>IF(false,"002-101", "002-101")</f>
      </c>
      <c r="D33" t="s" s="8">
        <v>96</v>
      </c>
      <c r="E33" t="n" s="8">
        <v>1.0</v>
      </c>
      <c r="F33" t="n" s="8">
        <v>253.0</v>
      </c>
      <c r="G33" t="s" s="8">
        <v>53</v>
      </c>
      <c r="H33" t="s" s="8">
        <v>54</v>
      </c>
      <c r="I33" t="s" s="8">
        <v>97</v>
      </c>
    </row>
    <row r="34" ht="16.0" customHeight="true">
      <c r="A34" t="n" s="7">
        <v>4.2084255E7</v>
      </c>
      <c r="B34" t="s" s="8">
        <v>83</v>
      </c>
      <c r="C34" t="n" s="8">
        <f>IF(false,"005-1039", "005-1039")</f>
      </c>
      <c r="D34" t="s" s="8">
        <v>52</v>
      </c>
      <c r="E34" t="n" s="8">
        <v>1.0</v>
      </c>
      <c r="F34" t="n" s="8">
        <v>343.0</v>
      </c>
      <c r="G34" t="s" s="8">
        <v>53</v>
      </c>
      <c r="H34" t="s" s="8">
        <v>54</v>
      </c>
      <c r="I34" t="s" s="8">
        <v>98</v>
      </c>
    </row>
    <row r="35" ht="16.0" customHeight="true">
      <c r="A35" t="n" s="7">
        <v>4.2067451E7</v>
      </c>
      <c r="B35" t="s" s="8">
        <v>83</v>
      </c>
      <c r="C35" t="n" s="8">
        <f>IF(false,"002-098", "002-098")</f>
      </c>
      <c r="D35" t="s" s="8">
        <v>99</v>
      </c>
      <c r="E35" t="n" s="8">
        <v>1.0</v>
      </c>
      <c r="F35" t="n" s="8">
        <v>146.0</v>
      </c>
      <c r="G35" t="s" s="8">
        <v>57</v>
      </c>
      <c r="H35" t="s" s="8">
        <v>54</v>
      </c>
      <c r="I35" t="s" s="8">
        <v>100</v>
      </c>
    </row>
    <row r="36" ht="16.0" customHeight="true">
      <c r="A36" t="n" s="7">
        <v>4.2068328E7</v>
      </c>
      <c r="B36" t="s" s="8">
        <v>83</v>
      </c>
      <c r="C36" t="n" s="8">
        <f>IF(false,"008-577", "008-577")</f>
      </c>
      <c r="D36" t="s" s="8">
        <v>101</v>
      </c>
      <c r="E36" t="n" s="8">
        <v>3.0</v>
      </c>
      <c r="F36" t="n" s="8">
        <v>723.0</v>
      </c>
      <c r="G36" t="s" s="8">
        <v>57</v>
      </c>
      <c r="H36" t="s" s="8">
        <v>54</v>
      </c>
      <c r="I36" t="s" s="8">
        <v>102</v>
      </c>
    </row>
    <row r="37" ht="16.0" customHeight="true">
      <c r="A37" t="n" s="7">
        <v>4.2057337E7</v>
      </c>
      <c r="B37" t="s" s="8">
        <v>83</v>
      </c>
      <c r="C37" t="n" s="8">
        <f>IF(false,"005-1512", "005-1512")</f>
      </c>
      <c r="D37" t="s" s="8">
        <v>71</v>
      </c>
      <c r="E37" t="n" s="8">
        <v>1.0</v>
      </c>
      <c r="F37" t="n" s="8">
        <v>97.0</v>
      </c>
      <c r="G37" t="s" s="8">
        <v>57</v>
      </c>
      <c r="H37" t="s" s="8">
        <v>54</v>
      </c>
      <c r="I37" t="s" s="8">
        <v>103</v>
      </c>
    </row>
    <row r="38" ht="16.0" customHeight="true">
      <c r="A38" t="n" s="7">
        <v>4.2325759E7</v>
      </c>
      <c r="B38" t="s" s="8">
        <v>64</v>
      </c>
      <c r="C38" t="n" s="8">
        <f>IF(false,"120921743", "120921743")</f>
      </c>
      <c r="D38" t="s" s="8">
        <v>104</v>
      </c>
      <c r="E38" t="n" s="8">
        <v>2.0</v>
      </c>
      <c r="F38" t="n" s="8">
        <v>325.0</v>
      </c>
      <c r="G38" t="s" s="8">
        <v>53</v>
      </c>
      <c r="H38" t="s" s="8">
        <v>54</v>
      </c>
      <c r="I38" t="s" s="8">
        <v>105</v>
      </c>
    </row>
    <row r="39" ht="16.0" customHeight="true">
      <c r="A39" t="n" s="7">
        <v>4.2175922E7</v>
      </c>
      <c r="B39" t="s" s="8">
        <v>51</v>
      </c>
      <c r="C39" t="n" s="8">
        <f>IF(false,"01-003884", "01-003884")</f>
      </c>
      <c r="D39" t="s" s="8">
        <v>75</v>
      </c>
      <c r="E39" t="n" s="8">
        <v>2.0</v>
      </c>
      <c r="F39" t="n" s="8">
        <v>332.0</v>
      </c>
      <c r="G39" t="s" s="8">
        <v>106</v>
      </c>
      <c r="H39" t="s" s="8">
        <v>54</v>
      </c>
      <c r="I39" t="s" s="8">
        <v>107</v>
      </c>
    </row>
    <row r="40" ht="16.0" customHeight="true">
      <c r="A40" t="n" s="7">
        <v>4.2074537E7</v>
      </c>
      <c r="B40" t="s" s="8">
        <v>83</v>
      </c>
      <c r="C40" t="n" s="8">
        <f>IF(false,"01-003884", "01-003884")</f>
      </c>
      <c r="D40" t="s" s="8">
        <v>75</v>
      </c>
      <c r="E40" t="n" s="8">
        <v>3.0</v>
      </c>
      <c r="F40" t="n" s="8">
        <v>408.0</v>
      </c>
      <c r="G40" t="s" s="8">
        <v>106</v>
      </c>
      <c r="H40" t="s" s="8">
        <v>54</v>
      </c>
      <c r="I40" t="s" s="8">
        <v>108</v>
      </c>
    </row>
    <row r="41" ht="16.0" customHeight="true">
      <c r="A41" t="n" s="7">
        <v>4.2044908E7</v>
      </c>
      <c r="B41" t="s" s="8">
        <v>83</v>
      </c>
      <c r="C41" t="n" s="8">
        <f>IF(false,"120921995", "120921995")</f>
      </c>
      <c r="D41" t="s" s="8">
        <v>109</v>
      </c>
      <c r="E41" t="n" s="8">
        <v>1.0</v>
      </c>
      <c r="F41" t="n" s="8">
        <v>80.0</v>
      </c>
      <c r="G41" t="s" s="8">
        <v>53</v>
      </c>
      <c r="H41" t="s" s="8">
        <v>54</v>
      </c>
      <c r="I41" t="s" s="8">
        <v>110</v>
      </c>
    </row>
    <row r="42" ht="16.0" customHeight="true">
      <c r="A42" t="n" s="7">
        <v>4.2044908E7</v>
      </c>
      <c r="B42" t="s" s="8">
        <v>83</v>
      </c>
      <c r="C42" t="n" s="8">
        <f>IF(false,"120921901", "120921901")</f>
      </c>
      <c r="D42" t="s" s="8">
        <v>81</v>
      </c>
      <c r="E42" t="n" s="8">
        <v>1.0</v>
      </c>
      <c r="F42" t="n" s="8">
        <v>79.0</v>
      </c>
      <c r="G42" t="s" s="8">
        <v>53</v>
      </c>
      <c r="H42" t="s" s="8">
        <v>54</v>
      </c>
      <c r="I42" t="s" s="8">
        <v>110</v>
      </c>
    </row>
    <row r="43" ht="16.0" customHeight="true">
      <c r="A43" t="n" s="7">
        <v>4.221863E7</v>
      </c>
      <c r="B43" t="s" s="8">
        <v>51</v>
      </c>
      <c r="C43" t="n" s="8">
        <f>IF(false,"005-1516", "005-1516")</f>
      </c>
      <c r="D43" t="s" s="8">
        <v>78</v>
      </c>
      <c r="E43" t="n" s="8">
        <v>1.0</v>
      </c>
      <c r="F43" t="n" s="8">
        <v>47.0</v>
      </c>
      <c r="G43" t="s" s="8">
        <v>106</v>
      </c>
      <c r="H43" t="s" s="8">
        <v>54</v>
      </c>
      <c r="I43" t="s" s="8">
        <v>111</v>
      </c>
    </row>
    <row r="44" ht="16.0" customHeight="true">
      <c r="A44" t="n" s="7">
        <v>4.2182363E7</v>
      </c>
      <c r="B44" t="s" s="8">
        <v>51</v>
      </c>
      <c r="C44" t="n" s="8">
        <f>IF(false,"008-576", "008-576")</f>
      </c>
      <c r="D44" t="s" s="8">
        <v>112</v>
      </c>
      <c r="E44" t="n" s="8">
        <v>1.0</v>
      </c>
      <c r="F44" t="n" s="8">
        <v>87.0</v>
      </c>
      <c r="G44" t="s" s="8">
        <v>106</v>
      </c>
      <c r="H44" t="s" s="8">
        <v>54</v>
      </c>
      <c r="I44" t="s" s="8">
        <v>113</v>
      </c>
    </row>
    <row r="45" ht="16.0" customHeight="true">
      <c r="A45" t="n" s="7">
        <v>4.2043275E7</v>
      </c>
      <c r="B45" t="s" s="8">
        <v>83</v>
      </c>
      <c r="C45" t="n" s="8">
        <f>IF(false,"005-1380", "005-1380")</f>
      </c>
      <c r="D45" t="s" s="8">
        <v>114</v>
      </c>
      <c r="E45" t="n" s="8">
        <v>1.0</v>
      </c>
      <c r="F45" t="n" s="8">
        <v>35.0</v>
      </c>
      <c r="G45" t="s" s="8">
        <v>57</v>
      </c>
      <c r="H45" t="s" s="8">
        <v>54</v>
      </c>
      <c r="I45" t="s" s="8">
        <v>115</v>
      </c>
    </row>
    <row r="46" ht="16.0" customHeight="true">
      <c r="A46" t="n" s="7">
        <v>4.221863E7</v>
      </c>
      <c r="B46" t="s" s="8">
        <v>51</v>
      </c>
      <c r="C46" t="n" s="8">
        <f>IF(false,"005-1516", "005-1516")</f>
      </c>
      <c r="D46" t="s" s="8">
        <v>78</v>
      </c>
      <c r="E46" t="n" s="8">
        <v>1.0</v>
      </c>
      <c r="F46" t="n" s="8">
        <v>12.0</v>
      </c>
      <c r="G46" t="s" s="8">
        <v>53</v>
      </c>
      <c r="H46" t="s" s="8">
        <v>54</v>
      </c>
      <c r="I46" t="s" s="8">
        <v>116</v>
      </c>
    </row>
    <row r="47" ht="16.0" customHeight="true">
      <c r="A47" t="n" s="7">
        <v>4.2239315E7</v>
      </c>
      <c r="B47" t="s" s="8">
        <v>64</v>
      </c>
      <c r="C47" t="n" s="8">
        <f>IF(false,"01-003884", "01-003884")</f>
      </c>
      <c r="D47" t="s" s="8">
        <v>75</v>
      </c>
      <c r="E47" t="n" s="8">
        <v>1.0</v>
      </c>
      <c r="F47" t="n" s="8">
        <v>77.0</v>
      </c>
      <c r="G47" t="s" s="8">
        <v>53</v>
      </c>
      <c r="H47" t="s" s="8">
        <v>54</v>
      </c>
      <c r="I47" t="s" s="8">
        <v>117</v>
      </c>
    </row>
    <row r="48" ht="16.0" customHeight="true">
      <c r="A48" t="n" s="7">
        <v>4.2182363E7</v>
      </c>
      <c r="B48" t="s" s="8">
        <v>51</v>
      </c>
      <c r="C48" t="n" s="8">
        <f>IF(false,"008-576", "008-576")</f>
      </c>
      <c r="D48" t="s" s="8">
        <v>112</v>
      </c>
      <c r="E48" t="n" s="8">
        <v>1.0</v>
      </c>
      <c r="F48" t="n" s="8">
        <v>588.0</v>
      </c>
      <c r="G48" t="s" s="8">
        <v>53</v>
      </c>
      <c r="H48" t="s" s="8">
        <v>54</v>
      </c>
      <c r="I48" t="s" s="8">
        <v>118</v>
      </c>
    </row>
    <row r="49" ht="16.0" customHeight="true">
      <c r="A49" t="n" s="7">
        <v>4.2333602E7</v>
      </c>
      <c r="B49" t="s" s="8">
        <v>64</v>
      </c>
      <c r="C49" t="n" s="8">
        <f>IF(false,"01-003884", "01-003884")</f>
      </c>
      <c r="D49" t="s" s="8">
        <v>75</v>
      </c>
      <c r="E49" t="n" s="8">
        <v>1.0</v>
      </c>
      <c r="F49" t="n" s="8">
        <v>268.0</v>
      </c>
      <c r="G49" t="s" s="8">
        <v>57</v>
      </c>
      <c r="H49" t="s" s="8">
        <v>54</v>
      </c>
      <c r="I49" t="s" s="8">
        <v>119</v>
      </c>
    </row>
    <row r="50" ht="16.0" customHeight="true">
      <c r="A50" t="n" s="7">
        <v>4.2027743E7</v>
      </c>
      <c r="B50" t="s" s="8">
        <v>83</v>
      </c>
      <c r="C50" t="n" s="8">
        <f>IF(false,"002-099", "002-099")</f>
      </c>
      <c r="D50" t="s" s="8">
        <v>120</v>
      </c>
      <c r="E50" t="n" s="8">
        <v>1.0</v>
      </c>
      <c r="F50" t="n" s="8">
        <v>51.0</v>
      </c>
      <c r="G50" t="s" s="8">
        <v>53</v>
      </c>
      <c r="H50" t="s" s="8">
        <v>54</v>
      </c>
      <c r="I50" t="s" s="8">
        <v>121</v>
      </c>
    </row>
    <row r="51" ht="16.0" customHeight="true">
      <c r="A51" t="n" s="7">
        <v>4.2029323E7</v>
      </c>
      <c r="B51" t="s" s="8">
        <v>83</v>
      </c>
      <c r="C51" t="n" s="8">
        <f>IF(false,"005-1516", "005-1516")</f>
      </c>
      <c r="D51" t="s" s="8">
        <v>78</v>
      </c>
      <c r="E51" t="n" s="8">
        <v>2.0</v>
      </c>
      <c r="F51" t="n" s="8">
        <v>366.0</v>
      </c>
      <c r="G51" t="s" s="8">
        <v>57</v>
      </c>
      <c r="H51" t="s" s="8">
        <v>54</v>
      </c>
      <c r="I51" t="s" s="8">
        <v>122</v>
      </c>
    </row>
    <row r="52" ht="16.0" customHeight="true">
      <c r="A52" t="n" s="7">
        <v>4.2025309E7</v>
      </c>
      <c r="B52" t="s" s="8">
        <v>83</v>
      </c>
      <c r="C52" t="n" s="8">
        <f>IF(false,"120922164", "120922164")</f>
      </c>
      <c r="D52" t="s" s="8">
        <v>123</v>
      </c>
      <c r="E52" t="n" s="8">
        <v>1.0</v>
      </c>
      <c r="F52" t="n" s="8">
        <v>605.0</v>
      </c>
      <c r="G52" t="s" s="8">
        <v>57</v>
      </c>
      <c r="H52" t="s" s="8">
        <v>54</v>
      </c>
      <c r="I52" t="s" s="8">
        <v>124</v>
      </c>
    </row>
    <row r="53" ht="16.0" customHeight="true">
      <c r="A53" t="n" s="7">
        <v>4.2192822E7</v>
      </c>
      <c r="B53" t="s" s="8">
        <v>51</v>
      </c>
      <c r="C53" t="n" s="8">
        <f>IF(false,"005-1039", "005-1039")</f>
      </c>
      <c r="D53" t="s" s="8">
        <v>52</v>
      </c>
      <c r="E53" t="n" s="8">
        <v>1.0</v>
      </c>
      <c r="F53" t="n" s="8">
        <v>306.0</v>
      </c>
      <c r="G53" t="s" s="8">
        <v>106</v>
      </c>
      <c r="H53" t="s" s="8">
        <v>54</v>
      </c>
      <c r="I53" t="s" s="8">
        <v>125</v>
      </c>
    </row>
    <row r="54" ht="16.0" customHeight="true">
      <c r="A54" t="n" s="7">
        <v>4.1970716E7</v>
      </c>
      <c r="B54" t="s" s="8">
        <v>126</v>
      </c>
      <c r="C54" t="n" s="8">
        <f>IF(false,"120921995", "120921995")</f>
      </c>
      <c r="D54" t="s" s="8">
        <v>127</v>
      </c>
      <c r="E54" t="n" s="8">
        <v>3.0</v>
      </c>
      <c r="F54" t="n" s="8">
        <v>744.0</v>
      </c>
      <c r="G54" t="s" s="8">
        <v>106</v>
      </c>
      <c r="H54" t="s" s="8">
        <v>54</v>
      </c>
      <c r="I54" t="s" s="8">
        <v>128</v>
      </c>
    </row>
    <row r="55" ht="16.0" customHeight="true">
      <c r="A55" t="n" s="7">
        <v>4.2044908E7</v>
      </c>
      <c r="B55" t="s" s="8">
        <v>83</v>
      </c>
      <c r="C55" t="n" s="8">
        <f>IF(false,"120921995", "120921995")</f>
      </c>
      <c r="D55" t="s" s="8">
        <v>109</v>
      </c>
      <c r="E55" t="n" s="8">
        <v>1.0</v>
      </c>
      <c r="F55" t="n" s="8">
        <v>76.0</v>
      </c>
      <c r="G55" t="s" s="8">
        <v>106</v>
      </c>
      <c r="H55" t="s" s="8">
        <v>54</v>
      </c>
      <c r="I55" t="s" s="8">
        <v>129</v>
      </c>
    </row>
    <row r="56" ht="16.0" customHeight="true">
      <c r="A56" t="n" s="7">
        <v>4.2044908E7</v>
      </c>
      <c r="B56" t="s" s="8">
        <v>83</v>
      </c>
      <c r="C56" t="n" s="8">
        <f>IF(false,"120921901", "120921901")</f>
      </c>
      <c r="D56" t="s" s="8">
        <v>81</v>
      </c>
      <c r="E56" t="n" s="8">
        <v>1.0</v>
      </c>
      <c r="F56" t="n" s="8">
        <v>76.0</v>
      </c>
      <c r="G56" t="s" s="8">
        <v>106</v>
      </c>
      <c r="H56" t="s" s="8">
        <v>54</v>
      </c>
      <c r="I56" t="s" s="8">
        <v>129</v>
      </c>
    </row>
    <row r="57" ht="16.0" customHeight="true">
      <c r="A57" t="n" s="7">
        <v>4.2209256E7</v>
      </c>
      <c r="B57" t="s" s="8">
        <v>51</v>
      </c>
      <c r="C57" t="n" s="8">
        <f>IF(false,"005-1039", "005-1039")</f>
      </c>
      <c r="D57" t="s" s="8">
        <v>52</v>
      </c>
      <c r="E57" t="n" s="8">
        <v>2.0</v>
      </c>
      <c r="F57" t="n" s="8">
        <v>690.0</v>
      </c>
      <c r="G57" t="s" s="8">
        <v>106</v>
      </c>
      <c r="H57" t="s" s="8">
        <v>54</v>
      </c>
      <c r="I57" t="s" s="8">
        <v>130</v>
      </c>
    </row>
    <row r="58" ht="16.0" customHeight="true">
      <c r="A58" t="n" s="7">
        <v>4.2167832E7</v>
      </c>
      <c r="B58" t="s" s="8">
        <v>51</v>
      </c>
      <c r="C58" t="n" s="8">
        <f>IF(false,"005-1039", "005-1039")</f>
      </c>
      <c r="D58" t="s" s="8">
        <v>52</v>
      </c>
      <c r="E58" t="n" s="8">
        <v>2.0</v>
      </c>
      <c r="F58" t="n" s="8">
        <v>612.0</v>
      </c>
      <c r="G58" t="s" s="8">
        <v>106</v>
      </c>
      <c r="H58" t="s" s="8">
        <v>54</v>
      </c>
      <c r="I58" t="s" s="8">
        <v>131</v>
      </c>
    </row>
    <row r="59" ht="16.0" customHeight="true">
      <c r="A59" t="n" s="7">
        <v>4.2062793E7</v>
      </c>
      <c r="B59" t="s" s="8">
        <v>83</v>
      </c>
      <c r="C59" t="n" s="8">
        <f>IF(false,"005-1511", "005-1511")</f>
      </c>
      <c r="D59" t="s" s="8">
        <v>132</v>
      </c>
      <c r="E59" t="n" s="8">
        <v>1.0</v>
      </c>
      <c r="F59" t="n" s="8">
        <v>59.0</v>
      </c>
      <c r="G59" t="s" s="8">
        <v>106</v>
      </c>
      <c r="H59" t="s" s="8">
        <v>54</v>
      </c>
      <c r="I59" t="s" s="8">
        <v>133</v>
      </c>
    </row>
    <row r="60" ht="16.0" customHeight="true">
      <c r="A60" t="n" s="7">
        <v>4.2097848E7</v>
      </c>
      <c r="B60" t="s" s="8">
        <v>83</v>
      </c>
      <c r="C60" t="n" s="8">
        <f>IF(false,"005-1110", "005-1110")</f>
      </c>
      <c r="D60" t="s" s="8">
        <v>134</v>
      </c>
      <c r="E60" t="n" s="8">
        <v>3.0</v>
      </c>
      <c r="F60" t="n" s="8">
        <v>1377.0</v>
      </c>
      <c r="G60" t="s" s="8">
        <v>106</v>
      </c>
      <c r="H60" t="s" s="8">
        <v>54</v>
      </c>
      <c r="I60" t="s" s="8">
        <v>135</v>
      </c>
    </row>
    <row r="61" ht="16.0" customHeight="true">
      <c r="A61" t="n" s="7">
        <v>4.2192822E7</v>
      </c>
      <c r="B61" t="s" s="8">
        <v>51</v>
      </c>
      <c r="C61" t="n" s="8">
        <f>IF(false,"005-1039", "005-1039")</f>
      </c>
      <c r="D61" t="s" s="8">
        <v>52</v>
      </c>
      <c r="E61" t="n" s="8">
        <v>1.0</v>
      </c>
      <c r="F61" t="n" s="8">
        <v>1492.0</v>
      </c>
      <c r="G61" t="s" s="8">
        <v>57</v>
      </c>
      <c r="H61" t="s" s="8">
        <v>54</v>
      </c>
      <c r="I61" t="s" s="8">
        <v>136</v>
      </c>
    </row>
    <row r="62" ht="16.0" customHeight="true">
      <c r="A62" t="n" s="7">
        <v>4.2209256E7</v>
      </c>
      <c r="B62" t="s" s="8">
        <v>51</v>
      </c>
      <c r="C62" t="n" s="8">
        <f>IF(false,"005-1039", "005-1039")</f>
      </c>
      <c r="D62" t="s" s="8">
        <v>52</v>
      </c>
      <c r="E62" t="n" s="8">
        <v>2.0</v>
      </c>
      <c r="F62" t="n" s="8">
        <v>390.0</v>
      </c>
      <c r="G62" t="s" s="8">
        <v>53</v>
      </c>
      <c r="H62" t="s" s="8">
        <v>54</v>
      </c>
      <c r="I62" t="s" s="8">
        <v>137</v>
      </c>
    </row>
    <row r="63" ht="16.0" customHeight="true">
      <c r="A63" t="n" s="7">
        <v>4.2020337E7</v>
      </c>
      <c r="B63" t="s" s="8">
        <v>83</v>
      </c>
      <c r="C63" t="n" s="8">
        <f>IF(false,"120921901", "120921901")</f>
      </c>
      <c r="D63" t="s" s="8">
        <v>81</v>
      </c>
      <c r="E63" t="n" s="8">
        <v>1.0</v>
      </c>
      <c r="F63" t="n" s="8">
        <v>64.0</v>
      </c>
      <c r="G63" t="s" s="8">
        <v>57</v>
      </c>
      <c r="H63" t="s" s="8">
        <v>54</v>
      </c>
      <c r="I63" t="s" s="8">
        <v>138</v>
      </c>
    </row>
    <row r="64" ht="16.0" customHeight="true">
      <c r="A64" t="n" s="7">
        <v>4.2167832E7</v>
      </c>
      <c r="B64" t="s" s="8">
        <v>51</v>
      </c>
      <c r="C64" t="n" s="8">
        <f>IF(false,"005-1039", "005-1039")</f>
      </c>
      <c r="D64" t="s" s="8">
        <v>52</v>
      </c>
      <c r="E64" t="n" s="8">
        <v>2.0</v>
      </c>
      <c r="F64" t="n" s="8">
        <v>354.0</v>
      </c>
      <c r="G64" t="s" s="8">
        <v>57</v>
      </c>
      <c r="H64" t="s" s="8">
        <v>54</v>
      </c>
      <c r="I64" t="s" s="8">
        <v>139</v>
      </c>
    </row>
    <row r="65" ht="16.0" customHeight="true">
      <c r="A65" t="n" s="7">
        <v>4.2104498E7</v>
      </c>
      <c r="B65" t="s" s="8">
        <v>83</v>
      </c>
      <c r="C65" t="n" s="8">
        <f>IF(false,"005-1515", "005-1515")</f>
      </c>
      <c r="D65" t="s" s="8">
        <v>65</v>
      </c>
      <c r="E65" t="n" s="8">
        <v>2.0</v>
      </c>
      <c r="F65" t="n" s="8">
        <v>1877.0</v>
      </c>
      <c r="G65" t="s" s="8">
        <v>57</v>
      </c>
      <c r="H65" t="s" s="8">
        <v>54</v>
      </c>
      <c r="I65" t="s" s="8">
        <v>140</v>
      </c>
    </row>
    <row r="66" ht="16.0" customHeight="true">
      <c r="A66" t="n" s="7">
        <v>4.2047896E7</v>
      </c>
      <c r="B66" t="s" s="8">
        <v>83</v>
      </c>
      <c r="C66" t="n" s="8">
        <f>IF(false,"120921957", "120921957")</f>
      </c>
      <c r="D66" t="s" s="8">
        <v>141</v>
      </c>
      <c r="E66" t="n" s="8">
        <v>1.0</v>
      </c>
      <c r="F66" t="n" s="8">
        <v>86.0</v>
      </c>
      <c r="G66" t="s" s="8">
        <v>106</v>
      </c>
      <c r="H66" t="s" s="8">
        <v>54</v>
      </c>
      <c r="I66" t="s" s="8">
        <v>142</v>
      </c>
    </row>
    <row r="67" ht="16.0" customHeight="true">
      <c r="A67" t="n" s="7">
        <v>4.2056692E7</v>
      </c>
      <c r="B67" t="s" s="8">
        <v>83</v>
      </c>
      <c r="C67" t="n" s="8">
        <f>IF(false,"005-1080", "005-1080")</f>
      </c>
      <c r="D67" t="s" s="8">
        <v>143</v>
      </c>
      <c r="E67" t="n" s="8">
        <v>4.0</v>
      </c>
      <c r="F67" t="n" s="8">
        <v>564.0</v>
      </c>
      <c r="G67" t="s" s="8">
        <v>106</v>
      </c>
      <c r="H67" t="s" s="8">
        <v>54</v>
      </c>
      <c r="I67" t="s" s="8">
        <v>144</v>
      </c>
    </row>
    <row r="68" ht="16.0" customHeight="true">
      <c r="A68" t="n" s="7">
        <v>4.2179302E7</v>
      </c>
      <c r="B68" t="s" s="8">
        <v>51</v>
      </c>
      <c r="C68" t="n" s="8">
        <f>IF(false,"005-1512", "005-1512")</f>
      </c>
      <c r="D68" t="s" s="8">
        <v>71</v>
      </c>
      <c r="E68" t="n" s="8">
        <v>2.0</v>
      </c>
      <c r="F68" t="n" s="8">
        <v>118.0</v>
      </c>
      <c r="G68" t="s" s="8">
        <v>106</v>
      </c>
      <c r="H68" t="s" s="8">
        <v>54</v>
      </c>
      <c r="I68" t="s" s="8">
        <v>145</v>
      </c>
    </row>
    <row r="69" ht="16.0" customHeight="true">
      <c r="A69" t="n" s="7">
        <v>4.2123016E7</v>
      </c>
      <c r="B69" t="s" s="8">
        <v>51</v>
      </c>
      <c r="C69" t="n" s="8">
        <f>IF(false,"005-1039", "005-1039")</f>
      </c>
      <c r="D69" t="s" s="8">
        <v>52</v>
      </c>
      <c r="E69" t="n" s="8">
        <v>1.0</v>
      </c>
      <c r="F69" t="n" s="8">
        <v>306.0</v>
      </c>
      <c r="G69" t="s" s="8">
        <v>106</v>
      </c>
      <c r="H69" t="s" s="8">
        <v>54</v>
      </c>
      <c r="I69" t="s" s="8">
        <v>146</v>
      </c>
    </row>
    <row r="70" ht="16.0" customHeight="true">
      <c r="A70" t="n" s="7">
        <v>4.214042E7</v>
      </c>
      <c r="B70" t="s" s="8">
        <v>51</v>
      </c>
      <c r="C70" t="n" s="8">
        <f>IF(false,"005-1039", "005-1039")</f>
      </c>
      <c r="D70" t="s" s="8">
        <v>52</v>
      </c>
      <c r="E70" t="n" s="8">
        <v>1.0</v>
      </c>
      <c r="F70" t="n" s="8">
        <v>306.0</v>
      </c>
      <c r="G70" t="s" s="8">
        <v>106</v>
      </c>
      <c r="H70" t="s" s="8">
        <v>54</v>
      </c>
      <c r="I70" t="s" s="8">
        <v>147</v>
      </c>
    </row>
    <row r="71" ht="16.0" customHeight="true">
      <c r="A71" t="n" s="7">
        <v>4.2118859E7</v>
      </c>
      <c r="B71" t="s" s="8">
        <v>51</v>
      </c>
      <c r="C71" t="n" s="8">
        <f>IF(false,"120921853", "120921853")</f>
      </c>
      <c r="D71" t="s" s="8">
        <v>148</v>
      </c>
      <c r="E71" t="n" s="8">
        <v>1.0</v>
      </c>
      <c r="F71" t="n" s="8">
        <v>92.0</v>
      </c>
      <c r="G71" t="s" s="8">
        <v>106</v>
      </c>
      <c r="H71" t="s" s="8">
        <v>54</v>
      </c>
      <c r="I71" t="s" s="8">
        <v>149</v>
      </c>
    </row>
    <row r="72" ht="16.0" customHeight="true">
      <c r="A72" t="n" s="7">
        <v>4.2177277E7</v>
      </c>
      <c r="B72" t="s" s="8">
        <v>51</v>
      </c>
      <c r="C72" t="n" s="8">
        <f>IF(false,"005-1039", "005-1039")</f>
      </c>
      <c r="D72" t="s" s="8">
        <v>52</v>
      </c>
      <c r="E72" t="n" s="8">
        <v>1.0</v>
      </c>
      <c r="F72" t="n" s="8">
        <v>306.0</v>
      </c>
      <c r="G72" t="s" s="8">
        <v>106</v>
      </c>
      <c r="H72" t="s" s="8">
        <v>54</v>
      </c>
      <c r="I72" t="s" s="8">
        <v>150</v>
      </c>
    </row>
    <row r="73" ht="16.0" customHeight="true">
      <c r="A73" t="n" s="7">
        <v>4.2013005E7</v>
      </c>
      <c r="B73" t="s" s="8">
        <v>83</v>
      </c>
      <c r="C73" t="n" s="8">
        <f>IF(false,"005-1039", "005-1039")</f>
      </c>
      <c r="D73" t="s" s="8">
        <v>52</v>
      </c>
      <c r="E73" t="n" s="8">
        <v>1.0</v>
      </c>
      <c r="F73" t="n" s="8">
        <v>186.0</v>
      </c>
      <c r="G73" t="s" s="8">
        <v>53</v>
      </c>
      <c r="H73" t="s" s="8">
        <v>54</v>
      </c>
      <c r="I73" t="s" s="8">
        <v>151</v>
      </c>
    </row>
    <row r="74" ht="16.0" customHeight="true">
      <c r="A74" t="n" s="7">
        <v>4.214042E7</v>
      </c>
      <c r="B74" t="s" s="8">
        <v>51</v>
      </c>
      <c r="C74" t="n" s="8">
        <f>IF(false,"005-1039", "005-1039")</f>
      </c>
      <c r="D74" t="s" s="8">
        <v>52</v>
      </c>
      <c r="E74" t="n" s="8">
        <v>1.0</v>
      </c>
      <c r="F74" t="n" s="8">
        <v>1200.0</v>
      </c>
      <c r="G74" t="s" s="8">
        <v>53</v>
      </c>
      <c r="H74" t="s" s="8">
        <v>54</v>
      </c>
      <c r="I74" t="s" s="8">
        <v>152</v>
      </c>
    </row>
    <row r="75" ht="16.0" customHeight="true">
      <c r="A75" t="n" s="7">
        <v>4.2179302E7</v>
      </c>
      <c r="B75" t="s" s="8">
        <v>51</v>
      </c>
      <c r="C75" t="n" s="8">
        <f>IF(false,"005-1512", "005-1512")</f>
      </c>
      <c r="D75" t="s" s="8">
        <v>71</v>
      </c>
      <c r="E75" t="n" s="8">
        <v>2.0</v>
      </c>
      <c r="F75" t="n" s="8">
        <v>272.0</v>
      </c>
      <c r="G75" t="s" s="8">
        <v>53</v>
      </c>
      <c r="H75" t="s" s="8">
        <v>54</v>
      </c>
      <c r="I75" t="s" s="8">
        <v>153</v>
      </c>
    </row>
    <row r="76" ht="16.0" customHeight="true">
      <c r="A76" t="n" s="7">
        <v>4.2068095E7</v>
      </c>
      <c r="B76" t="s" s="8">
        <v>83</v>
      </c>
      <c r="C76" t="n" s="8">
        <f>IF(false,"120921898", "120921898")</f>
      </c>
      <c r="D76" t="s" s="8">
        <v>67</v>
      </c>
      <c r="E76" t="n" s="8">
        <v>2.0</v>
      </c>
      <c r="F76" t="n" s="8">
        <v>883.0</v>
      </c>
      <c r="G76" t="s" s="8">
        <v>53</v>
      </c>
      <c r="H76" t="s" s="8">
        <v>54</v>
      </c>
      <c r="I76" t="s" s="8">
        <v>154</v>
      </c>
    </row>
    <row r="77" ht="16.0" customHeight="true">
      <c r="A77" t="n" s="7">
        <v>4.2080751E7</v>
      </c>
      <c r="B77" t="s" s="8">
        <v>83</v>
      </c>
      <c r="C77" t="n" s="8">
        <f>IF(false,"005-1515", "005-1515")</f>
      </c>
      <c r="D77" t="s" s="8">
        <v>65</v>
      </c>
      <c r="E77" t="n" s="8">
        <v>1.0</v>
      </c>
      <c r="F77" t="n" s="8">
        <v>435.0</v>
      </c>
      <c r="G77" t="s" s="8">
        <v>57</v>
      </c>
      <c r="H77" t="s" s="8">
        <v>54</v>
      </c>
      <c r="I77" t="s" s="8">
        <v>155</v>
      </c>
    </row>
    <row r="78" ht="16.0" customHeight="true">
      <c r="A78" t="n" s="7">
        <v>4.2021771E7</v>
      </c>
      <c r="B78" t="s" s="8">
        <v>83</v>
      </c>
      <c r="C78" t="n" s="8">
        <f>IF(false,"008-576", "008-576")</f>
      </c>
      <c r="D78" t="s" s="8">
        <v>112</v>
      </c>
      <c r="E78" t="n" s="8">
        <v>1.0</v>
      </c>
      <c r="F78" t="n" s="8">
        <v>95.0</v>
      </c>
      <c r="G78" t="s" s="8">
        <v>57</v>
      </c>
      <c r="H78" t="s" s="8">
        <v>54</v>
      </c>
      <c r="I78" t="s" s="8">
        <v>156</v>
      </c>
    </row>
    <row r="79" ht="16.0" customHeight="true">
      <c r="A79" t="n" s="7">
        <v>4.2063451E7</v>
      </c>
      <c r="B79" t="s" s="8">
        <v>83</v>
      </c>
      <c r="C79" t="n" s="8">
        <f>IF(false,"120921908", "120921908")</f>
      </c>
      <c r="D79" t="s" s="8">
        <v>157</v>
      </c>
      <c r="E79" t="n" s="8">
        <v>1.0</v>
      </c>
      <c r="F79" t="n" s="8">
        <v>899.0</v>
      </c>
      <c r="G79" t="s" s="8">
        <v>57</v>
      </c>
      <c r="H79" t="s" s="8">
        <v>54</v>
      </c>
      <c r="I79" t="s" s="8">
        <v>158</v>
      </c>
    </row>
    <row r="80" ht="16.0" customHeight="true">
      <c r="A80" t="n" s="7">
        <v>4.1704988E7</v>
      </c>
      <c r="B80" t="s" s="8">
        <v>159</v>
      </c>
      <c r="C80" t="n" s="8">
        <f>IF(false,"120921544", "120921544")</f>
      </c>
      <c r="D80" t="s" s="8">
        <v>160</v>
      </c>
      <c r="E80" t="n" s="8">
        <v>6.0</v>
      </c>
      <c r="F80" t="n" s="8">
        <v>1002.0</v>
      </c>
      <c r="G80" t="s" s="8">
        <v>106</v>
      </c>
      <c r="H80" t="s" s="8">
        <v>54</v>
      </c>
      <c r="I80" t="s" s="8">
        <v>161</v>
      </c>
    </row>
    <row r="81" ht="16.0" customHeight="true">
      <c r="A81" t="n" s="7">
        <v>4.1704988E7</v>
      </c>
      <c r="B81" t="s" s="8">
        <v>159</v>
      </c>
      <c r="C81" t="n" s="8">
        <f>IF(false,"005-1513", "005-1513")</f>
      </c>
      <c r="D81" t="s" s="8">
        <v>162</v>
      </c>
      <c r="E81" t="n" s="8">
        <v>2.0</v>
      </c>
      <c r="F81" t="n" s="8">
        <v>394.0</v>
      </c>
      <c r="G81" t="s" s="8">
        <v>106</v>
      </c>
      <c r="H81" t="s" s="8">
        <v>54</v>
      </c>
      <c r="I81" t="s" s="8">
        <v>161</v>
      </c>
    </row>
    <row r="82" ht="16.0" customHeight="true">
      <c r="A82" t="n" s="7">
        <v>4.2225615E7</v>
      </c>
      <c r="B82" t="s" s="8">
        <v>64</v>
      </c>
      <c r="C82" t="n" s="8">
        <f>IF(false,"000-631", "000-631")</f>
      </c>
      <c r="D82" t="s" s="8">
        <v>72</v>
      </c>
      <c r="E82" t="n" s="8">
        <v>3.0</v>
      </c>
      <c r="F82" t="n" s="8">
        <v>93.0</v>
      </c>
      <c r="G82" t="s" s="8">
        <v>106</v>
      </c>
      <c r="H82" t="s" s="8">
        <v>54</v>
      </c>
      <c r="I82" t="s" s="8">
        <v>163</v>
      </c>
    </row>
    <row r="83" ht="16.0" customHeight="true">
      <c r="A83" t="n" s="7">
        <v>4.2220197E7</v>
      </c>
      <c r="B83" t="s" s="8">
        <v>51</v>
      </c>
      <c r="C83" t="n" s="8">
        <f>IF(false,"120922396", "120922396")</f>
      </c>
      <c r="D83" t="s" s="8">
        <v>164</v>
      </c>
      <c r="E83" t="n" s="8">
        <v>1.0</v>
      </c>
      <c r="F83" t="n" s="8">
        <v>64.0</v>
      </c>
      <c r="G83" t="s" s="8">
        <v>106</v>
      </c>
      <c r="H83" t="s" s="8">
        <v>54</v>
      </c>
      <c r="I83" t="s" s="8">
        <v>165</v>
      </c>
    </row>
    <row r="84" ht="16.0" customHeight="true">
      <c r="A84" t="n" s="7">
        <v>4.1999355E7</v>
      </c>
      <c r="B84" t="s" s="8">
        <v>126</v>
      </c>
      <c r="C84" t="n" s="8">
        <f>IF(false,"005-1039", "005-1039")</f>
      </c>
      <c r="D84" t="s" s="8">
        <v>166</v>
      </c>
      <c r="E84" t="n" s="8">
        <v>1.0</v>
      </c>
      <c r="F84" t="n" s="8">
        <v>96.0</v>
      </c>
      <c r="G84" t="s" s="8">
        <v>57</v>
      </c>
      <c r="H84" t="s" s="8">
        <v>54</v>
      </c>
      <c r="I84" t="s" s="8">
        <v>167</v>
      </c>
    </row>
    <row r="85" ht="16.0" customHeight="true">
      <c r="A85" t="n" s="7">
        <v>4.1991671E7</v>
      </c>
      <c r="B85" t="s" s="8">
        <v>126</v>
      </c>
      <c r="C85" t="n" s="8">
        <f>IF(false,"120921439", "120921439")</f>
      </c>
      <c r="D85" t="s" s="8">
        <v>168</v>
      </c>
      <c r="E85" t="n" s="8">
        <v>1.0</v>
      </c>
      <c r="F85" t="n" s="8">
        <v>23.0</v>
      </c>
      <c r="G85" t="s" s="8">
        <v>53</v>
      </c>
      <c r="H85" t="s" s="8">
        <v>54</v>
      </c>
      <c r="I85" t="s" s="8">
        <v>169</v>
      </c>
    </row>
    <row r="86" ht="16.0" customHeight="true">
      <c r="A86" t="n" s="7">
        <v>4.1991671E7</v>
      </c>
      <c r="B86" t="s" s="8">
        <v>126</v>
      </c>
      <c r="C86" t="n" s="8">
        <f>IF(false,"120921947", "120921947")</f>
      </c>
      <c r="D86" t="s" s="8">
        <v>170</v>
      </c>
      <c r="E86" t="n" s="8">
        <v>1.0</v>
      </c>
      <c r="F86" t="n" s="8">
        <v>22.0</v>
      </c>
      <c r="G86" t="s" s="8">
        <v>53</v>
      </c>
      <c r="H86" t="s" s="8">
        <v>54</v>
      </c>
      <c r="I86" t="s" s="8">
        <v>169</v>
      </c>
    </row>
    <row r="87" ht="16.0" customHeight="true">
      <c r="A87" t="n" s="7">
        <v>4.2079154E7</v>
      </c>
      <c r="B87" t="s" s="8">
        <v>83</v>
      </c>
      <c r="C87" t="n" s="8">
        <f>IF(false,"005-1039", "005-1039")</f>
      </c>
      <c r="D87" t="s" s="8">
        <v>52</v>
      </c>
      <c r="E87" t="n" s="8">
        <v>1.0</v>
      </c>
      <c r="F87" t="n" s="8">
        <v>306.0</v>
      </c>
      <c r="G87" t="s" s="8">
        <v>106</v>
      </c>
      <c r="H87" t="s" s="8">
        <v>54</v>
      </c>
      <c r="I87" t="s" s="8">
        <v>171</v>
      </c>
    </row>
    <row r="88" ht="16.0" customHeight="true">
      <c r="A88" t="n" s="7">
        <v>4.2116446E7</v>
      </c>
      <c r="B88" t="s" s="8">
        <v>51</v>
      </c>
      <c r="C88" t="n" s="8">
        <f>IF(false,"120921995", "120921995")</f>
      </c>
      <c r="D88" t="s" s="8">
        <v>109</v>
      </c>
      <c r="E88" t="n" s="8">
        <v>2.0</v>
      </c>
      <c r="F88" t="n" s="8">
        <v>196.0</v>
      </c>
      <c r="G88" t="s" s="8">
        <v>106</v>
      </c>
      <c r="H88" t="s" s="8">
        <v>54</v>
      </c>
      <c r="I88" t="s" s="8">
        <v>172</v>
      </c>
    </row>
    <row r="89" ht="16.0" customHeight="true">
      <c r="A89" t="n" s="7">
        <v>4.1668732E7</v>
      </c>
      <c r="B89" t="s" s="8">
        <v>159</v>
      </c>
      <c r="C89" t="n" s="8">
        <f>IF(false,"003-317", "003-317")</f>
      </c>
      <c r="D89" t="s" s="8">
        <v>173</v>
      </c>
      <c r="E89" t="n" s="8">
        <v>1.0</v>
      </c>
      <c r="F89" t="n" s="8">
        <v>299.0</v>
      </c>
      <c r="G89" t="s" s="8">
        <v>106</v>
      </c>
      <c r="H89" t="s" s="8">
        <v>54</v>
      </c>
      <c r="I89" t="s" s="8">
        <v>174</v>
      </c>
    </row>
    <row r="90" ht="16.0" customHeight="true">
      <c r="A90" t="n" s="7">
        <v>4.2164663E7</v>
      </c>
      <c r="B90" t="s" s="8">
        <v>51</v>
      </c>
      <c r="C90" t="n" s="8">
        <f>IF(false,"005-1039", "005-1039")</f>
      </c>
      <c r="D90" t="s" s="8">
        <v>52</v>
      </c>
      <c r="E90" t="n" s="8">
        <v>1.0</v>
      </c>
      <c r="F90" t="n" s="8">
        <v>306.0</v>
      </c>
      <c r="G90" t="s" s="8">
        <v>106</v>
      </c>
      <c r="H90" t="s" s="8">
        <v>54</v>
      </c>
      <c r="I90" t="s" s="8">
        <v>175</v>
      </c>
    </row>
    <row r="91" ht="16.0" customHeight="true">
      <c r="A91" t="n" s="7">
        <v>4.2008592E7</v>
      </c>
      <c r="B91" t="s" s="8">
        <v>83</v>
      </c>
      <c r="C91" t="n" s="8">
        <f>IF(false,"005-1516", "005-1516")</f>
      </c>
      <c r="D91" t="s" s="8">
        <v>78</v>
      </c>
      <c r="E91" t="n" s="8">
        <v>1.0</v>
      </c>
      <c r="F91" t="n" s="8">
        <v>48.0</v>
      </c>
      <c r="G91" t="s" s="8">
        <v>106</v>
      </c>
      <c r="H91" t="s" s="8">
        <v>54</v>
      </c>
      <c r="I91" t="s" s="8">
        <v>176</v>
      </c>
    </row>
    <row r="92" ht="16.0" customHeight="true">
      <c r="A92" t="n" s="7">
        <v>4.2075765E7</v>
      </c>
      <c r="B92" t="s" s="8">
        <v>83</v>
      </c>
      <c r="C92" t="n" s="8">
        <f>IF(false,"005-1521", "005-1521")</f>
      </c>
      <c r="D92" t="s" s="8">
        <v>177</v>
      </c>
      <c r="E92" t="n" s="8">
        <v>1.0</v>
      </c>
      <c r="F92" t="n" s="8">
        <v>303.0</v>
      </c>
      <c r="G92" t="s" s="8">
        <v>106</v>
      </c>
      <c r="H92" t="s" s="8">
        <v>54</v>
      </c>
      <c r="I92" t="s" s="8">
        <v>178</v>
      </c>
    </row>
    <row r="93" ht="16.0" customHeight="true">
      <c r="A93" t="n" s="7">
        <v>4.2116446E7</v>
      </c>
      <c r="B93" t="s" s="8">
        <v>51</v>
      </c>
      <c r="C93" t="n" s="8">
        <f>IF(false,"120921995", "120921995")</f>
      </c>
      <c r="D93" t="s" s="8">
        <v>109</v>
      </c>
      <c r="E93" t="n" s="8">
        <v>2.0</v>
      </c>
      <c r="F93" t="n" s="8">
        <v>356.0</v>
      </c>
      <c r="G93" t="s" s="8">
        <v>57</v>
      </c>
      <c r="H93" t="s" s="8">
        <v>54</v>
      </c>
      <c r="I93" t="s" s="8">
        <v>179</v>
      </c>
    </row>
    <row r="94" ht="16.0" customHeight="true">
      <c r="A94" t="n" s="7">
        <v>4.2058976E7</v>
      </c>
      <c r="B94" t="s" s="8">
        <v>83</v>
      </c>
      <c r="C94" t="n" s="8">
        <f>IF(false,"005-1516", "005-1516")</f>
      </c>
      <c r="D94" t="s" s="8">
        <v>78</v>
      </c>
      <c r="E94" t="n" s="8">
        <v>2.0</v>
      </c>
      <c r="F94" t="n" s="8">
        <v>94.0</v>
      </c>
      <c r="G94" t="s" s="8">
        <v>106</v>
      </c>
      <c r="H94" t="s" s="8">
        <v>54</v>
      </c>
      <c r="I94" t="s" s="8">
        <v>180</v>
      </c>
    </row>
    <row r="95" ht="16.0" customHeight="true">
      <c r="A95" t="n" s="7">
        <v>4.2072948E7</v>
      </c>
      <c r="B95" t="s" s="8">
        <v>83</v>
      </c>
      <c r="C95" t="n" s="8">
        <f>IF(false,"120921995", "120921995")</f>
      </c>
      <c r="D95" t="s" s="8">
        <v>109</v>
      </c>
      <c r="E95" t="n" s="8">
        <v>1.0</v>
      </c>
      <c r="F95" t="n" s="8">
        <v>98.0</v>
      </c>
      <c r="G95" t="s" s="8">
        <v>106</v>
      </c>
      <c r="H95" t="s" s="8">
        <v>54</v>
      </c>
      <c r="I95" t="s" s="8">
        <v>181</v>
      </c>
    </row>
    <row r="96" ht="16.0" customHeight="true">
      <c r="A96" t="n" s="7">
        <v>4.1557437E7</v>
      </c>
      <c r="B96" t="s" s="8">
        <v>182</v>
      </c>
      <c r="C96" t="n" s="8">
        <f>IF(false,"002-101", "002-101")</f>
      </c>
      <c r="D96" t="s" s="8">
        <v>96</v>
      </c>
      <c r="E96" t="n" s="8">
        <v>1.0</v>
      </c>
      <c r="F96" t="n" s="8">
        <v>279.0</v>
      </c>
      <c r="G96" t="s" s="8">
        <v>106</v>
      </c>
      <c r="H96" t="s" s="8">
        <v>54</v>
      </c>
      <c r="I96" t="s" s="8">
        <v>183</v>
      </c>
    </row>
    <row r="97" ht="16.0" customHeight="true">
      <c r="A97" t="n" s="7">
        <v>4.2102332E7</v>
      </c>
      <c r="B97" t="s" s="8">
        <v>83</v>
      </c>
      <c r="C97" t="n" s="8">
        <f>IF(false,"005-1513", "005-1513")</f>
      </c>
      <c r="D97" t="s" s="8">
        <v>162</v>
      </c>
      <c r="E97" t="n" s="8">
        <v>1.0</v>
      </c>
      <c r="F97" t="n" s="8">
        <v>41.0</v>
      </c>
      <c r="G97" t="s" s="8">
        <v>57</v>
      </c>
      <c r="H97" t="s" s="8">
        <v>54</v>
      </c>
      <c r="I97" t="s" s="8">
        <v>184</v>
      </c>
    </row>
    <row r="98" ht="16.0" customHeight="true">
      <c r="A98" t="n" s="7">
        <v>4.2058976E7</v>
      </c>
      <c r="B98" t="s" s="8">
        <v>83</v>
      </c>
      <c r="C98" t="n" s="8">
        <f>IF(false,"005-1516", "005-1516")</f>
      </c>
      <c r="D98" t="s" s="8">
        <v>78</v>
      </c>
      <c r="E98" t="n" s="8">
        <v>2.0</v>
      </c>
      <c r="F98" t="n" s="8">
        <v>527.0</v>
      </c>
      <c r="G98" t="s" s="8">
        <v>53</v>
      </c>
      <c r="H98" t="s" s="8">
        <v>54</v>
      </c>
      <c r="I98" t="s" s="8">
        <v>185</v>
      </c>
    </row>
    <row r="99" ht="16.0" customHeight="true">
      <c r="A99" t="n" s="7">
        <v>4.2121586E7</v>
      </c>
      <c r="B99" t="s" s="8">
        <v>51</v>
      </c>
      <c r="C99" t="n" s="8">
        <f>IF(false,"120921545", "120921545")</f>
      </c>
      <c r="D99" t="s" s="8">
        <v>186</v>
      </c>
      <c r="E99" t="n" s="8">
        <v>1.0</v>
      </c>
      <c r="F99" t="n" s="8">
        <v>80.0</v>
      </c>
      <c r="G99" t="s" s="8">
        <v>53</v>
      </c>
      <c r="H99" t="s" s="8">
        <v>54</v>
      </c>
      <c r="I99" t="s" s="8">
        <v>187</v>
      </c>
    </row>
    <row r="100" ht="16.0" customHeight="true">
      <c r="A100" t="n" s="7">
        <v>4.1974636E7</v>
      </c>
      <c r="B100" t="s" s="8">
        <v>126</v>
      </c>
      <c r="C100" t="n" s="8">
        <f>IF(false,"005-1516", "005-1516")</f>
      </c>
      <c r="D100" t="s" s="8">
        <v>188</v>
      </c>
      <c r="E100" t="n" s="8">
        <v>1.0</v>
      </c>
      <c r="F100" t="n" s="8">
        <v>904.0</v>
      </c>
      <c r="G100" t="s" s="8">
        <v>57</v>
      </c>
      <c r="H100" t="s" s="8">
        <v>54</v>
      </c>
      <c r="I100" t="s" s="8">
        <v>189</v>
      </c>
    </row>
    <row r="101" ht="16.0" customHeight="true">
      <c r="A101" t="n" s="7">
        <v>4.1956306E7</v>
      </c>
      <c r="B101" t="s" s="8">
        <v>126</v>
      </c>
      <c r="C101" t="n" s="8">
        <f>IF(false,"005-1515", "005-1515")</f>
      </c>
      <c r="D101" t="s" s="8">
        <v>190</v>
      </c>
      <c r="E101" t="n" s="8">
        <v>1.0</v>
      </c>
      <c r="F101" t="n" s="8">
        <v>800.0</v>
      </c>
      <c r="G101" t="s" s="8">
        <v>57</v>
      </c>
      <c r="H101" t="s" s="8">
        <v>54</v>
      </c>
      <c r="I101" t="s" s="8">
        <v>191</v>
      </c>
    </row>
    <row r="102" ht="16.0" customHeight="true">
      <c r="A102" t="n" s="7">
        <v>4.21562E7</v>
      </c>
      <c r="B102" t="s" s="8">
        <v>51</v>
      </c>
      <c r="C102" t="n" s="8">
        <f>IF(false,"005-1039", "005-1039")</f>
      </c>
      <c r="D102" t="s" s="8">
        <v>52</v>
      </c>
      <c r="E102" t="n" s="8">
        <v>1.0</v>
      </c>
      <c r="F102" t="n" s="8">
        <v>306.0</v>
      </c>
      <c r="G102" t="s" s="8">
        <v>106</v>
      </c>
      <c r="H102" t="s" s="8">
        <v>54</v>
      </c>
      <c r="I102" t="s" s="8">
        <v>192</v>
      </c>
    </row>
    <row r="103" ht="16.0" customHeight="true">
      <c r="A103" t="n" s="7">
        <v>4.2222867E7</v>
      </c>
      <c r="B103" t="s" s="8">
        <v>51</v>
      </c>
      <c r="C103" t="n" s="8">
        <f>IF(false,"120922090", "120922090")</f>
      </c>
      <c r="D103" t="s" s="8">
        <v>193</v>
      </c>
      <c r="E103" t="n" s="8">
        <v>1.0</v>
      </c>
      <c r="F103" t="n" s="8">
        <v>436.0</v>
      </c>
      <c r="G103" t="s" s="8">
        <v>57</v>
      </c>
      <c r="H103" t="s" s="8">
        <v>54</v>
      </c>
      <c r="I103" t="s" s="8">
        <v>194</v>
      </c>
    </row>
    <row r="104" ht="16.0" customHeight="true">
      <c r="A104" t="n" s="7">
        <v>4.19685E7</v>
      </c>
      <c r="B104" t="s" s="8">
        <v>126</v>
      </c>
      <c r="C104" t="n" s="8">
        <f>IF(false,"005-1038", "005-1038")</f>
      </c>
      <c r="D104" t="s" s="8">
        <v>195</v>
      </c>
      <c r="E104" t="n" s="8">
        <v>1.0</v>
      </c>
      <c r="F104" t="n" s="8">
        <v>324.0</v>
      </c>
      <c r="G104" t="s" s="8">
        <v>57</v>
      </c>
      <c r="H104" t="s" s="8">
        <v>54</v>
      </c>
      <c r="I104" t="s" s="8">
        <v>196</v>
      </c>
    </row>
    <row r="105" ht="16.0" customHeight="true">
      <c r="A105" t="n" s="7">
        <v>4.2131922E7</v>
      </c>
      <c r="B105" t="s" s="8">
        <v>51</v>
      </c>
      <c r="C105" t="n" s="8">
        <f>IF(false,"005-1039", "005-1039")</f>
      </c>
      <c r="D105" t="s" s="8">
        <v>52</v>
      </c>
      <c r="E105" t="n" s="8">
        <v>1.0</v>
      </c>
      <c r="F105" t="n" s="8">
        <v>306.0</v>
      </c>
      <c r="G105" t="s" s="8">
        <v>106</v>
      </c>
      <c r="H105" t="s" s="8">
        <v>54</v>
      </c>
      <c r="I105" t="s" s="8">
        <v>197</v>
      </c>
    </row>
    <row r="106" ht="16.0" customHeight="true">
      <c r="A106" t="n" s="7">
        <v>4.2211431E7</v>
      </c>
      <c r="B106" t="s" s="8">
        <v>51</v>
      </c>
      <c r="C106" t="n" s="8">
        <f>IF(false,"005-1521", "005-1521")</f>
      </c>
      <c r="D106" t="s" s="8">
        <v>177</v>
      </c>
      <c r="E106" t="n" s="8">
        <v>1.0</v>
      </c>
      <c r="F106" t="n" s="8">
        <v>303.0</v>
      </c>
      <c r="G106" t="s" s="8">
        <v>106</v>
      </c>
      <c r="H106" t="s" s="8">
        <v>54</v>
      </c>
      <c r="I106" t="s" s="8">
        <v>198</v>
      </c>
    </row>
    <row r="107" ht="16.0" customHeight="true">
      <c r="A107" t="n" s="7">
        <v>4.195585E7</v>
      </c>
      <c r="B107" t="s" s="8">
        <v>126</v>
      </c>
      <c r="C107" t="n" s="8">
        <f>IF(false,"005-1515", "005-1515")</f>
      </c>
      <c r="D107" t="s" s="8">
        <v>190</v>
      </c>
      <c r="E107" t="n" s="8">
        <v>1.0</v>
      </c>
      <c r="F107" t="n" s="8">
        <v>370.0</v>
      </c>
      <c r="G107" t="s" s="8">
        <v>53</v>
      </c>
      <c r="H107" t="s" s="8">
        <v>54</v>
      </c>
      <c r="I107" t="s" s="8">
        <v>199</v>
      </c>
    </row>
    <row r="108" ht="16.0" customHeight="true">
      <c r="A108" t="n" s="7">
        <v>4.2200462E7</v>
      </c>
      <c r="B108" t="s" s="8">
        <v>51</v>
      </c>
      <c r="C108" t="n" s="8">
        <f>IF(false,"005-1516", "005-1516")</f>
      </c>
      <c r="D108" t="s" s="8">
        <v>78</v>
      </c>
      <c r="E108" t="n" s="8">
        <v>4.0</v>
      </c>
      <c r="F108" t="n" s="8">
        <v>188.0</v>
      </c>
      <c r="G108" t="s" s="8">
        <v>106</v>
      </c>
      <c r="H108" t="s" s="8">
        <v>54</v>
      </c>
      <c r="I108" t="s" s="8">
        <v>200</v>
      </c>
    </row>
    <row r="109" ht="16.0" customHeight="true">
      <c r="A109" t="n" s="7">
        <v>4.2200462E7</v>
      </c>
      <c r="B109" t="s" s="8">
        <v>51</v>
      </c>
      <c r="C109" t="n" s="8">
        <f>IF(false,"005-1516", "005-1516")</f>
      </c>
      <c r="D109" t="s" s="8">
        <v>78</v>
      </c>
      <c r="E109" t="n" s="8">
        <v>4.0</v>
      </c>
      <c r="F109" t="n" s="8">
        <v>170.0</v>
      </c>
      <c r="G109" t="s" s="8">
        <v>53</v>
      </c>
      <c r="H109" t="s" s="8">
        <v>54</v>
      </c>
      <c r="I109" t="s" s="8">
        <v>201</v>
      </c>
    </row>
    <row r="110" ht="16.0" customHeight="true">
      <c r="A110" t="n" s="7">
        <v>4.1932204E7</v>
      </c>
      <c r="B110" t="s" s="8">
        <v>126</v>
      </c>
      <c r="C110" t="n" s="8">
        <f>IF(false,"120922565", "120922565")</f>
      </c>
      <c r="D110" t="s" s="8">
        <v>202</v>
      </c>
      <c r="E110" t="n" s="8">
        <v>1.0</v>
      </c>
      <c r="F110" t="n" s="8">
        <v>102.0</v>
      </c>
      <c r="G110" t="s" s="8">
        <v>57</v>
      </c>
      <c r="H110" t="s" s="8">
        <v>54</v>
      </c>
      <c r="I110" t="s" s="8">
        <v>203</v>
      </c>
    </row>
    <row r="111" ht="16.0" customHeight="true">
      <c r="A111" t="n" s="7">
        <v>4.2239916E7</v>
      </c>
      <c r="B111" t="s" s="8">
        <v>64</v>
      </c>
      <c r="C111" t="n" s="8">
        <f>IF(false,"120921995", "120921995")</f>
      </c>
      <c r="D111" t="s" s="8">
        <v>109</v>
      </c>
      <c r="E111" t="n" s="8">
        <v>1.0</v>
      </c>
      <c r="F111" t="n" s="8">
        <v>250.0</v>
      </c>
      <c r="G111" t="s" s="8">
        <v>106</v>
      </c>
      <c r="H111" t="s" s="8">
        <v>54</v>
      </c>
      <c r="I111" t="s" s="8">
        <v>204</v>
      </c>
    </row>
    <row r="112" ht="16.0" customHeight="true">
      <c r="A112" t="n" s="7">
        <v>4.2106316E7</v>
      </c>
      <c r="B112" t="s" s="8">
        <v>83</v>
      </c>
      <c r="C112" t="n" s="8">
        <f>IF(false,"005-1513", "005-1513")</f>
      </c>
      <c r="D112" t="s" s="8">
        <v>162</v>
      </c>
      <c r="E112" t="n" s="8">
        <v>1.0</v>
      </c>
      <c r="F112" t="n" s="8">
        <v>59.0</v>
      </c>
      <c r="G112" t="s" s="8">
        <v>106</v>
      </c>
      <c r="H112" t="s" s="8">
        <v>54</v>
      </c>
      <c r="I112" t="s" s="8">
        <v>205</v>
      </c>
    </row>
    <row r="113" ht="16.0" customHeight="true">
      <c r="A113" t="n" s="7">
        <v>4.2117209E7</v>
      </c>
      <c r="B113" t="s" s="8">
        <v>51</v>
      </c>
      <c r="C113" t="n" s="8">
        <f>IF(false,"120921995", "120921995")</f>
      </c>
      <c r="D113" t="s" s="8">
        <v>109</v>
      </c>
      <c r="E113" t="n" s="8">
        <v>1.0</v>
      </c>
      <c r="F113" t="n" s="8">
        <v>98.0</v>
      </c>
      <c r="G113" t="s" s="8">
        <v>106</v>
      </c>
      <c r="H113" t="s" s="8">
        <v>54</v>
      </c>
      <c r="I113" t="s" s="8">
        <v>206</v>
      </c>
    </row>
    <row r="114" ht="16.0" customHeight="true">
      <c r="A114" t="n" s="7">
        <v>4.217865E7</v>
      </c>
      <c r="B114" t="s" s="8">
        <v>51</v>
      </c>
      <c r="C114" t="n" s="8">
        <f>IF(false,"120921900", "120921900")</f>
      </c>
      <c r="D114" t="s" s="8">
        <v>207</v>
      </c>
      <c r="E114" t="n" s="8">
        <v>1.0</v>
      </c>
      <c r="F114" t="n" s="8">
        <v>74.0</v>
      </c>
      <c r="G114" t="s" s="8">
        <v>106</v>
      </c>
      <c r="H114" t="s" s="8">
        <v>54</v>
      </c>
      <c r="I114" t="s" s="8">
        <v>208</v>
      </c>
    </row>
    <row r="115" ht="16.0" customHeight="true">
      <c r="A115" t="n" s="7">
        <v>4.217865E7</v>
      </c>
      <c r="B115" t="s" s="8">
        <v>51</v>
      </c>
      <c r="C115" t="n" s="8">
        <f>IF(false,"120921900", "120921900")</f>
      </c>
      <c r="D115" t="s" s="8">
        <v>207</v>
      </c>
      <c r="E115" t="n" s="8">
        <v>1.0</v>
      </c>
      <c r="F115" t="n" s="8">
        <v>253.0</v>
      </c>
      <c r="G115" t="s" s="8">
        <v>57</v>
      </c>
      <c r="H115" t="s" s="8">
        <v>54</v>
      </c>
      <c r="I115" t="s" s="8">
        <v>209</v>
      </c>
    </row>
    <row r="116" ht="16.0" customHeight="true">
      <c r="A116" t="n" s="7">
        <v>4.2117209E7</v>
      </c>
      <c r="B116" t="s" s="8">
        <v>51</v>
      </c>
      <c r="C116" t="n" s="8">
        <f>IF(false,"120921995", "120921995")</f>
      </c>
      <c r="D116" t="s" s="8">
        <v>109</v>
      </c>
      <c r="E116" t="n" s="8">
        <v>1.0</v>
      </c>
      <c r="F116" t="n" s="8">
        <v>940.0</v>
      </c>
      <c r="G116" t="s" s="8">
        <v>57</v>
      </c>
      <c r="H116" t="s" s="8">
        <v>54</v>
      </c>
      <c r="I116" t="s" s="8">
        <v>210</v>
      </c>
    </row>
    <row r="117" ht="16.0" customHeight="true">
      <c r="A117" t="n" s="7">
        <v>4.2113333E7</v>
      </c>
      <c r="B117" t="s" s="8">
        <v>51</v>
      </c>
      <c r="C117" t="n" s="8">
        <f>IF(false,"005-1515", "005-1515")</f>
      </c>
      <c r="D117" t="s" s="8">
        <v>65</v>
      </c>
      <c r="E117" t="n" s="8">
        <v>1.0</v>
      </c>
      <c r="F117" t="n" s="8">
        <v>938.0</v>
      </c>
      <c r="G117" t="s" s="8">
        <v>53</v>
      </c>
      <c r="H117" t="s" s="8">
        <v>54</v>
      </c>
      <c r="I117" t="s" s="8">
        <v>211</v>
      </c>
    </row>
    <row r="118" ht="16.0" customHeight="true">
      <c r="A118" t="n" s="7">
        <v>4.1921325E7</v>
      </c>
      <c r="B118" t="s" s="8">
        <v>126</v>
      </c>
      <c r="C118" t="n" s="8">
        <f>IF(false,"005-1517", "005-1517")</f>
      </c>
      <c r="D118" t="s" s="8">
        <v>212</v>
      </c>
      <c r="E118" t="n" s="8">
        <v>2.0</v>
      </c>
      <c r="F118" t="n" s="8">
        <v>83.0</v>
      </c>
      <c r="G118" t="s" s="8">
        <v>57</v>
      </c>
      <c r="H118" t="s" s="8">
        <v>54</v>
      </c>
      <c r="I118" t="s" s="8">
        <v>213</v>
      </c>
    </row>
    <row r="119" ht="16.0" customHeight="true">
      <c r="A119" t="n" s="7">
        <v>4.2130383E7</v>
      </c>
      <c r="B119" t="s" s="8">
        <v>51</v>
      </c>
      <c r="C119" t="n" s="8">
        <f>IF(false,"005-1513", "005-1513")</f>
      </c>
      <c r="D119" t="s" s="8">
        <v>162</v>
      </c>
      <c r="E119" t="n" s="8">
        <v>1.0</v>
      </c>
      <c r="F119" t="n" s="8">
        <v>59.0</v>
      </c>
      <c r="G119" t="s" s="8">
        <v>106</v>
      </c>
      <c r="H119" t="s" s="8">
        <v>54</v>
      </c>
      <c r="I119" t="s" s="8">
        <v>214</v>
      </c>
    </row>
    <row r="120" ht="16.0" customHeight="true">
      <c r="A120" t="n" s="7">
        <v>4.2234949E7</v>
      </c>
      <c r="B120" t="s" s="8">
        <v>64</v>
      </c>
      <c r="C120" t="n" s="8">
        <f>IF(false,"120922035", "120922035")</f>
      </c>
      <c r="D120" t="s" s="8">
        <v>215</v>
      </c>
      <c r="E120" t="n" s="8">
        <v>1.0</v>
      </c>
      <c r="F120" t="n" s="8">
        <v>95.0</v>
      </c>
      <c r="G120" t="s" s="8">
        <v>106</v>
      </c>
      <c r="H120" t="s" s="8">
        <v>54</v>
      </c>
      <c r="I120" t="s" s="8">
        <v>216</v>
      </c>
    </row>
    <row r="121" ht="16.0" customHeight="true">
      <c r="A121" t="n" s="7">
        <v>4.2122718E7</v>
      </c>
      <c r="B121" t="s" s="8">
        <v>51</v>
      </c>
      <c r="C121" t="n" s="8">
        <f>IF(false,"120922035", "120922035")</f>
      </c>
      <c r="D121" t="s" s="8">
        <v>215</v>
      </c>
      <c r="E121" t="n" s="8">
        <v>1.0</v>
      </c>
      <c r="F121" t="n" s="8">
        <v>95.0</v>
      </c>
      <c r="G121" t="s" s="8">
        <v>106</v>
      </c>
      <c r="H121" t="s" s="8">
        <v>54</v>
      </c>
      <c r="I121" t="s" s="8">
        <v>217</v>
      </c>
    </row>
    <row r="122" ht="16.0" customHeight="true">
      <c r="A122" t="n" s="7">
        <v>4.1954369E7</v>
      </c>
      <c r="B122" t="s" s="8">
        <v>126</v>
      </c>
      <c r="C122" t="n" s="8">
        <f>IF(false,"005-1514", "005-1514")</f>
      </c>
      <c r="D122" t="s" s="8">
        <v>218</v>
      </c>
      <c r="E122" t="n" s="8">
        <v>1.0</v>
      </c>
      <c r="F122" t="n" s="8">
        <v>182.0</v>
      </c>
      <c r="G122" t="s" s="8">
        <v>106</v>
      </c>
      <c r="H122" t="s" s="8">
        <v>54</v>
      </c>
      <c r="I122" t="s" s="8">
        <v>219</v>
      </c>
    </row>
    <row r="123" ht="16.0" customHeight="true">
      <c r="A123" t="n" s="7">
        <v>4.2029457E7</v>
      </c>
      <c r="B123" t="s" s="8">
        <v>83</v>
      </c>
      <c r="C123" t="n" s="8">
        <f>IF(false,"120921995", "120921995")</f>
      </c>
      <c r="D123" t="s" s="8">
        <v>109</v>
      </c>
      <c r="E123" t="n" s="8">
        <v>1.0</v>
      </c>
      <c r="F123" t="n" s="8">
        <v>98.0</v>
      </c>
      <c r="G123" t="s" s="8">
        <v>106</v>
      </c>
      <c r="H123" t="s" s="8">
        <v>54</v>
      </c>
      <c r="I123" t="s" s="8">
        <v>220</v>
      </c>
    </row>
    <row r="124" ht="16.0" customHeight="true">
      <c r="A124" t="n" s="7">
        <v>4.2145776E7</v>
      </c>
      <c r="B124" t="s" s="8">
        <v>51</v>
      </c>
      <c r="C124" t="n" s="8">
        <f>IF(false,"120922035", "120922035")</f>
      </c>
      <c r="D124" t="s" s="8">
        <v>215</v>
      </c>
      <c r="E124" t="n" s="8">
        <v>1.0</v>
      </c>
      <c r="F124" t="n" s="8">
        <v>95.0</v>
      </c>
      <c r="G124" t="s" s="8">
        <v>106</v>
      </c>
      <c r="H124" t="s" s="8">
        <v>54</v>
      </c>
      <c r="I124" t="s" s="8">
        <v>221</v>
      </c>
    </row>
    <row r="125" ht="16.0" customHeight="true">
      <c r="A125" t="n" s="7">
        <v>4.2133491E7</v>
      </c>
      <c r="B125" t="s" s="8">
        <v>51</v>
      </c>
      <c r="C125" t="n" s="8">
        <f>IF(false,"120921995", "120921995")</f>
      </c>
      <c r="D125" t="s" s="8">
        <v>109</v>
      </c>
      <c r="E125" t="n" s="8">
        <v>1.0</v>
      </c>
      <c r="F125" t="n" s="8">
        <v>98.0</v>
      </c>
      <c r="G125" t="s" s="8">
        <v>106</v>
      </c>
      <c r="H125" t="s" s="8">
        <v>54</v>
      </c>
      <c r="I125" t="s" s="8">
        <v>222</v>
      </c>
    </row>
    <row r="126" ht="16.0" customHeight="true">
      <c r="A126" t="n" s="7">
        <v>4.2173454E7</v>
      </c>
      <c r="B126" t="s" s="8">
        <v>51</v>
      </c>
      <c r="C126" t="n" s="8">
        <f>IF(false,"120922035", "120922035")</f>
      </c>
      <c r="D126" t="s" s="8">
        <v>215</v>
      </c>
      <c r="E126" t="n" s="8">
        <v>1.0</v>
      </c>
      <c r="F126" t="n" s="8">
        <v>95.0</v>
      </c>
      <c r="G126" t="s" s="8">
        <v>106</v>
      </c>
      <c r="H126" t="s" s="8">
        <v>54</v>
      </c>
      <c r="I126" t="s" s="8">
        <v>223</v>
      </c>
    </row>
    <row r="127" ht="16.0" customHeight="true">
      <c r="A127" t="n" s="7">
        <v>4.2173454E7</v>
      </c>
      <c r="B127" t="s" s="8">
        <v>51</v>
      </c>
      <c r="C127" t="n" s="8">
        <f>IF(false,"120922035", "120922035")</f>
      </c>
      <c r="D127" t="s" s="8">
        <v>215</v>
      </c>
      <c r="E127" t="n" s="8">
        <v>1.0</v>
      </c>
      <c r="F127" t="n" s="8">
        <v>800.0</v>
      </c>
      <c r="G127" t="s" s="8">
        <v>57</v>
      </c>
      <c r="H127" t="s" s="8">
        <v>54</v>
      </c>
      <c r="I127" t="s" s="8">
        <v>224</v>
      </c>
    </row>
    <row r="128" ht="16.0" customHeight="true">
      <c r="A128" t="n" s="7">
        <v>4.2071997E7</v>
      </c>
      <c r="B128" t="s" s="8">
        <v>83</v>
      </c>
      <c r="C128" t="n" s="8">
        <f>IF(false,"120922353", "120922353")</f>
      </c>
      <c r="D128" t="s" s="8">
        <v>225</v>
      </c>
      <c r="E128" t="n" s="8">
        <v>1.0</v>
      </c>
      <c r="F128" t="n" s="8">
        <v>128.0</v>
      </c>
      <c r="G128" t="s" s="8">
        <v>57</v>
      </c>
      <c r="H128" t="s" s="8">
        <v>54</v>
      </c>
      <c r="I128" t="s" s="8">
        <v>226</v>
      </c>
    </row>
    <row r="129" ht="16.0" customHeight="true">
      <c r="A129" t="n" s="7">
        <v>4.1916758E7</v>
      </c>
      <c r="B129" t="s" s="8">
        <v>126</v>
      </c>
      <c r="C129" t="n" s="8">
        <f>IF(false,"120921942", "120921942")</f>
      </c>
      <c r="D129" t="s" s="8">
        <v>227</v>
      </c>
      <c r="E129" t="n" s="8">
        <v>1.0</v>
      </c>
      <c r="F129" t="n" s="8">
        <v>29.0</v>
      </c>
      <c r="G129" t="s" s="8">
        <v>57</v>
      </c>
      <c r="H129" t="s" s="8">
        <v>54</v>
      </c>
      <c r="I129" t="s" s="8">
        <v>228</v>
      </c>
    </row>
    <row r="130" ht="16.0" customHeight="true">
      <c r="A130" t="n" s="7">
        <v>4.1558727E7</v>
      </c>
      <c r="B130" t="s" s="8">
        <v>182</v>
      </c>
      <c r="C130" t="n" s="8">
        <f>IF(false,"120922035", "120922035")</f>
      </c>
      <c r="D130" t="s" s="8">
        <v>215</v>
      </c>
      <c r="E130" t="n" s="8">
        <v>1.0</v>
      </c>
      <c r="F130" t="n" s="8">
        <v>99.0</v>
      </c>
      <c r="G130" t="s" s="8">
        <v>106</v>
      </c>
      <c r="H130" t="s" s="8">
        <v>54</v>
      </c>
      <c r="I130" t="s" s="8">
        <v>229</v>
      </c>
    </row>
    <row r="131" ht="16.0" customHeight="true">
      <c r="A131" t="n" s="7">
        <v>4.1904258E7</v>
      </c>
      <c r="B131" t="s" s="8">
        <v>126</v>
      </c>
      <c r="C131" t="n" s="8">
        <f>IF(false,"120921995", "120921995")</f>
      </c>
      <c r="D131" t="s" s="8">
        <v>127</v>
      </c>
      <c r="E131" t="n" s="8">
        <v>1.0</v>
      </c>
      <c r="F131" t="n" s="8">
        <v>354.0</v>
      </c>
      <c r="G131" t="s" s="8">
        <v>57</v>
      </c>
      <c r="H131" t="s" s="8">
        <v>54</v>
      </c>
      <c r="I131" t="s" s="8">
        <v>230</v>
      </c>
    </row>
    <row r="132" ht="16.0" customHeight="true">
      <c r="A132" t="n" s="7">
        <v>4.1904258E7</v>
      </c>
      <c r="B132" t="s" s="8">
        <v>126</v>
      </c>
      <c r="C132" t="n" s="8">
        <f>IF(false,"008-575", "008-575")</f>
      </c>
      <c r="D132" t="s" s="8">
        <v>231</v>
      </c>
      <c r="E132" t="n" s="8">
        <v>1.0</v>
      </c>
      <c r="F132" t="n" s="8">
        <v>275.0</v>
      </c>
      <c r="G132" t="s" s="8">
        <v>57</v>
      </c>
      <c r="H132" t="s" s="8">
        <v>54</v>
      </c>
      <c r="I132" t="s" s="8">
        <v>230</v>
      </c>
    </row>
    <row r="133" ht="16.0" customHeight="true">
      <c r="A133" t="n" s="7">
        <v>4.1897911E7</v>
      </c>
      <c r="B133" t="s" s="8">
        <v>126</v>
      </c>
      <c r="C133" t="n" s="8">
        <f>IF(false,"005-1039", "005-1039")</f>
      </c>
      <c r="D133" t="s" s="8">
        <v>166</v>
      </c>
      <c r="E133" t="n" s="8">
        <v>3.0</v>
      </c>
      <c r="F133" t="n" s="8">
        <v>261.0</v>
      </c>
      <c r="G133" t="s" s="8">
        <v>53</v>
      </c>
      <c r="H133" t="s" s="8">
        <v>54</v>
      </c>
      <c r="I133" t="s" s="8">
        <v>232</v>
      </c>
    </row>
    <row r="134" ht="16.0" customHeight="true">
      <c r="A134" t="n" s="7">
        <v>4.1510942E7</v>
      </c>
      <c r="B134" t="s" s="8">
        <v>233</v>
      </c>
      <c r="C134" t="n" s="8">
        <f>IF(false,"005-1514", "005-1514")</f>
      </c>
      <c r="D134" t="s" s="8">
        <v>69</v>
      </c>
      <c r="E134" t="n" s="8">
        <v>3.0</v>
      </c>
      <c r="F134" t="n" s="8">
        <v>591.0</v>
      </c>
      <c r="G134" t="s" s="8">
        <v>106</v>
      </c>
      <c r="H134" t="s" s="8">
        <v>54</v>
      </c>
      <c r="I134" t="s" s="8">
        <v>234</v>
      </c>
    </row>
    <row r="135" ht="16.0" customHeight="true">
      <c r="A135" t="n" s="7">
        <v>4.1204379E7</v>
      </c>
      <c r="B135" t="s" s="8">
        <v>235</v>
      </c>
      <c r="C135" t="n" s="8">
        <f>IF(false,"005-1516", "005-1516")</f>
      </c>
      <c r="D135" t="s" s="8">
        <v>78</v>
      </c>
      <c r="E135" t="n" s="8">
        <v>1.0</v>
      </c>
      <c r="F135" t="n" s="8">
        <v>47.0</v>
      </c>
      <c r="G135" t="s" s="8">
        <v>106</v>
      </c>
      <c r="H135" t="s" s="8">
        <v>54</v>
      </c>
      <c r="I135" t="s" s="8">
        <v>236</v>
      </c>
    </row>
    <row r="136" ht="16.0" customHeight="true">
      <c r="A136" t="n" s="7">
        <v>4.2056393E7</v>
      </c>
      <c r="B136" t="s" s="8">
        <v>83</v>
      </c>
      <c r="C136" t="n" s="8">
        <f>IF(false,"005-1039", "005-1039")</f>
      </c>
      <c r="D136" t="s" s="8">
        <v>52</v>
      </c>
      <c r="E136" t="n" s="8">
        <v>1.0</v>
      </c>
      <c r="F136" t="n" s="8">
        <v>237.0</v>
      </c>
      <c r="G136" t="s" s="8">
        <v>53</v>
      </c>
      <c r="H136" t="s" s="8">
        <v>54</v>
      </c>
      <c r="I136" t="s" s="8">
        <v>237</v>
      </c>
    </row>
    <row r="137" ht="16.0" customHeight="true">
      <c r="A137" t="n" s="7">
        <v>4.196376E7</v>
      </c>
      <c r="B137" t="s" s="8">
        <v>126</v>
      </c>
      <c r="C137" t="n" s="8">
        <f>IF(false,"120921898", "120921898")</f>
      </c>
      <c r="D137" t="s" s="8">
        <v>238</v>
      </c>
      <c r="E137" t="n" s="8">
        <v>1.0</v>
      </c>
      <c r="F137" t="n" s="8">
        <v>250.0</v>
      </c>
      <c r="G137" t="s" s="8">
        <v>106</v>
      </c>
      <c r="H137" t="s" s="8">
        <v>54</v>
      </c>
      <c r="I137" t="s" s="8">
        <v>239</v>
      </c>
    </row>
    <row r="138" ht="16.0" customHeight="true">
      <c r="A138" t="n" s="7">
        <v>4.2165994E7</v>
      </c>
      <c r="B138" t="s" s="8">
        <v>51</v>
      </c>
      <c r="C138" t="n" s="8">
        <f>IF(false,"005-1520", "005-1520")</f>
      </c>
      <c r="D138" t="s" s="8">
        <v>240</v>
      </c>
      <c r="E138" t="n" s="8">
        <v>1.0</v>
      </c>
      <c r="F138" t="n" s="8">
        <v>196.0</v>
      </c>
      <c r="G138" t="s" s="8">
        <v>106</v>
      </c>
      <c r="H138" t="s" s="8">
        <v>54</v>
      </c>
      <c r="I138" t="s" s="8">
        <v>241</v>
      </c>
    </row>
    <row r="139" ht="16.0" customHeight="true">
      <c r="A139" t="n" s="7">
        <v>4.1432346E7</v>
      </c>
      <c r="B139" t="s" s="8">
        <v>233</v>
      </c>
      <c r="C139" t="n" s="8">
        <f>IF(false,"005-1038", "005-1038")</f>
      </c>
      <c r="D139" t="s" s="8">
        <v>242</v>
      </c>
      <c r="E139" t="n" s="8">
        <v>2.0</v>
      </c>
      <c r="F139" t="n" s="8">
        <v>720.0</v>
      </c>
      <c r="G139" t="s" s="8">
        <v>106</v>
      </c>
      <c r="H139" t="s" s="8">
        <v>54</v>
      </c>
      <c r="I139" t="s" s="8">
        <v>243</v>
      </c>
    </row>
    <row r="140" ht="16.0" customHeight="true">
      <c r="A140" t="n" s="7">
        <v>4.2095542E7</v>
      </c>
      <c r="B140" t="s" s="8">
        <v>83</v>
      </c>
      <c r="C140" t="n" s="8">
        <f>IF(false,"002-098", "002-098")</f>
      </c>
      <c r="D140" t="s" s="8">
        <v>99</v>
      </c>
      <c r="E140" t="n" s="8">
        <v>2.0</v>
      </c>
      <c r="F140" t="n" s="8">
        <v>502.0</v>
      </c>
      <c r="G140" t="s" s="8">
        <v>106</v>
      </c>
      <c r="H140" t="s" s="8">
        <v>54</v>
      </c>
      <c r="I140" t="s" s="8">
        <v>244</v>
      </c>
    </row>
    <row r="141" ht="16.0" customHeight="true">
      <c r="A141" t="n" s="7">
        <v>4.2110508E7</v>
      </c>
      <c r="B141" t="s" s="8">
        <v>51</v>
      </c>
      <c r="C141" t="n" s="8">
        <f>IF(false,"005-1516", "005-1516")</f>
      </c>
      <c r="D141" t="s" s="8">
        <v>78</v>
      </c>
      <c r="E141" t="n" s="8">
        <v>2.0</v>
      </c>
      <c r="F141" t="n" s="8">
        <v>94.0</v>
      </c>
      <c r="G141" t="s" s="8">
        <v>106</v>
      </c>
      <c r="H141" t="s" s="8">
        <v>54</v>
      </c>
      <c r="I141" t="s" s="8">
        <v>245</v>
      </c>
    </row>
    <row r="142" ht="16.0" customHeight="true">
      <c r="A142" t="n" s="7">
        <v>4.1981593E7</v>
      </c>
      <c r="B142" t="s" s="8">
        <v>126</v>
      </c>
      <c r="C142" t="n" s="8">
        <f>IF(false,"005-1039", "005-1039")</f>
      </c>
      <c r="D142" t="s" s="8">
        <v>166</v>
      </c>
      <c r="E142" t="n" s="8">
        <v>1.0</v>
      </c>
      <c r="F142" t="n" s="8">
        <v>306.0</v>
      </c>
      <c r="G142" t="s" s="8">
        <v>106</v>
      </c>
      <c r="H142" t="s" s="8">
        <v>54</v>
      </c>
      <c r="I142" t="s" s="8">
        <v>246</v>
      </c>
    </row>
    <row r="143" ht="16.0" customHeight="true">
      <c r="A143" t="n" s="7">
        <v>4.2079069E7</v>
      </c>
      <c r="B143" t="s" s="8">
        <v>83</v>
      </c>
      <c r="C143" t="n" s="8">
        <f>IF(false,"005-1513", "005-1513")</f>
      </c>
      <c r="D143" t="s" s="8">
        <v>162</v>
      </c>
      <c r="E143" t="n" s="8">
        <v>1.0</v>
      </c>
      <c r="F143" t="n" s="8">
        <v>59.0</v>
      </c>
      <c r="G143" t="s" s="8">
        <v>106</v>
      </c>
      <c r="H143" t="s" s="8">
        <v>54</v>
      </c>
      <c r="I143" t="s" s="8">
        <v>247</v>
      </c>
    </row>
    <row r="144" ht="16.0" customHeight="true">
      <c r="A144" t="n" s="7">
        <v>4.2103514E7</v>
      </c>
      <c r="B144" t="s" s="8">
        <v>83</v>
      </c>
      <c r="C144" t="n" s="8">
        <f>IF(false,"005-1518", "005-1518")</f>
      </c>
      <c r="D144" t="s" s="8">
        <v>91</v>
      </c>
      <c r="E144" t="n" s="8">
        <v>3.0</v>
      </c>
      <c r="F144" t="n" s="8">
        <v>882.0</v>
      </c>
      <c r="G144" t="s" s="8">
        <v>106</v>
      </c>
      <c r="H144" t="s" s="8">
        <v>54</v>
      </c>
      <c r="I144" t="s" s="8">
        <v>248</v>
      </c>
    </row>
    <row r="145" ht="16.0" customHeight="true">
      <c r="A145" t="n" s="7">
        <v>4.2184334E7</v>
      </c>
      <c r="B145" t="s" s="8">
        <v>51</v>
      </c>
      <c r="C145" t="n" s="8">
        <f>IF(false,"01-004111", "01-004111")</f>
      </c>
      <c r="D145" t="s" s="8">
        <v>249</v>
      </c>
      <c r="E145" t="n" s="8">
        <v>1.0</v>
      </c>
      <c r="F145" t="n" s="8">
        <v>662.0</v>
      </c>
      <c r="G145" t="s" s="8">
        <v>57</v>
      </c>
      <c r="H145" t="s" s="8">
        <v>54</v>
      </c>
      <c r="I145" t="s" s="8">
        <v>250</v>
      </c>
    </row>
    <row r="146" ht="16.0" customHeight="true">
      <c r="A146" t="n" s="7">
        <v>4.2069637E7</v>
      </c>
      <c r="B146" t="s" s="8">
        <v>83</v>
      </c>
      <c r="C146" t="n" s="8">
        <f>IF(false,"000-631", "000-631")</f>
      </c>
      <c r="D146" t="s" s="8">
        <v>72</v>
      </c>
      <c r="E146" t="n" s="8">
        <v>1.0</v>
      </c>
      <c r="F146" t="n" s="8">
        <v>31.0</v>
      </c>
      <c r="G146" t="s" s="8">
        <v>106</v>
      </c>
      <c r="H146" t="s" s="8">
        <v>54</v>
      </c>
      <c r="I146" t="s" s="8">
        <v>251</v>
      </c>
    </row>
    <row r="147" ht="16.0" customHeight="true">
      <c r="A147" t="n" s="7">
        <v>4.2079069E7</v>
      </c>
      <c r="B147" t="s" s="8">
        <v>83</v>
      </c>
      <c r="C147" t="n" s="8">
        <f>IF(false,"005-1513", "005-1513")</f>
      </c>
      <c r="D147" t="s" s="8">
        <v>162</v>
      </c>
      <c r="E147" t="n" s="8">
        <v>1.0</v>
      </c>
      <c r="F147" t="n" s="8">
        <v>16.0</v>
      </c>
      <c r="G147" t="s" s="8">
        <v>57</v>
      </c>
      <c r="H147" t="s" s="8">
        <v>54</v>
      </c>
      <c r="I147" t="s" s="8">
        <v>252</v>
      </c>
    </row>
    <row r="148" ht="16.0" customHeight="true">
      <c r="A148" t="n" s="7">
        <v>4.2103514E7</v>
      </c>
      <c r="B148" t="s" s="8">
        <v>83</v>
      </c>
      <c r="C148" t="n" s="8">
        <f>IF(false,"005-1518", "005-1518")</f>
      </c>
      <c r="D148" t="s" s="8">
        <v>91</v>
      </c>
      <c r="E148" t="n" s="8">
        <v>3.0</v>
      </c>
      <c r="F148" t="n" s="8">
        <v>1358.0</v>
      </c>
      <c r="G148" t="s" s="8">
        <v>53</v>
      </c>
      <c r="H148" t="s" s="8">
        <v>54</v>
      </c>
      <c r="I148" t="s" s="8">
        <v>253</v>
      </c>
    </row>
    <row r="149" ht="16.0" customHeight="true">
      <c r="A149" t="n" s="7">
        <v>4.2056393E7</v>
      </c>
      <c r="B149" t="s" s="8">
        <v>83</v>
      </c>
      <c r="C149" t="n" s="8">
        <f>IF(false,"005-1039", "005-1039")</f>
      </c>
      <c r="D149" t="s" s="8">
        <v>52</v>
      </c>
      <c r="E149" t="n" s="8">
        <v>1.0</v>
      </c>
      <c r="F149" t="n" s="8">
        <v>306.0</v>
      </c>
      <c r="G149" t="s" s="8">
        <v>106</v>
      </c>
      <c r="H149" t="s" s="8">
        <v>54</v>
      </c>
      <c r="I149" t="s" s="8">
        <v>254</v>
      </c>
    </row>
    <row r="150" ht="16.0" customHeight="true">
      <c r="A150" t="n" s="7">
        <v>4.2020389E7</v>
      </c>
      <c r="B150" t="s" s="8">
        <v>83</v>
      </c>
      <c r="C150" t="n" s="8">
        <f>IF(false,"005-1521", "005-1521")</f>
      </c>
      <c r="D150" t="s" s="8">
        <v>177</v>
      </c>
      <c r="E150" t="n" s="8">
        <v>1.0</v>
      </c>
      <c r="F150" t="n" s="8">
        <v>303.0</v>
      </c>
      <c r="G150" t="s" s="8">
        <v>106</v>
      </c>
      <c r="H150" t="s" s="8">
        <v>54</v>
      </c>
      <c r="I150" t="s" s="8">
        <v>255</v>
      </c>
    </row>
    <row r="151" ht="16.0" customHeight="true">
      <c r="A151" t="n" s="7">
        <v>4.2209017E7</v>
      </c>
      <c r="B151" t="s" s="8">
        <v>51</v>
      </c>
      <c r="C151" t="n" s="8">
        <f>IF(false,"005-1110", "005-1110")</f>
      </c>
      <c r="D151" t="s" s="8">
        <v>134</v>
      </c>
      <c r="E151" t="n" s="8">
        <v>1.0</v>
      </c>
      <c r="F151" t="n" s="8">
        <v>499.0</v>
      </c>
      <c r="G151" t="s" s="8">
        <v>106</v>
      </c>
      <c r="H151" t="s" s="8">
        <v>54</v>
      </c>
      <c r="I151" t="s" s="8">
        <v>256</v>
      </c>
    </row>
    <row r="152" ht="16.0" customHeight="true">
      <c r="A152" t="n" s="7">
        <v>4.2152375E7</v>
      </c>
      <c r="B152" t="s" s="8">
        <v>51</v>
      </c>
      <c r="C152" t="n" s="8">
        <f>IF(false,"120921995", "120921995")</f>
      </c>
      <c r="D152" t="s" s="8">
        <v>109</v>
      </c>
      <c r="E152" t="n" s="8">
        <v>1.0</v>
      </c>
      <c r="F152" t="n" s="8">
        <v>98.0</v>
      </c>
      <c r="G152" t="s" s="8">
        <v>106</v>
      </c>
      <c r="H152" t="s" s="8">
        <v>54</v>
      </c>
      <c r="I152" t="s" s="8">
        <v>257</v>
      </c>
    </row>
    <row r="153" ht="16.0" customHeight="true">
      <c r="A153" t="n" s="7">
        <v>4.2226266E7</v>
      </c>
      <c r="B153" t="s" s="8">
        <v>64</v>
      </c>
      <c r="C153" t="n" s="8">
        <f>IF(false,"120921747", "120921747")</f>
      </c>
      <c r="D153" t="s" s="8">
        <v>258</v>
      </c>
      <c r="E153" t="n" s="8">
        <v>1.0</v>
      </c>
      <c r="F153" t="n" s="8">
        <v>150.0</v>
      </c>
      <c r="G153" t="s" s="8">
        <v>106</v>
      </c>
      <c r="H153" t="s" s="8">
        <v>54</v>
      </c>
      <c r="I153" t="s" s="8">
        <v>259</v>
      </c>
    </row>
    <row r="154" ht="16.0" customHeight="true">
      <c r="A154" t="n" s="7">
        <v>4.2192349E7</v>
      </c>
      <c r="B154" t="s" s="8">
        <v>51</v>
      </c>
      <c r="C154" t="n" s="8">
        <f>IF(false,"005-1516", "005-1516")</f>
      </c>
      <c r="D154" t="s" s="8">
        <v>78</v>
      </c>
      <c r="E154" t="n" s="8">
        <v>1.0</v>
      </c>
      <c r="F154" t="n" s="8">
        <v>47.0</v>
      </c>
      <c r="G154" t="s" s="8">
        <v>106</v>
      </c>
      <c r="H154" t="s" s="8">
        <v>54</v>
      </c>
      <c r="I154" t="s" s="8">
        <v>260</v>
      </c>
    </row>
    <row r="155" ht="16.0" customHeight="true">
      <c r="A155" t="n" s="7">
        <v>4.2152375E7</v>
      </c>
      <c r="B155" t="s" s="8">
        <v>51</v>
      </c>
      <c r="C155" t="n" s="8">
        <f>IF(false,"120921995", "120921995")</f>
      </c>
      <c r="D155" t="s" s="8">
        <v>109</v>
      </c>
      <c r="E155" t="n" s="8">
        <v>1.0</v>
      </c>
      <c r="F155" t="n" s="8">
        <v>1120.0</v>
      </c>
      <c r="G155" t="s" s="8">
        <v>57</v>
      </c>
      <c r="H155" t="s" s="8">
        <v>54</v>
      </c>
      <c r="I155" t="s" s="8">
        <v>261</v>
      </c>
    </row>
    <row r="156" ht="16.0" customHeight="true">
      <c r="A156" t="n" s="7">
        <v>4.1529709E7</v>
      </c>
      <c r="B156" t="s" s="8">
        <v>233</v>
      </c>
      <c r="C156" t="n" s="8">
        <f>IF(false,"120906022", "120906022")</f>
      </c>
      <c r="D156" t="s" s="8">
        <v>262</v>
      </c>
      <c r="E156" t="n" s="8">
        <v>1.0</v>
      </c>
      <c r="F156" t="n" s="8">
        <v>221.0</v>
      </c>
      <c r="G156" t="s" s="8">
        <v>106</v>
      </c>
      <c r="H156" t="s" s="8">
        <v>54</v>
      </c>
      <c r="I156" t="s" s="8">
        <v>263</v>
      </c>
    </row>
    <row r="157" ht="16.0" customHeight="true">
      <c r="A157" t="n" s="7">
        <v>4.2074163E7</v>
      </c>
      <c r="B157" t="s" s="8">
        <v>83</v>
      </c>
      <c r="C157" t="n" s="8">
        <f>IF(false,"005-1512", "005-1512")</f>
      </c>
      <c r="D157" t="s" s="8">
        <v>71</v>
      </c>
      <c r="E157" t="n" s="8">
        <v>2.0</v>
      </c>
      <c r="F157" t="n" s="8">
        <v>118.0</v>
      </c>
      <c r="G157" t="s" s="8">
        <v>106</v>
      </c>
      <c r="H157" t="s" s="8">
        <v>54</v>
      </c>
      <c r="I157" t="s" s="8">
        <v>264</v>
      </c>
    </row>
    <row r="158" ht="16.0" customHeight="true">
      <c r="A158" t="n" s="7">
        <v>4.2192953E7</v>
      </c>
      <c r="B158" t="s" s="8">
        <v>51</v>
      </c>
      <c r="C158" t="n" s="8">
        <f>IF(false,"005-1039", "005-1039")</f>
      </c>
      <c r="D158" t="s" s="8">
        <v>52</v>
      </c>
      <c r="E158" t="n" s="8">
        <v>1.0</v>
      </c>
      <c r="F158" t="n" s="8">
        <v>375.0</v>
      </c>
      <c r="G158" t="s" s="8">
        <v>106</v>
      </c>
      <c r="H158" t="s" s="8">
        <v>54</v>
      </c>
      <c r="I158" t="s" s="8">
        <v>265</v>
      </c>
    </row>
    <row r="159" ht="16.0" customHeight="true">
      <c r="A159" t="n" s="7">
        <v>4.2105601E7</v>
      </c>
      <c r="B159" t="s" s="8">
        <v>83</v>
      </c>
      <c r="C159" t="n" s="8">
        <f>IF(false,"120921800", "120921800")</f>
      </c>
      <c r="D159" t="s" s="8">
        <v>266</v>
      </c>
      <c r="E159" t="n" s="8">
        <v>1.0</v>
      </c>
      <c r="F159" t="n" s="8">
        <v>219.0</v>
      </c>
      <c r="G159" t="s" s="8">
        <v>106</v>
      </c>
      <c r="H159" t="s" s="8">
        <v>54</v>
      </c>
      <c r="I159" t="s" s="8">
        <v>267</v>
      </c>
    </row>
    <row r="160" ht="16.0" customHeight="true">
      <c r="A160" t="n" s="7">
        <v>4.2069483E7</v>
      </c>
      <c r="B160" t="s" s="8">
        <v>83</v>
      </c>
      <c r="C160" t="n" s="8">
        <f>IF(false,"005-1513", "005-1513")</f>
      </c>
      <c r="D160" t="s" s="8">
        <v>162</v>
      </c>
      <c r="E160" t="n" s="8">
        <v>1.0</v>
      </c>
      <c r="F160" t="n" s="8">
        <v>59.0</v>
      </c>
      <c r="G160" t="s" s="8">
        <v>106</v>
      </c>
      <c r="H160" t="s" s="8">
        <v>54</v>
      </c>
      <c r="I160" t="s" s="8">
        <v>268</v>
      </c>
    </row>
    <row r="161" ht="16.0" customHeight="true">
      <c r="A161" t="n" s="7">
        <v>4.2180053E7</v>
      </c>
      <c r="B161" t="s" s="8">
        <v>51</v>
      </c>
      <c r="C161" t="n" s="8">
        <f>IF(false,"005-1516", "005-1516")</f>
      </c>
      <c r="D161" t="s" s="8">
        <v>78</v>
      </c>
      <c r="E161" t="n" s="8">
        <v>1.0</v>
      </c>
      <c r="F161" t="n" s="8">
        <v>47.0</v>
      </c>
      <c r="G161" t="s" s="8">
        <v>106</v>
      </c>
      <c r="H161" t="s" s="8">
        <v>54</v>
      </c>
      <c r="I161" t="s" s="8">
        <v>269</v>
      </c>
    </row>
    <row r="162" ht="16.0" customHeight="true">
      <c r="A162" t="n" s="7">
        <v>4.2095706E7</v>
      </c>
      <c r="B162" t="s" s="8">
        <v>83</v>
      </c>
      <c r="C162" t="n" s="8">
        <f>IF(false,"005-1516", "005-1516")</f>
      </c>
      <c r="D162" t="s" s="8">
        <v>78</v>
      </c>
      <c r="E162" t="n" s="8">
        <v>1.0</v>
      </c>
      <c r="F162" t="n" s="8">
        <v>47.0</v>
      </c>
      <c r="G162" t="s" s="8">
        <v>106</v>
      </c>
      <c r="H162" t="s" s="8">
        <v>54</v>
      </c>
      <c r="I162" t="s" s="8">
        <v>270</v>
      </c>
    </row>
    <row r="163" ht="16.0" customHeight="true">
      <c r="A163" t="n" s="7">
        <v>4.2222782E7</v>
      </c>
      <c r="B163" t="s" s="8">
        <v>51</v>
      </c>
      <c r="C163" t="n" s="8">
        <f>IF(false,"005-1516", "005-1516")</f>
      </c>
      <c r="D163" t="s" s="8">
        <v>78</v>
      </c>
      <c r="E163" t="n" s="8">
        <v>1.0</v>
      </c>
      <c r="F163" t="n" s="8">
        <v>47.0</v>
      </c>
      <c r="G163" t="s" s="8">
        <v>106</v>
      </c>
      <c r="H163" t="s" s="8">
        <v>54</v>
      </c>
      <c r="I163" t="s" s="8">
        <v>271</v>
      </c>
    </row>
    <row r="164" ht="16.0" customHeight="true">
      <c r="A164" t="n" s="7">
        <v>4.217271E7</v>
      </c>
      <c r="B164" t="s" s="8">
        <v>51</v>
      </c>
      <c r="C164" t="n" s="8">
        <f>IF(false,"120922005", "120922005")</f>
      </c>
      <c r="D164" t="s" s="8">
        <v>272</v>
      </c>
      <c r="E164" t="n" s="8">
        <v>1.0</v>
      </c>
      <c r="F164" t="n" s="8">
        <v>173.0</v>
      </c>
      <c r="G164" t="s" s="8">
        <v>106</v>
      </c>
      <c r="H164" t="s" s="8">
        <v>54</v>
      </c>
      <c r="I164" t="s" s="8">
        <v>273</v>
      </c>
    </row>
    <row r="165" ht="16.0" customHeight="true">
      <c r="A165" t="n" s="7">
        <v>4.2222782E7</v>
      </c>
      <c r="B165" t="s" s="8">
        <v>51</v>
      </c>
      <c r="C165" t="n" s="8">
        <f>IF(false,"005-1516", "005-1516")</f>
      </c>
      <c r="D165" t="s" s="8">
        <v>78</v>
      </c>
      <c r="E165" t="n" s="8">
        <v>1.0</v>
      </c>
      <c r="F165" t="n" s="8">
        <v>891.0</v>
      </c>
      <c r="G165" t="s" s="8">
        <v>57</v>
      </c>
      <c r="H165" t="s" s="8">
        <v>54</v>
      </c>
      <c r="I165" t="s" s="8">
        <v>274</v>
      </c>
    </row>
    <row r="166" ht="16.0" customHeight="true">
      <c r="A166" t="n" s="7">
        <v>4.2180053E7</v>
      </c>
      <c r="B166" t="s" s="8">
        <v>51</v>
      </c>
      <c r="C166" t="n" s="8">
        <f>IF(false,"005-1516", "005-1516")</f>
      </c>
      <c r="D166" t="s" s="8">
        <v>78</v>
      </c>
      <c r="E166" t="n" s="8">
        <v>1.0</v>
      </c>
      <c r="F166" t="n" s="8">
        <v>90.0</v>
      </c>
      <c r="G166" t="s" s="8">
        <v>53</v>
      </c>
      <c r="H166" t="s" s="8">
        <v>54</v>
      </c>
      <c r="I166" t="s" s="8">
        <v>275</v>
      </c>
    </row>
    <row r="167" ht="16.0" customHeight="true">
      <c r="A167" t="n" s="7">
        <v>4.2159489E7</v>
      </c>
      <c r="B167" t="s" s="8">
        <v>51</v>
      </c>
      <c r="C167" t="n" s="8">
        <f>IF(false,"005-1516", "005-1516")</f>
      </c>
      <c r="D167" t="s" s="8">
        <v>78</v>
      </c>
      <c r="E167" t="n" s="8">
        <v>1.0</v>
      </c>
      <c r="F167" t="n" s="8">
        <v>47.0</v>
      </c>
      <c r="G167" t="s" s="8">
        <v>106</v>
      </c>
      <c r="H167" t="s" s="8">
        <v>54</v>
      </c>
      <c r="I167" t="s" s="8">
        <v>276</v>
      </c>
    </row>
    <row r="168" ht="16.0" customHeight="true">
      <c r="A168" t="n" s="7">
        <v>4.2215939E7</v>
      </c>
      <c r="B168" t="s" s="8">
        <v>51</v>
      </c>
      <c r="C168" t="n" s="8">
        <f>IF(false,"120921465", "120921465")</f>
      </c>
      <c r="D168" t="s" s="8">
        <v>277</v>
      </c>
      <c r="E168" t="n" s="8">
        <v>1.0</v>
      </c>
      <c r="F168" t="n" s="8">
        <v>302.0</v>
      </c>
      <c r="G168" t="s" s="8">
        <v>106</v>
      </c>
      <c r="H168" t="s" s="8">
        <v>54</v>
      </c>
      <c r="I168" t="s" s="8">
        <v>278</v>
      </c>
    </row>
    <row r="169" ht="16.0" customHeight="true">
      <c r="A169" t="n" s="7">
        <v>4.215294E7</v>
      </c>
      <c r="B169" t="s" s="8">
        <v>51</v>
      </c>
      <c r="C169" t="n" s="8">
        <f>IF(false,"005-1375", "005-1375")</f>
      </c>
      <c r="D169" t="s" s="8">
        <v>59</v>
      </c>
      <c r="E169" t="n" s="8">
        <v>1.0</v>
      </c>
      <c r="F169" t="n" s="8">
        <v>192.0</v>
      </c>
      <c r="G169" t="s" s="8">
        <v>106</v>
      </c>
      <c r="H169" t="s" s="8">
        <v>54</v>
      </c>
      <c r="I169" t="s" s="8">
        <v>279</v>
      </c>
    </row>
    <row r="170" ht="16.0" customHeight="true">
      <c r="A170" t="n" s="7">
        <v>4.2165153E7</v>
      </c>
      <c r="B170" t="s" s="8">
        <v>51</v>
      </c>
      <c r="C170" t="n" s="8">
        <f>IF(false,"005-1312", "005-1312")</f>
      </c>
      <c r="D170" t="s" s="8">
        <v>280</v>
      </c>
      <c r="E170" t="n" s="8">
        <v>1.0</v>
      </c>
      <c r="F170" t="n" s="8">
        <v>291.0</v>
      </c>
      <c r="G170" t="s" s="8">
        <v>106</v>
      </c>
      <c r="H170" t="s" s="8">
        <v>54</v>
      </c>
      <c r="I170" t="s" s="8">
        <v>281</v>
      </c>
    </row>
    <row r="171" ht="16.0" customHeight="true">
      <c r="A171" t="n" s="7">
        <v>4.2165153E7</v>
      </c>
      <c r="B171" t="s" s="8">
        <v>51</v>
      </c>
      <c r="C171" t="n" s="8">
        <f>IF(false,"005-1312", "005-1312")</f>
      </c>
      <c r="D171" t="s" s="8">
        <v>280</v>
      </c>
      <c r="E171" t="n" s="8">
        <v>1.0</v>
      </c>
      <c r="F171" t="n" s="8">
        <v>582.0</v>
      </c>
      <c r="G171" t="s" s="8">
        <v>57</v>
      </c>
      <c r="H171" t="s" s="8">
        <v>54</v>
      </c>
      <c r="I171" t="s" s="8">
        <v>282</v>
      </c>
    </row>
    <row r="172" ht="16.0" customHeight="true">
      <c r="A172" t="n" s="7">
        <v>4.2159489E7</v>
      </c>
      <c r="B172" t="s" s="8">
        <v>51</v>
      </c>
      <c r="C172" t="n" s="8">
        <f>IF(false,"005-1516", "005-1516")</f>
      </c>
      <c r="D172" t="s" s="8">
        <v>78</v>
      </c>
      <c r="E172" t="n" s="8">
        <v>1.0</v>
      </c>
      <c r="F172" t="n" s="8">
        <v>447.0</v>
      </c>
      <c r="G172" t="s" s="8">
        <v>57</v>
      </c>
      <c r="H172" t="s" s="8">
        <v>54</v>
      </c>
      <c r="I172" t="s" s="8">
        <v>283</v>
      </c>
    </row>
    <row r="173" ht="16.0" customHeight="true">
      <c r="A173" t="n" s="7">
        <v>4.2141673E7</v>
      </c>
      <c r="B173" t="s" s="8">
        <v>51</v>
      </c>
      <c r="C173" t="n" s="8">
        <f>IF(false,"120921995", "120921995")</f>
      </c>
      <c r="D173" t="s" s="8">
        <v>109</v>
      </c>
      <c r="E173" t="n" s="8">
        <v>2.0</v>
      </c>
      <c r="F173" t="n" s="8">
        <v>196.0</v>
      </c>
      <c r="G173" t="s" s="8">
        <v>106</v>
      </c>
      <c r="H173" t="s" s="8">
        <v>54</v>
      </c>
      <c r="I173" t="s" s="8">
        <v>284</v>
      </c>
    </row>
    <row r="174" ht="16.0" customHeight="true">
      <c r="A174" t="n" s="7">
        <v>4.2225515E7</v>
      </c>
      <c r="B174" t="s" s="8">
        <v>64</v>
      </c>
      <c r="C174" t="n" s="8">
        <f>IF(false,"005-1039", "005-1039")</f>
      </c>
      <c r="D174" t="s" s="8">
        <v>52</v>
      </c>
      <c r="E174" t="n" s="8">
        <v>1.0</v>
      </c>
      <c r="F174" t="n" s="8">
        <v>306.0</v>
      </c>
      <c r="G174" t="s" s="8">
        <v>106</v>
      </c>
      <c r="H174" t="s" s="8">
        <v>54</v>
      </c>
      <c r="I174" t="s" s="8">
        <v>285</v>
      </c>
    </row>
    <row r="175" ht="16.0" customHeight="true">
      <c r="A175" t="n" s="7">
        <v>4.2174095E7</v>
      </c>
      <c r="B175" t="s" s="8">
        <v>51</v>
      </c>
      <c r="C175" t="n" s="8">
        <f>IF(false,"120921506", "120921506")</f>
      </c>
      <c r="D175" t="s" s="8">
        <v>286</v>
      </c>
      <c r="E175" t="n" s="8">
        <v>2.0</v>
      </c>
      <c r="F175" t="n" s="8">
        <v>118.0</v>
      </c>
      <c r="G175" t="s" s="8">
        <v>106</v>
      </c>
      <c r="H175" t="s" s="8">
        <v>54</v>
      </c>
      <c r="I175" t="s" s="8">
        <v>287</v>
      </c>
    </row>
    <row r="176" ht="16.0" customHeight="true">
      <c r="A176" t="n" s="7">
        <v>4.2141673E7</v>
      </c>
      <c r="B176" t="s" s="8">
        <v>51</v>
      </c>
      <c r="C176" t="n" s="8">
        <f>IF(false,"120921995", "120921995")</f>
      </c>
      <c r="D176" t="s" s="8">
        <v>109</v>
      </c>
      <c r="E176" t="n" s="8">
        <v>2.0</v>
      </c>
      <c r="F176" t="n" s="8">
        <v>947.0</v>
      </c>
      <c r="G176" t="s" s="8">
        <v>53</v>
      </c>
      <c r="H176" t="s" s="8">
        <v>54</v>
      </c>
      <c r="I176" t="s" s="8">
        <v>288</v>
      </c>
    </row>
    <row r="177" ht="16.0" customHeight="true">
      <c r="A177" t="n" s="7">
        <v>4.2188484E7</v>
      </c>
      <c r="B177" t="s" s="8">
        <v>51</v>
      </c>
      <c r="C177" t="n" s="8">
        <f>IF(false,"120921853", "120921853")</f>
      </c>
      <c r="D177" t="s" s="8">
        <v>148</v>
      </c>
      <c r="E177" t="n" s="8">
        <v>1.0</v>
      </c>
      <c r="F177" t="n" s="8">
        <v>92.0</v>
      </c>
      <c r="G177" t="s" s="8">
        <v>106</v>
      </c>
      <c r="H177" t="s" s="8">
        <v>54</v>
      </c>
      <c r="I177" t="s" s="8">
        <v>289</v>
      </c>
    </row>
    <row r="178" ht="16.0" customHeight="true">
      <c r="A178" t="n" s="7">
        <v>4.2188484E7</v>
      </c>
      <c r="B178" t="s" s="8">
        <v>51</v>
      </c>
      <c r="C178" t="n" s="8">
        <f>IF(false,"120921853", "120921853")</f>
      </c>
      <c r="D178" t="s" s="8">
        <v>148</v>
      </c>
      <c r="E178" t="n" s="8">
        <v>1.0</v>
      </c>
      <c r="F178" t="n" s="8">
        <v>86.0</v>
      </c>
      <c r="G178" t="s" s="8">
        <v>53</v>
      </c>
      <c r="H178" t="s" s="8">
        <v>54</v>
      </c>
      <c r="I178" t="s" s="8">
        <v>290</v>
      </c>
    </row>
    <row r="179" ht="16.0" customHeight="true">
      <c r="A179" t="n" s="7">
        <v>4.2233206E7</v>
      </c>
      <c r="B179" t="s" s="8">
        <v>64</v>
      </c>
      <c r="C179" t="n" s="8">
        <f>IF(false,"005-1521", "005-1521")</f>
      </c>
      <c r="D179" t="s" s="8">
        <v>177</v>
      </c>
      <c r="E179" t="n" s="8">
        <v>1.0</v>
      </c>
      <c r="F179" t="n" s="8">
        <v>303.0</v>
      </c>
      <c r="G179" t="s" s="8">
        <v>106</v>
      </c>
      <c r="H179" t="s" s="8">
        <v>54</v>
      </c>
      <c r="I179" t="s" s="8">
        <v>291</v>
      </c>
    </row>
    <row r="180" ht="16.0" customHeight="true">
      <c r="A180" t="n" s="7">
        <v>4.2092063E7</v>
      </c>
      <c r="B180" t="s" s="8">
        <v>83</v>
      </c>
      <c r="C180" t="n" s="8">
        <f>IF(false,"005-1380", "005-1380")</f>
      </c>
      <c r="D180" t="s" s="8">
        <v>114</v>
      </c>
      <c r="E180" t="n" s="8">
        <v>1.0</v>
      </c>
      <c r="F180" t="n" s="8">
        <v>102.0</v>
      </c>
      <c r="G180" t="s" s="8">
        <v>106</v>
      </c>
      <c r="H180" t="s" s="8">
        <v>54</v>
      </c>
      <c r="I180" t="s" s="8">
        <v>292</v>
      </c>
    </row>
    <row r="181" ht="16.0" customHeight="true">
      <c r="A181" t="n" s="7">
        <v>4.2062338E7</v>
      </c>
      <c r="B181" t="s" s="8">
        <v>83</v>
      </c>
      <c r="C181" t="n" s="8">
        <f>IF(false,"005-1516", "005-1516")</f>
      </c>
      <c r="D181" t="s" s="8">
        <v>78</v>
      </c>
      <c r="E181" t="n" s="8">
        <v>2.0</v>
      </c>
      <c r="F181" t="n" s="8">
        <v>94.0</v>
      </c>
      <c r="G181" t="s" s="8">
        <v>106</v>
      </c>
      <c r="H181" t="s" s="8">
        <v>54</v>
      </c>
      <c r="I181" t="s" s="8">
        <v>293</v>
      </c>
    </row>
    <row r="182" ht="16.0" customHeight="true">
      <c r="A182" t="n" s="7">
        <v>4.2187408E7</v>
      </c>
      <c r="B182" t="s" s="8">
        <v>51</v>
      </c>
      <c r="C182" t="n" s="8">
        <f>IF(false,"005-1518", "005-1518")</f>
      </c>
      <c r="D182" t="s" s="8">
        <v>91</v>
      </c>
      <c r="E182" t="n" s="8">
        <v>1.0</v>
      </c>
      <c r="F182" t="n" s="8">
        <v>294.0</v>
      </c>
      <c r="G182" t="s" s="8">
        <v>106</v>
      </c>
      <c r="H182" t="s" s="8">
        <v>54</v>
      </c>
      <c r="I182" t="s" s="8">
        <v>294</v>
      </c>
    </row>
    <row r="183" ht="16.0" customHeight="true">
      <c r="A183" t="n" s="7">
        <v>4.2208273E7</v>
      </c>
      <c r="B183" t="s" s="8">
        <v>51</v>
      </c>
      <c r="C183" t="n" s="8">
        <f>IF(false,"005-1039", "005-1039")</f>
      </c>
      <c r="D183" t="s" s="8">
        <v>52</v>
      </c>
      <c r="E183" t="n" s="8">
        <v>1.0</v>
      </c>
      <c r="F183" t="n" s="8">
        <v>306.0</v>
      </c>
      <c r="G183" t="s" s="8">
        <v>106</v>
      </c>
      <c r="H183" t="s" s="8">
        <v>54</v>
      </c>
      <c r="I183" t="s" s="8">
        <v>295</v>
      </c>
    </row>
    <row r="184" ht="16.0" customHeight="true">
      <c r="A184" t="n" s="7">
        <v>4.2061314E7</v>
      </c>
      <c r="B184" t="s" s="8">
        <v>83</v>
      </c>
      <c r="C184" t="n" s="8">
        <f>IF(false,"005-1380", "005-1380")</f>
      </c>
      <c r="D184" t="s" s="8">
        <v>114</v>
      </c>
      <c r="E184" t="n" s="8">
        <v>1.0</v>
      </c>
      <c r="F184" t="n" s="8">
        <v>102.0</v>
      </c>
      <c r="G184" t="s" s="8">
        <v>106</v>
      </c>
      <c r="H184" t="s" s="8">
        <v>54</v>
      </c>
      <c r="I184" t="s" s="8">
        <v>296</v>
      </c>
    </row>
    <row r="185" ht="16.0" customHeight="true">
      <c r="A185" t="n" s="7">
        <v>4.2142806E7</v>
      </c>
      <c r="B185" t="s" s="8">
        <v>51</v>
      </c>
      <c r="C185" t="n" s="8">
        <f>IF(false,"005-1516", "005-1516")</f>
      </c>
      <c r="D185" t="s" s="8">
        <v>78</v>
      </c>
      <c r="E185" t="n" s="8">
        <v>4.0</v>
      </c>
      <c r="F185" t="n" s="8">
        <v>188.0</v>
      </c>
      <c r="G185" t="s" s="8">
        <v>106</v>
      </c>
      <c r="H185" t="s" s="8">
        <v>54</v>
      </c>
      <c r="I185" t="s" s="8">
        <v>297</v>
      </c>
    </row>
    <row r="186" ht="16.0" customHeight="true">
      <c r="A186" t="n" s="7">
        <v>4.2224287E7</v>
      </c>
      <c r="B186" t="s" s="8">
        <v>51</v>
      </c>
      <c r="C186" t="n" s="8">
        <f>IF(false,"120922396", "120922396")</f>
      </c>
      <c r="D186" t="s" s="8">
        <v>164</v>
      </c>
      <c r="E186" t="n" s="8">
        <v>1.0</v>
      </c>
      <c r="F186" t="n" s="8">
        <v>64.0</v>
      </c>
      <c r="G186" t="s" s="8">
        <v>106</v>
      </c>
      <c r="H186" t="s" s="8">
        <v>54</v>
      </c>
      <c r="I186" t="s" s="8">
        <v>298</v>
      </c>
    </row>
    <row r="187" ht="16.0" customHeight="true">
      <c r="A187" t="n" s="7">
        <v>4.2067056E7</v>
      </c>
      <c r="B187" t="s" s="8">
        <v>83</v>
      </c>
      <c r="C187" t="n" s="8">
        <f>IF(false,"005-1311", "005-1311")</f>
      </c>
      <c r="D187" t="s" s="8">
        <v>299</v>
      </c>
      <c r="E187" t="n" s="8">
        <v>4.0</v>
      </c>
      <c r="F187" t="n" s="8">
        <v>1128.0</v>
      </c>
      <c r="G187" t="s" s="8">
        <v>106</v>
      </c>
      <c r="H187" t="s" s="8">
        <v>54</v>
      </c>
      <c r="I187" t="s" s="8">
        <v>300</v>
      </c>
    </row>
    <row r="188" ht="16.0" customHeight="true">
      <c r="A188" t="n" s="7">
        <v>4.2208273E7</v>
      </c>
      <c r="B188" t="s" s="8">
        <v>51</v>
      </c>
      <c r="C188" t="n" s="8">
        <f>IF(false,"005-1039", "005-1039")</f>
      </c>
      <c r="D188" t="s" s="8">
        <v>52</v>
      </c>
      <c r="E188" t="n" s="8">
        <v>1.0</v>
      </c>
      <c r="F188" t="n" s="8">
        <v>800.0</v>
      </c>
      <c r="G188" t="s" s="8">
        <v>57</v>
      </c>
      <c r="H188" t="s" s="8">
        <v>54</v>
      </c>
      <c r="I188" t="s" s="8">
        <v>301</v>
      </c>
    </row>
    <row r="189" ht="16.0" customHeight="true">
      <c r="A189" t="n" s="7">
        <v>4.2061314E7</v>
      </c>
      <c r="B189" t="s" s="8">
        <v>83</v>
      </c>
      <c r="C189" t="n" s="8">
        <f>IF(false,"005-1380", "005-1380")</f>
      </c>
      <c r="D189" t="s" s="8">
        <v>114</v>
      </c>
      <c r="E189" t="n" s="8">
        <v>1.0</v>
      </c>
      <c r="F189" t="n" s="8">
        <v>334.0</v>
      </c>
      <c r="G189" t="s" s="8">
        <v>57</v>
      </c>
      <c r="H189" t="s" s="8">
        <v>54</v>
      </c>
      <c r="I189" t="s" s="8">
        <v>302</v>
      </c>
    </row>
    <row r="190" ht="16.0" customHeight="true">
      <c r="A190" t="n" s="7">
        <v>4.2092063E7</v>
      </c>
      <c r="B190" t="s" s="8">
        <v>83</v>
      </c>
      <c r="C190" t="n" s="8">
        <f>IF(false,"005-1380", "005-1380")</f>
      </c>
      <c r="D190" t="s" s="8">
        <v>114</v>
      </c>
      <c r="E190" t="n" s="8">
        <v>1.0</v>
      </c>
      <c r="F190" t="n" s="8">
        <v>622.0</v>
      </c>
      <c r="G190" t="s" s="8">
        <v>57</v>
      </c>
      <c r="H190" t="s" s="8">
        <v>54</v>
      </c>
      <c r="I190" t="s" s="8">
        <v>303</v>
      </c>
    </row>
    <row r="191" ht="16.0" customHeight="true">
      <c r="A191" t="n" s="7">
        <v>4.2107985E7</v>
      </c>
      <c r="B191" t="s" s="8">
        <v>51</v>
      </c>
      <c r="C191" t="n" s="8">
        <f>IF(false,"002-100", "002-100")</f>
      </c>
      <c r="D191" t="s" s="8">
        <v>62</v>
      </c>
      <c r="E191" t="n" s="8">
        <v>1.0</v>
      </c>
      <c r="F191" t="n" s="8">
        <v>224.0</v>
      </c>
      <c r="G191" t="s" s="8">
        <v>106</v>
      </c>
      <c r="H191" t="s" s="8">
        <v>54</v>
      </c>
      <c r="I191" t="s" s="8">
        <v>304</v>
      </c>
    </row>
    <row r="192" ht="16.0" customHeight="true">
      <c r="A192" t="n" s="7">
        <v>4.2205039E7</v>
      </c>
      <c r="B192" t="s" s="8">
        <v>51</v>
      </c>
      <c r="C192" t="n" s="8">
        <f>IF(false,"01-003884", "01-003884")</f>
      </c>
      <c r="D192" t="s" s="8">
        <v>75</v>
      </c>
      <c r="E192" t="n" s="8">
        <v>1.0</v>
      </c>
      <c r="F192" t="n" s="8">
        <v>104.0</v>
      </c>
      <c r="G192" t="s" s="8">
        <v>106</v>
      </c>
      <c r="H192" t="s" s="8">
        <v>54</v>
      </c>
      <c r="I192" t="s" s="8">
        <v>305</v>
      </c>
    </row>
    <row r="193" ht="16.0" customHeight="true">
      <c r="A193" t="n" s="7">
        <v>4.2172056E7</v>
      </c>
      <c r="B193" t="s" s="8">
        <v>51</v>
      </c>
      <c r="C193" t="n" s="8">
        <f>IF(false,"005-1258", "005-1258")</f>
      </c>
      <c r="D193" t="s" s="8">
        <v>306</v>
      </c>
      <c r="E193" t="n" s="8">
        <v>1.0</v>
      </c>
      <c r="F193" t="n" s="8">
        <v>35.0</v>
      </c>
      <c r="G193" t="s" s="8">
        <v>106</v>
      </c>
      <c r="H193" t="s" s="8">
        <v>54</v>
      </c>
      <c r="I193" t="s" s="8">
        <v>307</v>
      </c>
    </row>
    <row r="194" ht="16.0" customHeight="true">
      <c r="A194" t="n" s="7">
        <v>4.2104859E7</v>
      </c>
      <c r="B194" t="s" s="8">
        <v>83</v>
      </c>
      <c r="C194" t="n" s="8">
        <f>IF(false,"005-1515", "005-1515")</f>
      </c>
      <c r="D194" t="s" s="8">
        <v>65</v>
      </c>
      <c r="E194" t="n" s="8">
        <v>1.0</v>
      </c>
      <c r="F194" t="n" s="8">
        <v>36.0</v>
      </c>
      <c r="G194" t="s" s="8">
        <v>106</v>
      </c>
      <c r="H194" t="s" s="8">
        <v>54</v>
      </c>
      <c r="I194" t="s" s="8">
        <v>308</v>
      </c>
    </row>
    <row r="195" ht="16.0" customHeight="true">
      <c r="A195" t="n" s="7">
        <v>4.2127185E7</v>
      </c>
      <c r="B195" t="s" s="8">
        <v>51</v>
      </c>
      <c r="C195" t="n" s="8">
        <f>IF(false,"005-1516", "005-1516")</f>
      </c>
      <c r="D195" t="s" s="8">
        <v>78</v>
      </c>
      <c r="E195" t="n" s="8">
        <v>5.0</v>
      </c>
      <c r="F195" t="n" s="8">
        <v>235.0</v>
      </c>
      <c r="G195" t="s" s="8">
        <v>106</v>
      </c>
      <c r="H195" t="s" s="8">
        <v>54</v>
      </c>
      <c r="I195" t="s" s="8">
        <v>309</v>
      </c>
    </row>
    <row r="196" ht="16.0" customHeight="true">
      <c r="A196" t="n" s="7">
        <v>4.2023284E7</v>
      </c>
      <c r="B196" t="s" s="8">
        <v>83</v>
      </c>
      <c r="C196" t="n" s="8">
        <f>IF(false,"005-1513", "005-1513")</f>
      </c>
      <c r="D196" t="s" s="8">
        <v>162</v>
      </c>
      <c r="E196" t="n" s="8">
        <v>2.0</v>
      </c>
      <c r="F196" t="n" s="8">
        <v>118.0</v>
      </c>
      <c r="G196" t="s" s="8">
        <v>106</v>
      </c>
      <c r="H196" t="s" s="8">
        <v>54</v>
      </c>
      <c r="I196" t="s" s="8">
        <v>310</v>
      </c>
    </row>
    <row r="197" ht="16.0" customHeight="true">
      <c r="A197" t="n" s="7">
        <v>4.2023284E7</v>
      </c>
      <c r="B197" t="s" s="8">
        <v>83</v>
      </c>
      <c r="C197" t="n" s="8">
        <f>IF(false,"005-1513", "005-1513")</f>
      </c>
      <c r="D197" t="s" s="8">
        <v>162</v>
      </c>
      <c r="E197" t="n" s="8">
        <v>2.0</v>
      </c>
      <c r="F197" t="n" s="8">
        <v>1.0</v>
      </c>
      <c r="G197" t="s" s="8">
        <v>57</v>
      </c>
      <c r="H197" t="s" s="8">
        <v>54</v>
      </c>
      <c r="I197" t="s" s="8">
        <v>311</v>
      </c>
    </row>
    <row r="198" ht="16.0" customHeight="true">
      <c r="A198" t="n" s="7">
        <v>4.2127185E7</v>
      </c>
      <c r="B198" t="s" s="8">
        <v>51</v>
      </c>
      <c r="C198" t="n" s="8">
        <f>IF(false,"005-1516", "005-1516")</f>
      </c>
      <c r="D198" t="s" s="8">
        <v>78</v>
      </c>
      <c r="E198" t="n" s="8">
        <v>5.0</v>
      </c>
      <c r="F198" t="n" s="8">
        <v>510.0</v>
      </c>
      <c r="G198" t="s" s="8">
        <v>57</v>
      </c>
      <c r="H198" t="s" s="8">
        <v>54</v>
      </c>
      <c r="I198" t="s" s="8">
        <v>312</v>
      </c>
    </row>
    <row r="199" ht="16.0" customHeight="true">
      <c r="A199" t="n" s="7">
        <v>4.217336E7</v>
      </c>
      <c r="B199" t="s" s="8">
        <v>51</v>
      </c>
      <c r="C199" t="n" s="8">
        <f>IF(false,"005-1380", "005-1380")</f>
      </c>
      <c r="D199" t="s" s="8">
        <v>114</v>
      </c>
      <c r="E199" t="n" s="8">
        <v>1.0</v>
      </c>
      <c r="F199" t="n" s="8">
        <v>102.0</v>
      </c>
      <c r="G199" t="s" s="8">
        <v>106</v>
      </c>
      <c r="H199" t="s" s="8">
        <v>54</v>
      </c>
      <c r="I199" t="s" s="8">
        <v>313</v>
      </c>
    </row>
    <row r="200" ht="16.0" customHeight="true">
      <c r="A200" t="n" s="7">
        <v>4.217336E7</v>
      </c>
      <c r="B200" t="s" s="8">
        <v>51</v>
      </c>
      <c r="C200" t="n" s="8">
        <f>IF(false,"005-1380", "005-1380")</f>
      </c>
      <c r="D200" t="s" s="8">
        <v>114</v>
      </c>
      <c r="E200" t="n" s="8">
        <v>1.0</v>
      </c>
      <c r="F200" t="n" s="8">
        <v>1.0</v>
      </c>
      <c r="G200" t="s" s="8">
        <v>57</v>
      </c>
      <c r="H200" t="s" s="8">
        <v>54</v>
      </c>
      <c r="I200" t="s" s="8">
        <v>314</v>
      </c>
    </row>
    <row r="201" ht="16.0" customHeight="true">
      <c r="A201" t="n" s="7">
        <v>4.1996079E7</v>
      </c>
      <c r="B201" t="s" s="8">
        <v>126</v>
      </c>
      <c r="C201" t="n" s="8">
        <f>IF(false,"120921995", "120921995")</f>
      </c>
      <c r="D201" t="s" s="8">
        <v>127</v>
      </c>
      <c r="E201" t="n" s="8">
        <v>1.0</v>
      </c>
      <c r="F201" t="n" s="8">
        <v>314.0</v>
      </c>
      <c r="G201" t="s" s="8">
        <v>106</v>
      </c>
      <c r="H201" t="s" s="8">
        <v>54</v>
      </c>
      <c r="I201" t="s" s="8">
        <v>315</v>
      </c>
    </row>
    <row r="202" ht="16.0" customHeight="true">
      <c r="A202" t="n" s="7">
        <v>4.2209236E7</v>
      </c>
      <c r="B202" t="s" s="8">
        <v>51</v>
      </c>
      <c r="C202" t="n" s="8">
        <f>IF(false,"005-1516", "005-1516")</f>
      </c>
      <c r="D202" t="s" s="8">
        <v>78</v>
      </c>
      <c r="E202" t="n" s="8">
        <v>1.0</v>
      </c>
      <c r="F202" t="n" s="8">
        <v>47.0</v>
      </c>
      <c r="G202" t="s" s="8">
        <v>106</v>
      </c>
      <c r="H202" t="s" s="8">
        <v>54</v>
      </c>
      <c r="I202" t="s" s="8">
        <v>316</v>
      </c>
    </row>
    <row r="203" ht="16.0" customHeight="true">
      <c r="A203" t="n" s="7">
        <v>4.2163841E7</v>
      </c>
      <c r="B203" t="s" s="8">
        <v>51</v>
      </c>
      <c r="C203" t="n" s="8">
        <f>IF(false,"002-098", "002-098")</f>
      </c>
      <c r="D203" t="s" s="8">
        <v>99</v>
      </c>
      <c r="E203" t="n" s="8">
        <v>1.0</v>
      </c>
      <c r="F203" t="n" s="8">
        <v>251.0</v>
      </c>
      <c r="G203" t="s" s="8">
        <v>106</v>
      </c>
      <c r="H203" t="s" s="8">
        <v>54</v>
      </c>
      <c r="I203" t="s" s="8">
        <v>317</v>
      </c>
    </row>
    <row r="204" ht="16.0" customHeight="true">
      <c r="A204" t="n" s="7">
        <v>4.1851222E7</v>
      </c>
      <c r="B204" t="s" s="8">
        <v>318</v>
      </c>
      <c r="C204" t="n" s="8">
        <f>IF(false,"002-106", "002-106")</f>
      </c>
      <c r="D204" t="s" s="8">
        <v>319</v>
      </c>
      <c r="E204" t="n" s="8">
        <v>1.0</v>
      </c>
      <c r="F204" t="n" s="8">
        <v>279.0</v>
      </c>
      <c r="G204" t="s" s="8">
        <v>106</v>
      </c>
      <c r="H204" t="s" s="8">
        <v>54</v>
      </c>
      <c r="I204" t="s" s="8">
        <v>320</v>
      </c>
    </row>
    <row r="205" ht="16.0" customHeight="true">
      <c r="A205" t="n" s="7">
        <v>4.2166974E7</v>
      </c>
      <c r="B205" t="s" s="8">
        <v>51</v>
      </c>
      <c r="C205" t="n" s="8">
        <f>IF(false,"120922035", "120922035")</f>
      </c>
      <c r="D205" t="s" s="8">
        <v>215</v>
      </c>
      <c r="E205" t="n" s="8">
        <v>3.0</v>
      </c>
      <c r="F205" t="n" s="8">
        <v>285.0</v>
      </c>
      <c r="G205" t="s" s="8">
        <v>106</v>
      </c>
      <c r="H205" t="s" s="8">
        <v>54</v>
      </c>
      <c r="I205" t="s" s="8">
        <v>321</v>
      </c>
    </row>
    <row r="206" ht="16.0" customHeight="true">
      <c r="A206" t="n" s="7">
        <v>4.2038261E7</v>
      </c>
      <c r="B206" t="s" s="8">
        <v>83</v>
      </c>
      <c r="C206" t="n" s="8">
        <f>IF(false,"005-1513", "005-1513")</f>
      </c>
      <c r="D206" t="s" s="8">
        <v>162</v>
      </c>
      <c r="E206" t="n" s="8">
        <v>1.0</v>
      </c>
      <c r="F206" t="n" s="8">
        <v>59.0</v>
      </c>
      <c r="G206" t="s" s="8">
        <v>106</v>
      </c>
      <c r="H206" t="s" s="8">
        <v>54</v>
      </c>
      <c r="I206" t="s" s="8">
        <v>322</v>
      </c>
    </row>
    <row r="207" ht="16.0" customHeight="true">
      <c r="A207" t="n" s="7">
        <v>4.2069673E7</v>
      </c>
      <c r="B207" t="s" s="8">
        <v>83</v>
      </c>
      <c r="C207" t="n" s="8">
        <f>IF(false,"005-1312", "005-1312")</f>
      </c>
      <c r="D207" t="s" s="8">
        <v>280</v>
      </c>
      <c r="E207" t="n" s="8">
        <v>2.0</v>
      </c>
      <c r="F207" t="n" s="8">
        <v>582.0</v>
      </c>
      <c r="G207" t="s" s="8">
        <v>106</v>
      </c>
      <c r="H207" t="s" s="8">
        <v>54</v>
      </c>
      <c r="I207" t="s" s="8">
        <v>323</v>
      </c>
    </row>
    <row r="208" ht="16.0" customHeight="true">
      <c r="A208" t="n" s="7">
        <v>4.2119207E7</v>
      </c>
      <c r="B208" t="s" s="8">
        <v>51</v>
      </c>
      <c r="C208" t="n" s="8">
        <f>IF(false,"120922035", "120922035")</f>
      </c>
      <c r="D208" t="s" s="8">
        <v>215</v>
      </c>
      <c r="E208" t="n" s="8">
        <v>2.0</v>
      </c>
      <c r="F208" t="n" s="8">
        <v>190.0</v>
      </c>
      <c r="G208" t="s" s="8">
        <v>106</v>
      </c>
      <c r="H208" t="s" s="8">
        <v>54</v>
      </c>
      <c r="I208" t="s" s="8">
        <v>324</v>
      </c>
    </row>
    <row r="209" ht="16.0" customHeight="true">
      <c r="A209" t="n" s="7">
        <v>4.1915783E7</v>
      </c>
      <c r="B209" t="s" s="8">
        <v>126</v>
      </c>
      <c r="C209" t="n" s="8">
        <f>IF(false,"120922353", "120922353")</f>
      </c>
      <c r="D209" t="s" s="8">
        <v>325</v>
      </c>
      <c r="E209" t="n" s="8">
        <v>1.0</v>
      </c>
      <c r="F209" t="n" s="8">
        <v>170.0</v>
      </c>
      <c r="G209" t="s" s="8">
        <v>106</v>
      </c>
      <c r="H209" t="s" s="8">
        <v>54</v>
      </c>
      <c r="I209" t="s" s="8">
        <v>326</v>
      </c>
    </row>
    <row r="210" ht="16.0" customHeight="true">
      <c r="A210" t="n" s="7">
        <v>4.2207422E7</v>
      </c>
      <c r="B210" t="s" s="8">
        <v>51</v>
      </c>
      <c r="C210" t="n" s="8">
        <f>IF(false,"005-1516", "005-1516")</f>
      </c>
      <c r="D210" t="s" s="8">
        <v>78</v>
      </c>
      <c r="E210" t="n" s="8">
        <v>1.0</v>
      </c>
      <c r="F210" t="n" s="8">
        <v>50.0</v>
      </c>
      <c r="G210" t="s" s="8">
        <v>106</v>
      </c>
      <c r="H210" t="s" s="8">
        <v>54</v>
      </c>
      <c r="I210" t="s" s="8">
        <v>327</v>
      </c>
    </row>
    <row r="211" ht="16.0" customHeight="true">
      <c r="A211" t="n" s="7">
        <v>4.2161304E7</v>
      </c>
      <c r="B211" t="s" s="8">
        <v>51</v>
      </c>
      <c r="C211" t="n" s="8">
        <f>IF(false,"005-1516", "005-1516")</f>
      </c>
      <c r="D211" t="s" s="8">
        <v>78</v>
      </c>
      <c r="E211" t="n" s="8">
        <v>2.0</v>
      </c>
      <c r="F211" t="n" s="8">
        <v>94.0</v>
      </c>
      <c r="G211" t="s" s="8">
        <v>106</v>
      </c>
      <c r="H211" t="s" s="8">
        <v>54</v>
      </c>
      <c r="I211" t="s" s="8">
        <v>328</v>
      </c>
    </row>
    <row r="212" ht="16.0" customHeight="true">
      <c r="A212" t="n" s="7">
        <v>4.2240381E7</v>
      </c>
      <c r="B212" t="s" s="8">
        <v>64</v>
      </c>
      <c r="C212" t="n" s="8">
        <f>IF(false,"005-1039", "005-1039")</f>
      </c>
      <c r="D212" t="s" s="8">
        <v>52</v>
      </c>
      <c r="E212" t="n" s="8">
        <v>1.0</v>
      </c>
      <c r="F212" t="n" s="8">
        <v>306.0</v>
      </c>
      <c r="G212" t="s" s="8">
        <v>106</v>
      </c>
      <c r="H212" t="s" s="8">
        <v>54</v>
      </c>
      <c r="I212" t="s" s="8">
        <v>329</v>
      </c>
    </row>
    <row r="213" ht="16.0" customHeight="true">
      <c r="A213" t="n" s="7">
        <v>4.2090115E7</v>
      </c>
      <c r="B213" t="s" s="8">
        <v>83</v>
      </c>
      <c r="C213" t="n" s="8">
        <f>IF(false,"120921995", "120921995")</f>
      </c>
      <c r="D213" t="s" s="8">
        <v>109</v>
      </c>
      <c r="E213" t="n" s="8">
        <v>2.0</v>
      </c>
      <c r="F213" t="n" s="8">
        <v>196.0</v>
      </c>
      <c r="G213" t="s" s="8">
        <v>106</v>
      </c>
      <c r="H213" t="s" s="8">
        <v>54</v>
      </c>
      <c r="I213" t="s" s="8">
        <v>330</v>
      </c>
    </row>
    <row r="214" ht="16.0" customHeight="true">
      <c r="A214" t="n" s="7">
        <v>4.2134934E7</v>
      </c>
      <c r="B214" t="s" s="8">
        <v>51</v>
      </c>
      <c r="C214" t="n" s="8">
        <f>IF(false,"005-1038", "005-1038")</f>
      </c>
      <c r="D214" t="s" s="8">
        <v>242</v>
      </c>
      <c r="E214" t="n" s="8">
        <v>1.0</v>
      </c>
      <c r="F214" t="n" s="8">
        <v>234.0</v>
      </c>
      <c r="G214" t="s" s="8">
        <v>106</v>
      </c>
      <c r="H214" t="s" s="8">
        <v>54</v>
      </c>
      <c r="I214" t="s" s="8">
        <v>331</v>
      </c>
    </row>
    <row r="215" ht="16.0" customHeight="true">
      <c r="A215" t="n" s="7">
        <v>4.2152713E7</v>
      </c>
      <c r="B215" t="s" s="8">
        <v>51</v>
      </c>
      <c r="C215" t="n" s="8">
        <f>IF(false,"005-1039", "005-1039")</f>
      </c>
      <c r="D215" t="s" s="8">
        <v>52</v>
      </c>
      <c r="E215" t="n" s="8">
        <v>1.0</v>
      </c>
      <c r="F215" t="n" s="8">
        <v>306.0</v>
      </c>
      <c r="G215" t="s" s="8">
        <v>106</v>
      </c>
      <c r="H215" t="s" s="8">
        <v>54</v>
      </c>
      <c r="I215" t="s" s="8">
        <v>332</v>
      </c>
    </row>
    <row r="216" ht="16.0" customHeight="true">
      <c r="A216" t="n" s="7">
        <v>4.2260068E7</v>
      </c>
      <c r="B216" t="s" s="8">
        <v>64</v>
      </c>
      <c r="C216" t="n" s="8">
        <f>IF(false,"005-1514", "005-1514")</f>
      </c>
      <c r="D216" t="s" s="8">
        <v>69</v>
      </c>
      <c r="E216" t="n" s="8">
        <v>1.0</v>
      </c>
      <c r="F216" t="n" s="8">
        <v>95.0</v>
      </c>
      <c r="G216" t="s" s="8">
        <v>53</v>
      </c>
      <c r="H216" t="s" s="8">
        <v>54</v>
      </c>
      <c r="I216" t="s" s="8">
        <v>333</v>
      </c>
    </row>
    <row r="217" ht="16.0" customHeight="true">
      <c r="A217" t="n" s="7">
        <v>4.194098E7</v>
      </c>
      <c r="B217" t="s" s="8">
        <v>126</v>
      </c>
      <c r="C217" t="n" s="8">
        <f>IF(false,"120921942", "120921942")</f>
      </c>
      <c r="D217" t="s" s="8">
        <v>227</v>
      </c>
      <c r="E217" t="n" s="8">
        <v>1.0</v>
      </c>
      <c r="F217" t="n" s="8">
        <v>339.0</v>
      </c>
      <c r="G217" t="s" s="8">
        <v>106</v>
      </c>
      <c r="H217" t="s" s="8">
        <v>54</v>
      </c>
      <c r="I217" t="s" s="8">
        <v>334</v>
      </c>
    </row>
    <row r="218" ht="16.0" customHeight="true">
      <c r="A218" t="n" s="7">
        <v>4.2169647E7</v>
      </c>
      <c r="B218" t="s" s="8">
        <v>51</v>
      </c>
      <c r="C218" t="n" s="8">
        <f>IF(false,"120921853", "120921853")</f>
      </c>
      <c r="D218" t="s" s="8">
        <v>148</v>
      </c>
      <c r="E218" t="n" s="8">
        <v>1.0</v>
      </c>
      <c r="F218" t="n" s="8">
        <v>92.0</v>
      </c>
      <c r="G218" t="s" s="8">
        <v>106</v>
      </c>
      <c r="H218" t="s" s="8">
        <v>54</v>
      </c>
      <c r="I218" t="s" s="8">
        <v>335</v>
      </c>
    </row>
    <row r="219" ht="16.0" customHeight="true">
      <c r="A219" t="n" s="7">
        <v>4.2145079E7</v>
      </c>
      <c r="B219" t="s" s="8">
        <v>51</v>
      </c>
      <c r="C219" t="n" s="8">
        <f>IF(false,"120922353", "120922353")</f>
      </c>
      <c r="D219" t="s" s="8">
        <v>225</v>
      </c>
      <c r="E219" t="n" s="8">
        <v>1.0</v>
      </c>
      <c r="F219" t="n" s="8">
        <v>75.0</v>
      </c>
      <c r="G219" t="s" s="8">
        <v>53</v>
      </c>
      <c r="H219" t="s" s="8">
        <v>54</v>
      </c>
      <c r="I219" t="s" s="8">
        <v>336</v>
      </c>
    </row>
    <row r="220" ht="16.0" customHeight="true">
      <c r="A220" t="n" s="7">
        <v>4.1998261E7</v>
      </c>
      <c r="B220" t="s" s="8">
        <v>126</v>
      </c>
      <c r="C220" t="n" s="8">
        <f>IF(false,"120922158", "120922158")</f>
      </c>
      <c r="D220" t="s" s="8">
        <v>337</v>
      </c>
      <c r="E220" t="n" s="8">
        <v>1.0</v>
      </c>
      <c r="F220" t="n" s="8">
        <v>73.0</v>
      </c>
      <c r="G220" t="s" s="8">
        <v>57</v>
      </c>
      <c r="H220" t="s" s="8">
        <v>54</v>
      </c>
      <c r="I220" t="s" s="8">
        <v>338</v>
      </c>
    </row>
    <row r="221" ht="16.0" customHeight="true">
      <c r="A221" t="n" s="7">
        <v>4.2143302E7</v>
      </c>
      <c r="B221" t="s" s="8">
        <v>51</v>
      </c>
      <c r="C221" t="n" s="8">
        <f>IF(false,"005-1516", "005-1516")</f>
      </c>
      <c r="D221" t="s" s="8">
        <v>78</v>
      </c>
      <c r="E221" t="n" s="8">
        <v>1.0</v>
      </c>
      <c r="F221" t="n" s="8">
        <v>47.0</v>
      </c>
      <c r="G221" t="s" s="8">
        <v>106</v>
      </c>
      <c r="H221" t="s" s="8">
        <v>50</v>
      </c>
      <c r="I221" t="s" s="8">
        <v>339</v>
      </c>
    </row>
    <row r="222" ht="16.0" customHeight="true">
      <c r="A222" t="n" s="7">
        <v>4.2330567E7</v>
      </c>
      <c r="B222" t="s" s="8">
        <v>64</v>
      </c>
      <c r="C222" t="n" s="8">
        <f>IF(false,"005-1515", "005-1515")</f>
      </c>
      <c r="D222" t="s" s="8">
        <v>65</v>
      </c>
      <c r="E222" t="n" s="8">
        <v>3.0</v>
      </c>
      <c r="F222" t="n" s="8">
        <v>624.0</v>
      </c>
      <c r="G222" t="s" s="8">
        <v>53</v>
      </c>
      <c r="H222" t="s" s="8">
        <v>50</v>
      </c>
      <c r="I222" t="s" s="8">
        <v>340</v>
      </c>
    </row>
    <row r="223" ht="16.0" customHeight="true">
      <c r="A223" t="n" s="7">
        <v>4.2305785E7</v>
      </c>
      <c r="B223" t="s" s="8">
        <v>64</v>
      </c>
      <c r="C223" t="n" s="8">
        <f>IF(false,"005-1516", "005-1516")</f>
      </c>
      <c r="D223" t="s" s="8">
        <v>78</v>
      </c>
      <c r="E223" t="n" s="8">
        <v>1.0</v>
      </c>
      <c r="F223" t="n" s="8">
        <v>136.0</v>
      </c>
      <c r="G223" t="s" s="8">
        <v>53</v>
      </c>
      <c r="H223" t="s" s="8">
        <v>50</v>
      </c>
      <c r="I223" t="s" s="8">
        <v>341</v>
      </c>
    </row>
    <row r="224" ht="16.0" customHeight="true">
      <c r="A224" t="n" s="7">
        <v>4.2288559E7</v>
      </c>
      <c r="B224" t="s" s="8">
        <v>64</v>
      </c>
      <c r="C224" t="n" s="8">
        <f>IF(false,"005-1516", "005-1516")</f>
      </c>
      <c r="D224" t="s" s="8">
        <v>78</v>
      </c>
      <c r="E224" t="n" s="8">
        <v>1.0</v>
      </c>
      <c r="F224" t="n" s="8">
        <v>323.0</v>
      </c>
      <c r="G224" t="s" s="8">
        <v>53</v>
      </c>
      <c r="H224" t="s" s="8">
        <v>50</v>
      </c>
      <c r="I224" t="s" s="8">
        <v>342</v>
      </c>
    </row>
    <row r="225" ht="16.0" customHeight="true">
      <c r="A225" t="n" s="7">
        <v>4.2354928E7</v>
      </c>
      <c r="B225" t="s" s="8">
        <v>54</v>
      </c>
      <c r="C225" t="n" s="8">
        <f>IF(false,"005-1119", "005-1119")</f>
      </c>
      <c r="D225" t="s" s="8">
        <v>343</v>
      </c>
      <c r="E225" t="n" s="8">
        <v>1.0</v>
      </c>
      <c r="F225" t="n" s="8">
        <v>523.0</v>
      </c>
      <c r="G225" t="s" s="8">
        <v>57</v>
      </c>
      <c r="H225" t="s" s="8">
        <v>50</v>
      </c>
      <c r="I225" t="s" s="8">
        <v>344</v>
      </c>
    </row>
    <row r="226" ht="16.0" customHeight="true">
      <c r="A226" t="n" s="7">
        <v>4.2250978E7</v>
      </c>
      <c r="B226" t="s" s="8">
        <v>64</v>
      </c>
      <c r="C226" t="n" s="8">
        <f>IF(false,"000-631", "000-631")</f>
      </c>
      <c r="D226" t="s" s="8">
        <v>72</v>
      </c>
      <c r="E226" t="n" s="8">
        <v>1.0</v>
      </c>
      <c r="F226" t="n" s="8">
        <v>121.0</v>
      </c>
      <c r="G226" t="s" s="8">
        <v>53</v>
      </c>
      <c r="H226" t="s" s="8">
        <v>50</v>
      </c>
      <c r="I226" t="s" s="8">
        <v>345</v>
      </c>
    </row>
    <row r="227" ht="16.0" customHeight="true">
      <c r="A227" t="n" s="7">
        <v>4.1906113E7</v>
      </c>
      <c r="B227" t="s" s="8">
        <v>126</v>
      </c>
      <c r="C227" t="n" s="8">
        <f>IF(false,"005-1039", "005-1039")</f>
      </c>
      <c r="D227" t="s" s="8">
        <v>166</v>
      </c>
      <c r="E227" t="n" s="8">
        <v>2.0</v>
      </c>
      <c r="F227" t="n" s="8">
        <v>612.0</v>
      </c>
      <c r="G227" t="s" s="8">
        <v>106</v>
      </c>
      <c r="H227" t="s" s="8">
        <v>50</v>
      </c>
      <c r="I227" t="s" s="8">
        <v>346</v>
      </c>
    </row>
    <row r="228" ht="16.0" customHeight="true">
      <c r="A228" t="n" s="7">
        <v>4.229472E7</v>
      </c>
      <c r="B228" t="s" s="8">
        <v>64</v>
      </c>
      <c r="C228" t="n" s="8">
        <f>IF(false,"120922035", "120922035")</f>
      </c>
      <c r="D228" t="s" s="8">
        <v>215</v>
      </c>
      <c r="E228" t="n" s="8">
        <v>1.0</v>
      </c>
      <c r="F228" t="n" s="8">
        <v>506.0</v>
      </c>
      <c r="G228" t="s" s="8">
        <v>57</v>
      </c>
      <c r="H228" t="s" s="8">
        <v>50</v>
      </c>
      <c r="I228" t="s" s="8">
        <v>347</v>
      </c>
    </row>
    <row r="229" ht="16.0" customHeight="true">
      <c r="A229" t="n" s="7">
        <v>4.2226806E7</v>
      </c>
      <c r="B229" t="s" s="8">
        <v>64</v>
      </c>
      <c r="C229" t="n" s="8">
        <f>IF(false,"005-1518", "005-1518")</f>
      </c>
      <c r="D229" t="s" s="8">
        <v>91</v>
      </c>
      <c r="E229" t="n" s="8">
        <v>2.0</v>
      </c>
      <c r="F229" t="n" s="8">
        <v>1389.0</v>
      </c>
      <c r="G229" t="s" s="8">
        <v>57</v>
      </c>
      <c r="H229" t="s" s="8">
        <v>50</v>
      </c>
      <c r="I229" t="s" s="8">
        <v>348</v>
      </c>
    </row>
    <row r="230" ht="16.0" customHeight="true">
      <c r="A230" t="n" s="7">
        <v>4.2412201E7</v>
      </c>
      <c r="B230" t="s" s="8">
        <v>54</v>
      </c>
      <c r="C230" t="n" s="8">
        <f>IF(false,"120922390", "120922390")</f>
      </c>
      <c r="D230" t="s" s="8">
        <v>349</v>
      </c>
      <c r="E230" t="n" s="8">
        <v>1.0</v>
      </c>
      <c r="F230" t="n" s="8">
        <v>56.0</v>
      </c>
      <c r="G230" t="s" s="8">
        <v>57</v>
      </c>
      <c r="H230" t="s" s="8">
        <v>50</v>
      </c>
      <c r="I230" t="s" s="8">
        <v>350</v>
      </c>
    </row>
    <row r="231" ht="16.0" customHeight="true">
      <c r="A231" t="n" s="7">
        <v>4.22305E7</v>
      </c>
      <c r="B231" t="s" s="8">
        <v>64</v>
      </c>
      <c r="C231" t="n" s="8">
        <f>IF(false,"005-1515", "005-1515")</f>
      </c>
      <c r="D231" t="s" s="8">
        <v>65</v>
      </c>
      <c r="E231" t="n" s="8">
        <v>1.0</v>
      </c>
      <c r="F231" t="n" s="8">
        <v>187.0</v>
      </c>
      <c r="G231" t="s" s="8">
        <v>106</v>
      </c>
      <c r="H231" t="s" s="8">
        <v>50</v>
      </c>
      <c r="I231" t="s" s="8">
        <v>351</v>
      </c>
    </row>
    <row r="232" ht="16.0" customHeight="true">
      <c r="A232" t="n" s="7">
        <v>4.2210235E7</v>
      </c>
      <c r="B232" t="s" s="8">
        <v>51</v>
      </c>
      <c r="C232" t="n" s="8">
        <f>IF(false,"005-1516", "005-1516")</f>
      </c>
      <c r="D232" t="s" s="8">
        <v>78</v>
      </c>
      <c r="E232" t="n" s="8">
        <v>1.0</v>
      </c>
      <c r="F232" t="n" s="8">
        <v>938.0</v>
      </c>
      <c r="G232" t="s" s="8">
        <v>53</v>
      </c>
      <c r="H232" t="s" s="8">
        <v>50</v>
      </c>
      <c r="I232" t="s" s="8">
        <v>352</v>
      </c>
    </row>
    <row r="233" ht="16.0" customHeight="true">
      <c r="A233" t="n" s="7">
        <v>4.2338102E7</v>
      </c>
      <c r="B233" t="s" s="8">
        <v>64</v>
      </c>
      <c r="C233" t="n" s="8">
        <f>IF(false,"005-1111", "005-1111")</f>
      </c>
      <c r="D233" t="s" s="8">
        <v>353</v>
      </c>
      <c r="E233" t="n" s="8">
        <v>1.0</v>
      </c>
      <c r="F233" t="n" s="8">
        <v>563.0</v>
      </c>
      <c r="G233" t="s" s="8">
        <v>57</v>
      </c>
      <c r="H233" t="s" s="8">
        <v>50</v>
      </c>
      <c r="I233" t="s" s="8">
        <v>354</v>
      </c>
    </row>
    <row r="234" ht="16.0" customHeight="true">
      <c r="A234" t="n" s="7">
        <v>4.2156258E7</v>
      </c>
      <c r="B234" t="s" s="8">
        <v>51</v>
      </c>
      <c r="C234" t="n" s="8">
        <f>IF(false,"120922594", "120922594")</f>
      </c>
      <c r="D234" t="s" s="8">
        <v>355</v>
      </c>
      <c r="E234" t="n" s="8">
        <v>1.0</v>
      </c>
      <c r="F234" t="n" s="8">
        <v>306.0</v>
      </c>
      <c r="G234" t="s" s="8">
        <v>57</v>
      </c>
      <c r="H234" t="s" s="8">
        <v>50</v>
      </c>
      <c r="I234" t="s" s="8">
        <v>356</v>
      </c>
    </row>
    <row r="235" ht="16.0" customHeight="true">
      <c r="A235" t="n" s="7">
        <v>4.2399616E7</v>
      </c>
      <c r="B235" t="s" s="8">
        <v>54</v>
      </c>
      <c r="C235" t="n" s="8">
        <f>IF(false,"120921901", "120921901")</f>
      </c>
      <c r="D235" t="s" s="8">
        <v>81</v>
      </c>
      <c r="E235" t="n" s="8">
        <v>2.0</v>
      </c>
      <c r="F235" t="n" s="8">
        <v>22.0</v>
      </c>
      <c r="G235" t="s" s="8">
        <v>53</v>
      </c>
      <c r="H235" t="s" s="8">
        <v>50</v>
      </c>
      <c r="I235" t="s" s="8">
        <v>357</v>
      </c>
    </row>
    <row r="236" ht="16.0" customHeight="true">
      <c r="A236" t="n" s="7">
        <v>4.1903002E7</v>
      </c>
      <c r="B236" t="s" s="8">
        <v>126</v>
      </c>
      <c r="C236" t="n" s="8">
        <f>IF(false,"000-631", "000-631")</f>
      </c>
      <c r="D236" t="s" s="8">
        <v>72</v>
      </c>
      <c r="E236" t="n" s="8">
        <v>1.0</v>
      </c>
      <c r="F236" t="n" s="8">
        <v>102.0</v>
      </c>
      <c r="G236" t="s" s="8">
        <v>106</v>
      </c>
      <c r="H236" t="s" s="8">
        <v>50</v>
      </c>
      <c r="I236" t="s" s="8">
        <v>358</v>
      </c>
    </row>
    <row r="237" ht="16.0" customHeight="true">
      <c r="A237" t="n" s="7">
        <v>4.2219375E7</v>
      </c>
      <c r="B237" t="s" s="8">
        <v>51</v>
      </c>
      <c r="C237" t="n" s="8">
        <f>IF(false,"120921995", "120921995")</f>
      </c>
      <c r="D237" t="s" s="8">
        <v>109</v>
      </c>
      <c r="E237" t="n" s="8">
        <v>1.0</v>
      </c>
      <c r="F237" t="n" s="8">
        <v>200.0</v>
      </c>
      <c r="G237" t="s" s="8">
        <v>106</v>
      </c>
      <c r="H237" t="s" s="8">
        <v>50</v>
      </c>
      <c r="I237" t="s" s="8">
        <v>359</v>
      </c>
    </row>
    <row r="238" ht="16.0" customHeight="true">
      <c r="A238" t="n" s="7">
        <v>4.242508E7</v>
      </c>
      <c r="B238" t="s" s="8">
        <v>54</v>
      </c>
      <c r="C238" t="n" s="8">
        <f>IF(false,"005-1516", "005-1516")</f>
      </c>
      <c r="D238" t="s" s="8">
        <v>78</v>
      </c>
      <c r="E238" t="n" s="8">
        <v>1.0</v>
      </c>
      <c r="F238" t="n" s="8">
        <v>52.0</v>
      </c>
      <c r="G238" t="s" s="8">
        <v>53</v>
      </c>
      <c r="H238" t="s" s="8">
        <v>50</v>
      </c>
      <c r="I238" t="s" s="8">
        <v>360</v>
      </c>
    </row>
    <row r="239" ht="16.0" customHeight="true">
      <c r="A239" t="n" s="7">
        <v>4.2156258E7</v>
      </c>
      <c r="B239" t="s" s="8">
        <v>51</v>
      </c>
      <c r="C239" t="n" s="8">
        <f>IF(false,"120922594", "120922594")</f>
      </c>
      <c r="D239" t="s" s="8">
        <v>355</v>
      </c>
      <c r="E239" t="n" s="8">
        <v>1.0</v>
      </c>
      <c r="F239" t="n" s="8">
        <v>374.0</v>
      </c>
      <c r="G239" t="s" s="8">
        <v>106</v>
      </c>
      <c r="H239" t="s" s="8">
        <v>50</v>
      </c>
      <c r="I239" t="s" s="8">
        <v>361</v>
      </c>
    </row>
    <row r="240" ht="16.0" customHeight="true">
      <c r="A240" t="n" s="7">
        <v>4.2376859E7</v>
      </c>
      <c r="B240" t="s" s="8">
        <v>54</v>
      </c>
      <c r="C240" t="n" s="8">
        <f>IF(false,"005-1516", "005-1516")</f>
      </c>
      <c r="D240" t="s" s="8">
        <v>78</v>
      </c>
      <c r="E240" t="n" s="8">
        <v>2.0</v>
      </c>
      <c r="F240" t="n" s="8">
        <v>197.0</v>
      </c>
      <c r="G240" t="s" s="8">
        <v>57</v>
      </c>
      <c r="H240" t="s" s="8">
        <v>50</v>
      </c>
      <c r="I240" t="s" s="8">
        <v>362</v>
      </c>
    </row>
    <row r="241" ht="16.0" customHeight="true">
      <c r="A241" t="n" s="7">
        <v>4.2348736E7</v>
      </c>
      <c r="B241" t="s" s="8">
        <v>54</v>
      </c>
      <c r="C241" t="n" s="8">
        <f>IF(false,"005-1515", "005-1515")</f>
      </c>
      <c r="D241" t="s" s="8">
        <v>65</v>
      </c>
      <c r="E241" t="n" s="8">
        <v>3.0</v>
      </c>
      <c r="F241" t="n" s="8">
        <v>570.0</v>
      </c>
      <c r="G241" t="s" s="8">
        <v>106</v>
      </c>
      <c r="H241" t="s" s="8">
        <v>50</v>
      </c>
      <c r="I241" t="s" s="8">
        <v>363</v>
      </c>
    </row>
    <row r="242" ht="16.0" customHeight="true">
      <c r="A242" t="n" s="7">
        <v>4.2348736E7</v>
      </c>
      <c r="B242" t="s" s="8">
        <v>54</v>
      </c>
      <c r="C242" t="n" s="8">
        <f>IF(false,"005-1516", "005-1516")</f>
      </c>
      <c r="D242" t="s" s="8">
        <v>78</v>
      </c>
      <c r="E242" t="n" s="8">
        <v>2.0</v>
      </c>
      <c r="F242" t="n" s="8">
        <v>384.0</v>
      </c>
      <c r="G242" t="s" s="8">
        <v>106</v>
      </c>
      <c r="H242" t="s" s="8">
        <v>50</v>
      </c>
      <c r="I242" t="s" s="8">
        <v>363</v>
      </c>
    </row>
    <row r="243" ht="16.0" customHeight="true">
      <c r="A243" t="n" s="7">
        <v>4.2037838E7</v>
      </c>
      <c r="B243" t="s" s="8">
        <v>83</v>
      </c>
      <c r="C243" t="n" s="8">
        <f>IF(false,"002-098", "002-098")</f>
      </c>
      <c r="D243" t="s" s="8">
        <v>99</v>
      </c>
      <c r="E243" t="n" s="8">
        <v>2.0</v>
      </c>
      <c r="F243" t="n" s="8">
        <v>504.0</v>
      </c>
      <c r="G243" t="s" s="8">
        <v>106</v>
      </c>
      <c r="H243" t="s" s="8">
        <v>50</v>
      </c>
      <c r="I243" t="s" s="8">
        <v>364</v>
      </c>
    </row>
    <row r="244" ht="16.0" customHeight="true">
      <c r="A244" t="n" s="7">
        <v>4.2226855E7</v>
      </c>
      <c r="B244" t="s" s="8">
        <v>64</v>
      </c>
      <c r="C244" t="n" s="8">
        <f>IF(false,"01-004117", "01-004117")</f>
      </c>
      <c r="D244" t="s" s="8">
        <v>365</v>
      </c>
      <c r="E244" t="n" s="8">
        <v>2.0</v>
      </c>
      <c r="F244" t="n" s="8">
        <v>50.0</v>
      </c>
      <c r="G244" t="s" s="8">
        <v>106</v>
      </c>
      <c r="H244" t="s" s="8">
        <v>50</v>
      </c>
      <c r="I244" t="s" s="8">
        <v>366</v>
      </c>
    </row>
    <row r="245" ht="16.0" customHeight="true">
      <c r="A245" t="n" s="7">
        <v>4.2324119E7</v>
      </c>
      <c r="B245" t="s" s="8">
        <v>64</v>
      </c>
      <c r="C245" t="n" s="8">
        <f>IF(false,"120922353", "120922353")</f>
      </c>
      <c r="D245" t="s" s="8">
        <v>225</v>
      </c>
      <c r="E245" t="n" s="8">
        <v>3.0</v>
      </c>
      <c r="F245" t="n" s="8">
        <v>412.0</v>
      </c>
      <c r="G245" t="s" s="8">
        <v>53</v>
      </c>
      <c r="H245" t="s" s="8">
        <v>50</v>
      </c>
      <c r="I245" t="s" s="8">
        <v>367</v>
      </c>
    </row>
    <row r="246" ht="16.0" customHeight="true">
      <c r="A246" t="n" s="7">
        <v>4.2324119E7</v>
      </c>
      <c r="B246" t="s" s="8">
        <v>64</v>
      </c>
      <c r="C246" t="n" s="8">
        <f>IF(false,"120921545", "120921545")</f>
      </c>
      <c r="D246" t="s" s="8">
        <v>186</v>
      </c>
      <c r="E246" t="n" s="8">
        <v>2.0</v>
      </c>
      <c r="F246" t="n" s="8">
        <v>294.0</v>
      </c>
      <c r="G246" t="s" s="8">
        <v>53</v>
      </c>
      <c r="H246" t="s" s="8">
        <v>50</v>
      </c>
      <c r="I246" t="s" s="8">
        <v>367</v>
      </c>
    </row>
    <row r="247" ht="16.0" customHeight="true">
      <c r="A247" t="n" s="7">
        <v>4.233067E7</v>
      </c>
      <c r="B247" t="s" s="8">
        <v>64</v>
      </c>
      <c r="C247" t="n" s="8">
        <f>IF(false,"008-576", "008-576")</f>
      </c>
      <c r="D247" t="s" s="8">
        <v>112</v>
      </c>
      <c r="E247" t="n" s="8">
        <v>1.0</v>
      </c>
      <c r="F247" t="n" s="8">
        <v>328.0</v>
      </c>
      <c r="G247" t="s" s="8">
        <v>53</v>
      </c>
      <c r="H247" t="s" s="8">
        <v>50</v>
      </c>
      <c r="I247" t="s" s="8">
        <v>368</v>
      </c>
    </row>
    <row r="248" ht="16.0" customHeight="true">
      <c r="A248" t="n" s="7">
        <v>4.23197E7</v>
      </c>
      <c r="B248" t="s" s="8">
        <v>64</v>
      </c>
      <c r="C248" t="n" s="8">
        <f>IF(false,"120921506", "120921506")</f>
      </c>
      <c r="D248" t="s" s="8">
        <v>286</v>
      </c>
      <c r="E248" t="n" s="8">
        <v>2.0</v>
      </c>
      <c r="F248" t="n" s="8">
        <v>396.0</v>
      </c>
      <c r="G248" t="s" s="8">
        <v>106</v>
      </c>
      <c r="H248" t="s" s="8">
        <v>50</v>
      </c>
      <c r="I248" t="s" s="8">
        <v>369</v>
      </c>
    </row>
    <row r="249" ht="16.0" customHeight="true">
      <c r="A249" t="n" s="7">
        <v>4.2253708E7</v>
      </c>
      <c r="B249" t="s" s="8">
        <v>64</v>
      </c>
      <c r="C249" t="n" s="8">
        <f>IF(false,"005-1516", "005-1516")</f>
      </c>
      <c r="D249" t="s" s="8">
        <v>78</v>
      </c>
      <c r="E249" t="n" s="8">
        <v>1.0</v>
      </c>
      <c r="F249" t="n" s="8">
        <v>48.0</v>
      </c>
      <c r="G249" t="s" s="8">
        <v>106</v>
      </c>
      <c r="H249" t="s" s="8">
        <v>50</v>
      </c>
      <c r="I249" t="s" s="8">
        <v>370</v>
      </c>
    </row>
    <row r="250" ht="16.0" customHeight="true">
      <c r="A250" t="n" s="7">
        <v>4.2160481E7</v>
      </c>
      <c r="B250" t="s" s="8">
        <v>51</v>
      </c>
      <c r="C250" t="n" s="8">
        <f>IF(false,"005-1039", "005-1039")</f>
      </c>
      <c r="D250" t="s" s="8">
        <v>52</v>
      </c>
      <c r="E250" t="n" s="8">
        <v>2.0</v>
      </c>
      <c r="F250" t="n" s="8">
        <v>612.0</v>
      </c>
      <c r="G250" t="s" s="8">
        <v>106</v>
      </c>
      <c r="H250" t="s" s="8">
        <v>50</v>
      </c>
      <c r="I250" t="s" s="8">
        <v>371</v>
      </c>
    </row>
    <row r="251" ht="16.0" customHeight="true">
      <c r="A251" t="n" s="7">
        <v>4.2288559E7</v>
      </c>
      <c r="B251" t="s" s="8">
        <v>64</v>
      </c>
      <c r="C251" t="n" s="8">
        <f>IF(false,"005-1516", "005-1516")</f>
      </c>
      <c r="D251" t="s" s="8">
        <v>78</v>
      </c>
      <c r="E251" t="n" s="8">
        <v>1.0</v>
      </c>
      <c r="F251" t="n" s="8">
        <v>158.0</v>
      </c>
      <c r="G251" t="s" s="8">
        <v>106</v>
      </c>
      <c r="H251" t="s" s="8">
        <v>50</v>
      </c>
      <c r="I251" t="s" s="8">
        <v>372</v>
      </c>
    </row>
    <row r="252" ht="16.0" customHeight="true">
      <c r="A252" t="n" s="7">
        <v>4.2302489E7</v>
      </c>
      <c r="B252" t="s" s="8">
        <v>64</v>
      </c>
      <c r="C252" t="n" s="8">
        <f>IF(false,"120921995", "120921995")</f>
      </c>
      <c r="D252" t="s" s="8">
        <v>109</v>
      </c>
      <c r="E252" t="n" s="8">
        <v>1.0</v>
      </c>
      <c r="F252" t="n" s="8">
        <v>920.0</v>
      </c>
      <c r="G252" t="s" s="8">
        <v>57</v>
      </c>
      <c r="H252" t="s" s="8">
        <v>50</v>
      </c>
      <c r="I252" t="s" s="8">
        <v>373</v>
      </c>
    </row>
    <row r="253" ht="16.0" customHeight="true">
      <c r="A253" t="n" s="7">
        <v>4.2253708E7</v>
      </c>
      <c r="B253" t="s" s="8">
        <v>64</v>
      </c>
      <c r="C253" t="n" s="8">
        <f>IF(false,"005-1516", "005-1516")</f>
      </c>
      <c r="D253" t="s" s="8">
        <v>78</v>
      </c>
      <c r="E253" t="n" s="8">
        <v>1.0</v>
      </c>
      <c r="F253" t="n" s="8">
        <v>368.0</v>
      </c>
      <c r="G253" t="s" s="8">
        <v>57</v>
      </c>
      <c r="H253" t="s" s="8">
        <v>50</v>
      </c>
      <c r="I253" t="s" s="8">
        <v>374</v>
      </c>
    </row>
    <row r="254" ht="16.0" customHeight="true">
      <c r="A254" t="n" s="7">
        <v>4.2242823E7</v>
      </c>
      <c r="B254" t="s" s="8">
        <v>64</v>
      </c>
      <c r="C254" t="n" s="8">
        <f>IF(false,"120922158", "120922158")</f>
      </c>
      <c r="D254" t="s" s="8">
        <v>337</v>
      </c>
      <c r="E254" t="n" s="8">
        <v>1.0</v>
      </c>
      <c r="F254" t="n" s="8">
        <v>598.0</v>
      </c>
      <c r="G254" t="s" s="8">
        <v>57</v>
      </c>
      <c r="H254" t="s" s="8">
        <v>50</v>
      </c>
      <c r="I254" t="s" s="8">
        <v>375</v>
      </c>
    </row>
    <row r="255" ht="16.0" customHeight="true">
      <c r="A255" t="n" s="7">
        <v>4.2306837E7</v>
      </c>
      <c r="B255" t="s" s="8">
        <v>64</v>
      </c>
      <c r="C255" t="n" s="8">
        <f>IF(false,"120922353", "120922353")</f>
      </c>
      <c r="D255" t="s" s="8">
        <v>225</v>
      </c>
      <c r="E255" t="n" s="8">
        <v>2.0</v>
      </c>
      <c r="F255" t="n" s="8">
        <v>600.0</v>
      </c>
      <c r="G255" t="s" s="8">
        <v>106</v>
      </c>
      <c r="H255" t="s" s="8">
        <v>50</v>
      </c>
      <c r="I255" t="s" s="8">
        <v>376</v>
      </c>
    </row>
    <row r="256" ht="16.0" customHeight="true">
      <c r="A256" t="n" s="7">
        <v>4.2222905E7</v>
      </c>
      <c r="B256" t="s" s="8">
        <v>51</v>
      </c>
      <c r="C256" t="n" s="8">
        <f>IF(false,"005-1515", "005-1515")</f>
      </c>
      <c r="D256" t="s" s="8">
        <v>65</v>
      </c>
      <c r="E256" t="n" s="8">
        <v>4.0</v>
      </c>
      <c r="F256" t="n" s="8">
        <v>2210.0</v>
      </c>
      <c r="G256" t="s" s="8">
        <v>57</v>
      </c>
      <c r="H256" t="s" s="8">
        <v>50</v>
      </c>
      <c r="I256" t="s" s="8">
        <v>377</v>
      </c>
    </row>
    <row r="257" ht="16.0" customHeight="true">
      <c r="A257" t="n" s="7">
        <v>4.2222905E7</v>
      </c>
      <c r="B257" t="s" s="8">
        <v>51</v>
      </c>
      <c r="C257" t="n" s="8">
        <f>IF(false,"120921995", "120921995")</f>
      </c>
      <c r="D257" t="s" s="8">
        <v>109</v>
      </c>
      <c r="E257" t="n" s="8">
        <v>1.0</v>
      </c>
      <c r="F257" t="n" s="8">
        <v>659.0</v>
      </c>
      <c r="G257" t="s" s="8">
        <v>57</v>
      </c>
      <c r="H257" t="s" s="8">
        <v>50</v>
      </c>
      <c r="I257" t="s" s="8">
        <v>377</v>
      </c>
    </row>
    <row r="258" ht="16.0" customHeight="true">
      <c r="A258" t="n" s="7">
        <v>4.2302032E7</v>
      </c>
      <c r="B258" t="s" s="8">
        <v>64</v>
      </c>
      <c r="C258" t="n" s="8">
        <f>IF(false,"005-1513", "005-1513")</f>
      </c>
      <c r="D258" t="s" s="8">
        <v>162</v>
      </c>
      <c r="E258" t="n" s="8">
        <v>4.0</v>
      </c>
      <c r="F258" t="n" s="8">
        <v>784.0</v>
      </c>
      <c r="G258" t="s" s="8">
        <v>106</v>
      </c>
      <c r="H258" t="s" s="8">
        <v>50</v>
      </c>
      <c r="I258" t="s" s="8">
        <v>378</v>
      </c>
    </row>
    <row r="259" ht="16.0" customHeight="true">
      <c r="A259" t="n" s="7">
        <v>4.2316487E7</v>
      </c>
      <c r="B259" t="s" s="8">
        <v>64</v>
      </c>
      <c r="C259" t="n" s="8">
        <f>IF(false,"005-1516", "005-1516")</f>
      </c>
      <c r="D259" t="s" s="8">
        <v>78</v>
      </c>
      <c r="E259" t="n" s="8">
        <v>1.0</v>
      </c>
      <c r="F259" t="n" s="8">
        <v>47.0</v>
      </c>
      <c r="G259" t="s" s="8">
        <v>106</v>
      </c>
      <c r="H259" t="s" s="8">
        <v>50</v>
      </c>
      <c r="I259" t="s" s="8">
        <v>379</v>
      </c>
    </row>
    <row r="260" ht="16.0" customHeight="true">
      <c r="A260" t="n" s="7">
        <v>4.2269625E7</v>
      </c>
      <c r="B260" t="s" s="8">
        <v>64</v>
      </c>
      <c r="C260" t="n" s="8">
        <f>IF(false,"005-1517", "005-1517")</f>
      </c>
      <c r="D260" t="s" s="8">
        <v>380</v>
      </c>
      <c r="E260" t="n" s="8">
        <v>10.0</v>
      </c>
      <c r="F260" t="n" s="8">
        <v>1910.0</v>
      </c>
      <c r="G260" t="s" s="8">
        <v>106</v>
      </c>
      <c r="H260" t="s" s="8">
        <v>50</v>
      </c>
      <c r="I260" t="s" s="8">
        <v>381</v>
      </c>
    </row>
    <row r="261" ht="16.0" customHeight="true">
      <c r="A261" t="n" s="7">
        <v>4.2244029E7</v>
      </c>
      <c r="B261" t="s" s="8">
        <v>64</v>
      </c>
      <c r="C261" t="n" s="8">
        <f>IF(false,"005-1516", "005-1516")</f>
      </c>
      <c r="D261" t="s" s="8">
        <v>78</v>
      </c>
      <c r="E261" t="n" s="8">
        <v>2.0</v>
      </c>
      <c r="F261" t="n" s="8">
        <v>382.0</v>
      </c>
      <c r="G261" t="s" s="8">
        <v>106</v>
      </c>
      <c r="H261" t="s" s="8">
        <v>50</v>
      </c>
      <c r="I261" t="s" s="8">
        <v>382</v>
      </c>
    </row>
    <row r="262" ht="16.0" customHeight="true">
      <c r="A262" t="n" s="7">
        <v>4.2277614E7</v>
      </c>
      <c r="B262" t="s" s="8">
        <v>64</v>
      </c>
      <c r="C262" t="n" s="8">
        <f>IF(false,"005-1516", "005-1516")</f>
      </c>
      <c r="D262" t="s" s="8">
        <v>78</v>
      </c>
      <c r="E262" t="n" s="8">
        <v>2.0</v>
      </c>
      <c r="F262" t="n" s="8">
        <v>96.0</v>
      </c>
      <c r="G262" t="s" s="8">
        <v>106</v>
      </c>
      <c r="H262" t="s" s="8">
        <v>50</v>
      </c>
      <c r="I262" t="s" s="8">
        <v>383</v>
      </c>
    </row>
    <row r="263" ht="16.0" customHeight="true">
      <c r="A263" t="n" s="7">
        <v>4.2341796E7</v>
      </c>
      <c r="B263" t="s" s="8">
        <v>64</v>
      </c>
      <c r="C263" t="n" s="8">
        <f>IF(false,"120922353", "120922353")</f>
      </c>
      <c r="D263" t="s" s="8">
        <v>225</v>
      </c>
      <c r="E263" t="n" s="8">
        <v>2.0</v>
      </c>
      <c r="F263" t="n" s="8">
        <v>334.0</v>
      </c>
      <c r="G263" t="s" s="8">
        <v>106</v>
      </c>
      <c r="H263" t="s" s="8">
        <v>50</v>
      </c>
      <c r="I263" t="s" s="8">
        <v>384</v>
      </c>
    </row>
    <row r="264" ht="16.0" customHeight="true">
      <c r="A264" t="n" s="7">
        <v>4.2226806E7</v>
      </c>
      <c r="B264" t="s" s="8">
        <v>64</v>
      </c>
      <c r="C264" t="n" s="8">
        <f>IF(false,"005-1518", "005-1518")</f>
      </c>
      <c r="D264" t="s" s="8">
        <v>91</v>
      </c>
      <c r="E264" t="n" s="8">
        <v>2.0</v>
      </c>
      <c r="F264" t="n" s="8">
        <v>560.0</v>
      </c>
      <c r="G264" t="s" s="8">
        <v>106</v>
      </c>
      <c r="H264" t="s" s="8">
        <v>50</v>
      </c>
      <c r="I264" t="s" s="8">
        <v>385</v>
      </c>
    </row>
    <row r="265" ht="16.0" customHeight="true">
      <c r="A265" t="n" s="7">
        <v>4.2222905E7</v>
      </c>
      <c r="B265" t="s" s="8">
        <v>51</v>
      </c>
      <c r="C265" t="n" s="8">
        <f>IF(false,"120921995", "120921995")</f>
      </c>
      <c r="D265" t="s" s="8">
        <v>109</v>
      </c>
      <c r="E265" t="n" s="8">
        <v>1.0</v>
      </c>
      <c r="F265" t="n" s="8">
        <v>98.0</v>
      </c>
      <c r="G265" t="s" s="8">
        <v>106</v>
      </c>
      <c r="H265" t="s" s="8">
        <v>50</v>
      </c>
      <c r="I265" t="s" s="8">
        <v>386</v>
      </c>
    </row>
    <row r="266" ht="16.0" customHeight="true">
      <c r="A266" t="n" s="7">
        <v>4.2297646E7</v>
      </c>
      <c r="B266" t="s" s="8">
        <v>64</v>
      </c>
      <c r="C266" t="n" s="8">
        <f>IF(false,"01-003884", "01-003884")</f>
      </c>
      <c r="D266" t="s" s="8">
        <v>75</v>
      </c>
      <c r="E266" t="n" s="8">
        <v>1.0</v>
      </c>
      <c r="F266" t="n" s="8">
        <v>188.0</v>
      </c>
      <c r="G266" t="s" s="8">
        <v>106</v>
      </c>
      <c r="H266" t="s" s="8">
        <v>50</v>
      </c>
      <c r="I266" t="s" s="8">
        <v>387</v>
      </c>
    </row>
    <row r="267" ht="16.0" customHeight="true">
      <c r="A267" t="n" s="7">
        <v>4.2330567E7</v>
      </c>
      <c r="B267" t="s" s="8">
        <v>64</v>
      </c>
      <c r="C267" t="n" s="8">
        <f>IF(false,"005-1515", "005-1515")</f>
      </c>
      <c r="D267" t="s" s="8">
        <v>65</v>
      </c>
      <c r="E267" t="n" s="8">
        <v>3.0</v>
      </c>
      <c r="F267" t="n" s="8">
        <v>573.0</v>
      </c>
      <c r="G267" t="s" s="8">
        <v>106</v>
      </c>
      <c r="H267" t="s" s="8">
        <v>50</v>
      </c>
      <c r="I267" t="s" s="8">
        <v>388</v>
      </c>
    </row>
    <row r="268" ht="16.0" customHeight="true">
      <c r="A268" t="n" s="7">
        <v>4.23036E7</v>
      </c>
      <c r="B268" t="s" s="8">
        <v>64</v>
      </c>
      <c r="C268" t="n" s="8">
        <f>IF(false,"120921791", "120921791")</f>
      </c>
      <c r="D268" t="s" s="8">
        <v>389</v>
      </c>
      <c r="E268" t="n" s="8">
        <v>3.0</v>
      </c>
      <c r="F268" t="n" s="8">
        <v>1026.0</v>
      </c>
      <c r="G268" t="s" s="8">
        <v>106</v>
      </c>
      <c r="H268" t="s" s="8">
        <v>50</v>
      </c>
      <c r="I268" t="s" s="8">
        <v>390</v>
      </c>
    </row>
    <row r="269" ht="16.0" customHeight="true">
      <c r="A269" t="n" s="7">
        <v>4.2316231E7</v>
      </c>
      <c r="B269" t="s" s="8">
        <v>64</v>
      </c>
      <c r="C269" t="n" s="8">
        <f>IF(false,"120921934", "120921934")</f>
      </c>
      <c r="D269" t="s" s="8">
        <v>391</v>
      </c>
      <c r="E269" t="n" s="8">
        <v>1.0</v>
      </c>
      <c r="F269" t="n" s="8">
        <v>92.0</v>
      </c>
      <c r="G269" t="s" s="8">
        <v>106</v>
      </c>
      <c r="H269" t="s" s="8">
        <v>50</v>
      </c>
      <c r="I269" t="s" s="8">
        <v>392</v>
      </c>
    </row>
    <row r="270" ht="16.0" customHeight="true">
      <c r="A270" t="n" s="7">
        <v>4.2347988E7</v>
      </c>
      <c r="B270" t="s" s="8">
        <v>54</v>
      </c>
      <c r="C270" t="n" s="8">
        <f>IF(false,"120921409", "120921409")</f>
      </c>
      <c r="D270" t="s" s="8">
        <v>89</v>
      </c>
      <c r="E270" t="n" s="8">
        <v>1.0</v>
      </c>
      <c r="F270" t="n" s="8">
        <v>83.0</v>
      </c>
      <c r="G270" t="s" s="8">
        <v>106</v>
      </c>
      <c r="H270" t="s" s="8">
        <v>50</v>
      </c>
      <c r="I270" t="s" s="8">
        <v>393</v>
      </c>
    </row>
    <row r="271" ht="16.0" customHeight="true">
      <c r="A271" t="n" s="7">
        <v>4.2275025E7</v>
      </c>
      <c r="B271" t="s" s="8">
        <v>64</v>
      </c>
      <c r="C271" t="n" s="8">
        <f>IF(false,"01-003884", "01-003884")</f>
      </c>
      <c r="D271" t="s" s="8">
        <v>75</v>
      </c>
      <c r="E271" t="n" s="8">
        <v>1.0</v>
      </c>
      <c r="F271" t="n" s="8">
        <v>189.0</v>
      </c>
      <c r="G271" t="s" s="8">
        <v>106</v>
      </c>
      <c r="H271" t="s" s="8">
        <v>50</v>
      </c>
      <c r="I271" t="s" s="8">
        <v>394</v>
      </c>
    </row>
    <row r="272" ht="16.0" customHeight="true">
      <c r="A272" t="n" s="7">
        <v>4.2275025E7</v>
      </c>
      <c r="B272" t="s" s="8">
        <v>64</v>
      </c>
      <c r="C272" t="n" s="8">
        <f>IF(false,"120922353", "120922353")</f>
      </c>
      <c r="D272" t="s" s="8">
        <v>225</v>
      </c>
      <c r="E272" t="n" s="8">
        <v>1.0</v>
      </c>
      <c r="F272" t="n" s="8">
        <v>168.0</v>
      </c>
      <c r="G272" t="s" s="8">
        <v>106</v>
      </c>
      <c r="H272" t="s" s="8">
        <v>50</v>
      </c>
      <c r="I272" t="s" s="8">
        <v>394</v>
      </c>
    </row>
    <row r="273" ht="16.0" customHeight="true">
      <c r="A273" t="n" s="7">
        <v>4.2341826E7</v>
      </c>
      <c r="B273" t="s" s="8">
        <v>64</v>
      </c>
      <c r="C273" t="n" s="8">
        <f>IF(false,"005-1515", "005-1515")</f>
      </c>
      <c r="D273" t="s" s="8">
        <v>65</v>
      </c>
      <c r="E273" t="n" s="8">
        <v>1.0</v>
      </c>
      <c r="F273" t="n" s="8">
        <v>307.0</v>
      </c>
      <c r="G273" t="s" s="8">
        <v>57</v>
      </c>
      <c r="H273" t="s" s="8">
        <v>50</v>
      </c>
      <c r="I273" t="s" s="8">
        <v>395</v>
      </c>
    </row>
    <row r="274" ht="16.0" customHeight="true">
      <c r="A274" t="n" s="7">
        <v>4.2341826E7</v>
      </c>
      <c r="B274" t="s" s="8">
        <v>64</v>
      </c>
      <c r="C274" t="n" s="8">
        <f>IF(false,"005-1516", "005-1516")</f>
      </c>
      <c r="D274" t="s" s="8">
        <v>78</v>
      </c>
      <c r="E274" t="n" s="8">
        <v>1.0</v>
      </c>
      <c r="F274" t="n" s="8">
        <v>307.0</v>
      </c>
      <c r="G274" t="s" s="8">
        <v>57</v>
      </c>
      <c r="H274" t="s" s="8">
        <v>50</v>
      </c>
      <c r="I274" t="s" s="8">
        <v>395</v>
      </c>
    </row>
    <row r="275" ht="16.0" customHeight="true">
      <c r="A275" t="n" s="7">
        <v>4.234019E7</v>
      </c>
      <c r="B275" t="s" s="8">
        <v>64</v>
      </c>
      <c r="C275" t="n" s="8">
        <f>IF(false,"120922158", "120922158")</f>
      </c>
      <c r="D275" t="s" s="8">
        <v>337</v>
      </c>
      <c r="E275" t="n" s="8">
        <v>1.0</v>
      </c>
      <c r="F275" t="n" s="8">
        <v>500.0</v>
      </c>
      <c r="G275" t="s" s="8">
        <v>57</v>
      </c>
      <c r="H275" t="s" s="8">
        <v>50</v>
      </c>
      <c r="I275" t="s" s="8">
        <v>396</v>
      </c>
    </row>
    <row r="276" ht="16.0" customHeight="true">
      <c r="A276" t="n" s="7">
        <v>4.2330942E7</v>
      </c>
      <c r="B276" t="s" s="8">
        <v>64</v>
      </c>
      <c r="C276" t="n" s="8">
        <f>IF(false,"005-1515", "005-1515")</f>
      </c>
      <c r="D276" t="s" s="8">
        <v>65</v>
      </c>
      <c r="E276" t="n" s="8">
        <v>1.0</v>
      </c>
      <c r="F276" t="n" s="8">
        <v>720.0</v>
      </c>
      <c r="G276" t="s" s="8">
        <v>57</v>
      </c>
      <c r="H276" t="s" s="8">
        <v>50</v>
      </c>
      <c r="I276" t="s" s="8">
        <v>397</v>
      </c>
    </row>
    <row r="277" ht="16.0" customHeight="true">
      <c r="A277" t="n" s="7">
        <v>4.2298793E7</v>
      </c>
      <c r="B277" t="s" s="8">
        <v>64</v>
      </c>
      <c r="C277" t="n" s="8">
        <f>IF(false,"120922353", "120922353")</f>
      </c>
      <c r="D277" t="s" s="8">
        <v>225</v>
      </c>
      <c r="E277" t="n" s="8">
        <v>1.0</v>
      </c>
      <c r="F277" t="n" s="8">
        <v>300.0</v>
      </c>
      <c r="G277" t="s" s="8">
        <v>57</v>
      </c>
      <c r="H277" t="s" s="8">
        <v>50</v>
      </c>
      <c r="I277" t="s" s="8">
        <v>398</v>
      </c>
    </row>
    <row r="278" ht="16.0" customHeight="true">
      <c r="A278" t="n" s="7">
        <v>4.2332898E7</v>
      </c>
      <c r="B278" t="s" s="8">
        <v>64</v>
      </c>
      <c r="C278" t="n" s="8">
        <f>IF(false,"120921898", "120921898")</f>
      </c>
      <c r="D278" t="s" s="8">
        <v>67</v>
      </c>
      <c r="E278" t="n" s="8">
        <v>1.0</v>
      </c>
      <c r="F278" t="n" s="8">
        <v>248.0</v>
      </c>
      <c r="G278" t="s" s="8">
        <v>106</v>
      </c>
      <c r="H278" t="s" s="8">
        <v>50</v>
      </c>
      <c r="I278" t="s" s="8">
        <v>399</v>
      </c>
    </row>
    <row r="279" ht="16.0" customHeight="true">
      <c r="A279" t="n" s="7">
        <v>4.2332898E7</v>
      </c>
      <c r="B279" t="s" s="8">
        <v>64</v>
      </c>
      <c r="C279" t="n" s="8">
        <f>IF(false,"005-1512", "005-1512")</f>
      </c>
      <c r="D279" t="s" s="8">
        <v>71</v>
      </c>
      <c r="E279" t="n" s="8">
        <v>1.0</v>
      </c>
      <c r="F279" t="n" s="8">
        <v>195.0</v>
      </c>
      <c r="G279" t="s" s="8">
        <v>106</v>
      </c>
      <c r="H279" t="s" s="8">
        <v>50</v>
      </c>
      <c r="I279" t="s" s="8">
        <v>399</v>
      </c>
    </row>
    <row r="280" ht="16.0" customHeight="true">
      <c r="A280" t="n" s="7">
        <v>4.2166513E7</v>
      </c>
      <c r="B280" t="s" s="8">
        <v>51</v>
      </c>
      <c r="C280" t="n" s="8">
        <f>IF(false,"005-1039", "005-1039")</f>
      </c>
      <c r="D280" t="s" s="8">
        <v>52</v>
      </c>
      <c r="E280" t="n" s="8">
        <v>2.0</v>
      </c>
      <c r="F280" t="n" s="8">
        <v>612.0</v>
      </c>
      <c r="G280" t="s" s="8">
        <v>106</v>
      </c>
      <c r="H280" t="s" s="8">
        <v>50</v>
      </c>
      <c r="I280" t="s" s="8">
        <v>400</v>
      </c>
    </row>
    <row r="281" ht="16.0" customHeight="true">
      <c r="A281" t="n" s="7">
        <v>4.2287276E7</v>
      </c>
      <c r="B281" t="s" s="8">
        <v>64</v>
      </c>
      <c r="C281" t="n" s="8">
        <f>IF(false,"120921995", "120921995")</f>
      </c>
      <c r="D281" t="s" s="8">
        <v>109</v>
      </c>
      <c r="E281" t="n" s="8">
        <v>1.0</v>
      </c>
      <c r="F281" t="n" s="8">
        <v>291.0</v>
      </c>
      <c r="G281" t="s" s="8">
        <v>57</v>
      </c>
      <c r="H281" t="s" s="8">
        <v>50</v>
      </c>
      <c r="I281" t="s" s="8">
        <v>401</v>
      </c>
    </row>
    <row r="282" ht="16.0" customHeight="true">
      <c r="A282" t="n" s="7">
        <v>4.2299797E7</v>
      </c>
      <c r="B282" t="s" s="8">
        <v>64</v>
      </c>
      <c r="C282" t="n" s="8">
        <f>IF(false,"000-631", "000-631")</f>
      </c>
      <c r="D282" t="s" s="8">
        <v>72</v>
      </c>
      <c r="E282" t="n" s="8">
        <v>6.0</v>
      </c>
      <c r="F282" t="n" s="8">
        <v>954.0</v>
      </c>
      <c r="G282" t="s" s="8">
        <v>57</v>
      </c>
      <c r="H282" t="s" s="8">
        <v>50</v>
      </c>
      <c r="I282" t="s" s="8">
        <v>402</v>
      </c>
    </row>
    <row r="283" ht="16.0" customHeight="true">
      <c r="A283" t="n" s="7">
        <v>4.2277614E7</v>
      </c>
      <c r="B283" t="s" s="8">
        <v>64</v>
      </c>
      <c r="C283" t="n" s="8">
        <f>IF(false,"005-1516", "005-1516")</f>
      </c>
      <c r="D283" t="s" s="8">
        <v>78</v>
      </c>
      <c r="E283" t="n" s="8">
        <v>2.0</v>
      </c>
      <c r="F283" t="n" s="8">
        <v>413.0</v>
      </c>
      <c r="G283" t="s" s="8">
        <v>53</v>
      </c>
      <c r="H283" t="s" s="8">
        <v>50</v>
      </c>
      <c r="I283" t="s" s="8">
        <v>403</v>
      </c>
    </row>
    <row r="284" ht="16.0" customHeight="true">
      <c r="A284" t="n" s="7">
        <v>4.2335726E7</v>
      </c>
      <c r="B284" t="s" s="8">
        <v>64</v>
      </c>
      <c r="C284" t="n" s="8">
        <f>IF(false,"120921853", "120921853")</f>
      </c>
      <c r="D284" t="s" s="8">
        <v>148</v>
      </c>
      <c r="E284" t="n" s="8">
        <v>1.0</v>
      </c>
      <c r="F284" t="n" s="8">
        <v>36.0</v>
      </c>
      <c r="G284" t="s" s="8">
        <v>53</v>
      </c>
      <c r="H284" t="s" s="8">
        <v>50</v>
      </c>
      <c r="I284" t="s" s="8">
        <v>404</v>
      </c>
    </row>
    <row r="285" ht="16.0" customHeight="true">
      <c r="A285" t="n" s="7">
        <v>4.2335726E7</v>
      </c>
      <c r="B285" t="s" s="8">
        <v>64</v>
      </c>
      <c r="C285" t="n" s="8">
        <f>IF(false,"120921904", "120921904")</f>
      </c>
      <c r="D285" t="s" s="8">
        <v>405</v>
      </c>
      <c r="E285" t="n" s="8">
        <v>1.0</v>
      </c>
      <c r="F285" t="n" s="8">
        <v>31.0</v>
      </c>
      <c r="G285" t="s" s="8">
        <v>53</v>
      </c>
      <c r="H285" t="s" s="8">
        <v>50</v>
      </c>
      <c r="I285" t="s" s="8">
        <v>404</v>
      </c>
    </row>
    <row r="286" ht="16.0" customHeight="true">
      <c r="A286" t="n" s="7">
        <v>4.227001E7</v>
      </c>
      <c r="B286" t="s" s="8">
        <v>64</v>
      </c>
      <c r="C286" t="n" s="8">
        <f>IF(false,"003-318", "003-318")</f>
      </c>
      <c r="D286" t="s" s="8">
        <v>406</v>
      </c>
      <c r="E286" t="n" s="8">
        <v>2.0</v>
      </c>
      <c r="F286" t="n" s="8">
        <v>41.0</v>
      </c>
      <c r="G286" t="s" s="8">
        <v>57</v>
      </c>
      <c r="H286" t="s" s="8">
        <v>50</v>
      </c>
      <c r="I286" t="s" s="8">
        <v>407</v>
      </c>
    </row>
    <row r="287" ht="16.0" customHeight="true">
      <c r="A287" t="n" s="7">
        <v>4.2324119E7</v>
      </c>
      <c r="B287" t="s" s="8">
        <v>64</v>
      </c>
      <c r="C287" t="n" s="8">
        <f>IF(false,"120922353", "120922353")</f>
      </c>
      <c r="D287" t="s" s="8">
        <v>225</v>
      </c>
      <c r="E287" t="n" s="8">
        <v>3.0</v>
      </c>
      <c r="F287" t="n" s="8">
        <v>504.0</v>
      </c>
      <c r="G287" t="s" s="8">
        <v>106</v>
      </c>
      <c r="H287" t="s" s="8">
        <v>50</v>
      </c>
      <c r="I287" t="s" s="8">
        <v>408</v>
      </c>
    </row>
    <row r="288" ht="16.0" customHeight="true">
      <c r="A288" t="n" s="7">
        <v>4.2324119E7</v>
      </c>
      <c r="B288" t="s" s="8">
        <v>64</v>
      </c>
      <c r="C288" t="n" s="8">
        <f>IF(false,"120921545", "120921545")</f>
      </c>
      <c r="D288" t="s" s="8">
        <v>186</v>
      </c>
      <c r="E288" t="n" s="8">
        <v>2.0</v>
      </c>
      <c r="F288" t="n" s="8">
        <v>360.0</v>
      </c>
      <c r="G288" t="s" s="8">
        <v>106</v>
      </c>
      <c r="H288" t="s" s="8">
        <v>50</v>
      </c>
      <c r="I288" t="s" s="8">
        <v>408</v>
      </c>
    </row>
    <row r="289" ht="16.0" customHeight="true">
      <c r="A289" t="n" s="7">
        <v>4.212237E7</v>
      </c>
      <c r="B289" t="s" s="8">
        <v>51</v>
      </c>
      <c r="C289" t="n" s="8">
        <f>IF(false,"002-100", "002-100")</f>
      </c>
      <c r="D289" t="s" s="8">
        <v>62</v>
      </c>
      <c r="E289" t="n" s="8">
        <v>1.0</v>
      </c>
      <c r="F289" t="n" s="8">
        <v>224.0</v>
      </c>
      <c r="G289" t="s" s="8">
        <v>106</v>
      </c>
      <c r="H289" t="s" s="8">
        <v>50</v>
      </c>
      <c r="I289" t="s" s="8">
        <v>409</v>
      </c>
    </row>
    <row r="290" ht="16.0" customHeight="true">
      <c r="A290" t="n" s="7">
        <v>4.2338102E7</v>
      </c>
      <c r="B290" t="s" s="8">
        <v>64</v>
      </c>
      <c r="C290" t="n" s="8">
        <f>IF(false,"005-1111", "005-1111")</f>
      </c>
      <c r="D290" t="s" s="8">
        <v>353</v>
      </c>
      <c r="E290" t="n" s="8">
        <v>1.0</v>
      </c>
      <c r="F290" t="n" s="8">
        <v>341.0</v>
      </c>
      <c r="G290" t="s" s="8">
        <v>106</v>
      </c>
      <c r="H290" t="s" s="8">
        <v>50</v>
      </c>
      <c r="I290" t="s" s="8">
        <v>410</v>
      </c>
    </row>
    <row r="291" ht="16.0" customHeight="true">
      <c r="A291" t="n" s="7">
        <v>4.2350956E7</v>
      </c>
      <c r="B291" t="s" s="8">
        <v>54</v>
      </c>
      <c r="C291" t="n" s="8">
        <f>IF(false,"005-1516", "005-1516")</f>
      </c>
      <c r="D291" t="s" s="8">
        <v>78</v>
      </c>
      <c r="E291" t="n" s="8">
        <v>1.0</v>
      </c>
      <c r="F291" t="n" s="8">
        <v>952.0</v>
      </c>
      <c r="G291" t="s" s="8">
        <v>57</v>
      </c>
      <c r="H291" t="s" s="8">
        <v>50</v>
      </c>
      <c r="I291" t="s" s="8">
        <v>411</v>
      </c>
    </row>
    <row r="292" ht="16.0" customHeight="true">
      <c r="A292" t="n" s="7">
        <v>4.2288173E7</v>
      </c>
      <c r="B292" t="s" s="8">
        <v>64</v>
      </c>
      <c r="C292" t="n" s="8">
        <f>IF(false,"120921900", "120921900")</f>
      </c>
      <c r="D292" t="s" s="8">
        <v>207</v>
      </c>
      <c r="E292" t="n" s="8">
        <v>1.0</v>
      </c>
      <c r="F292" t="n" s="8">
        <v>372.0</v>
      </c>
      <c r="G292" t="s" s="8">
        <v>57</v>
      </c>
      <c r="H292" t="s" s="8">
        <v>50</v>
      </c>
      <c r="I292" t="s" s="8">
        <v>412</v>
      </c>
    </row>
    <row r="293" ht="16.0" customHeight="true">
      <c r="A293" t="n" s="7">
        <v>4.2180254E7</v>
      </c>
      <c r="B293" t="s" s="8">
        <v>51</v>
      </c>
      <c r="C293" t="n" s="8">
        <f>IF(false,"120921995", "120921995")</f>
      </c>
      <c r="D293" t="s" s="8">
        <v>109</v>
      </c>
      <c r="E293" t="n" s="8">
        <v>2.0</v>
      </c>
      <c r="F293" t="n" s="8">
        <v>446.0</v>
      </c>
      <c r="G293" t="s" s="8">
        <v>53</v>
      </c>
      <c r="H293" t="s" s="8">
        <v>50</v>
      </c>
      <c r="I293" t="s" s="8">
        <v>413</v>
      </c>
    </row>
    <row r="294" ht="16.0" customHeight="true">
      <c r="A294" t="n" s="7">
        <v>4.2160481E7</v>
      </c>
      <c r="B294" t="s" s="8">
        <v>51</v>
      </c>
      <c r="C294" t="n" s="8">
        <f>IF(false,"005-1039", "005-1039")</f>
      </c>
      <c r="D294" t="s" s="8">
        <v>52</v>
      </c>
      <c r="E294" t="n" s="8">
        <v>2.0</v>
      </c>
      <c r="F294" t="n" s="8">
        <v>172.0</v>
      </c>
      <c r="G294" t="s" s="8">
        <v>53</v>
      </c>
      <c r="H294" t="s" s="8">
        <v>50</v>
      </c>
      <c r="I294" t="s" s="8">
        <v>414</v>
      </c>
    </row>
    <row r="295" ht="16.0" customHeight="true">
      <c r="A295" t="n" s="7">
        <v>4.212237E7</v>
      </c>
      <c r="B295" t="s" s="8">
        <v>51</v>
      </c>
      <c r="C295" t="n" s="8">
        <f>IF(false,"002-100", "002-100")</f>
      </c>
      <c r="D295" t="s" s="8">
        <v>62</v>
      </c>
      <c r="E295" t="n" s="8">
        <v>1.0</v>
      </c>
      <c r="F295" t="n" s="8">
        <v>41.0</v>
      </c>
      <c r="G295" t="s" s="8">
        <v>53</v>
      </c>
      <c r="H295" t="s" s="8">
        <v>50</v>
      </c>
      <c r="I295" t="s" s="8">
        <v>415</v>
      </c>
    </row>
    <row r="296" ht="16.0" customHeight="true">
      <c r="A296" t="n" s="7">
        <v>4.205426E7</v>
      </c>
      <c r="B296" t="s" s="8">
        <v>83</v>
      </c>
      <c r="C296" t="n" s="8">
        <f>IF(false,"005-1515", "005-1515")</f>
      </c>
      <c r="D296" t="s" s="8">
        <v>65</v>
      </c>
      <c r="E296" t="n" s="8">
        <v>2.0</v>
      </c>
      <c r="F296" t="n" s="8">
        <v>1515.0</v>
      </c>
      <c r="G296" t="s" s="8">
        <v>53</v>
      </c>
      <c r="H296" t="s" s="8">
        <v>50</v>
      </c>
      <c r="I296" t="s" s="8">
        <v>416</v>
      </c>
    </row>
    <row r="297" ht="16.0" customHeight="true">
      <c r="A297" t="n" s="7">
        <v>4.2286775E7</v>
      </c>
      <c r="B297" t="s" s="8">
        <v>64</v>
      </c>
      <c r="C297" t="n" s="8">
        <f>IF(false,"120921897", "120921897")</f>
      </c>
      <c r="D297" t="s" s="8">
        <v>417</v>
      </c>
      <c r="E297" t="n" s="8">
        <v>1.0</v>
      </c>
      <c r="F297" t="n" s="8">
        <v>1158.0</v>
      </c>
      <c r="G297" t="s" s="8">
        <v>57</v>
      </c>
      <c r="H297" t="s" s="8">
        <v>50</v>
      </c>
      <c r="I297" t="s" s="8">
        <v>418</v>
      </c>
    </row>
    <row r="298" ht="16.0" customHeight="true">
      <c r="A298" t="n" s="7">
        <v>4.2165088E7</v>
      </c>
      <c r="B298" t="s" s="8">
        <v>51</v>
      </c>
      <c r="C298" t="n" s="8">
        <f>IF(false,"120922035", "120922035")</f>
      </c>
      <c r="D298" t="s" s="8">
        <v>215</v>
      </c>
      <c r="E298" t="n" s="8">
        <v>2.0</v>
      </c>
      <c r="F298" t="n" s="8">
        <v>405.0</v>
      </c>
      <c r="G298" t="s" s="8">
        <v>57</v>
      </c>
      <c r="H298" t="s" s="8">
        <v>50</v>
      </c>
      <c r="I298" t="s" s="8">
        <v>419</v>
      </c>
    </row>
    <row r="299" ht="16.0" customHeight="true">
      <c r="A299" t="n" s="7">
        <v>4.2271602E7</v>
      </c>
      <c r="B299" t="s" s="8">
        <v>64</v>
      </c>
      <c r="C299" t="n" s="8">
        <f>IF(false,"002-105", "002-105")</f>
      </c>
      <c r="D299" t="s" s="8">
        <v>93</v>
      </c>
      <c r="E299" t="n" s="8">
        <v>1.0</v>
      </c>
      <c r="F299" t="n" s="8">
        <v>210.0</v>
      </c>
      <c r="G299" t="s" s="8">
        <v>106</v>
      </c>
      <c r="H299" t="s" s="8">
        <v>50</v>
      </c>
      <c r="I299" t="s" s="8">
        <v>420</v>
      </c>
    </row>
    <row r="300" ht="16.0" customHeight="true">
      <c r="A300" t="n" s="7">
        <v>4.2286021E7</v>
      </c>
      <c r="B300" t="s" s="8">
        <v>64</v>
      </c>
      <c r="C300" t="n" s="8">
        <f>IF(false,"008-575", "008-575")</f>
      </c>
      <c r="D300" t="s" s="8">
        <v>421</v>
      </c>
      <c r="E300" t="n" s="8">
        <v>1.0</v>
      </c>
      <c r="F300" t="n" s="8">
        <v>544.0</v>
      </c>
      <c r="G300" t="s" s="8">
        <v>53</v>
      </c>
      <c r="H300" t="s" s="8">
        <v>50</v>
      </c>
      <c r="I300" t="s" s="8">
        <v>422</v>
      </c>
    </row>
    <row r="301" ht="16.0" customHeight="true">
      <c r="A301" t="n" s="7">
        <v>4.2271602E7</v>
      </c>
      <c r="B301" t="s" s="8">
        <v>64</v>
      </c>
      <c r="C301" t="n" s="8">
        <f>IF(false,"002-105", "002-105")</f>
      </c>
      <c r="D301" t="s" s="8">
        <v>93</v>
      </c>
      <c r="E301" t="n" s="8">
        <v>1.0</v>
      </c>
      <c r="F301" t="n" s="8">
        <v>187.0</v>
      </c>
      <c r="G301" t="s" s="8">
        <v>53</v>
      </c>
      <c r="H301" t="s" s="8">
        <v>50</v>
      </c>
      <c r="I301" t="s" s="8">
        <v>423</v>
      </c>
    </row>
    <row r="302" ht="16.0" customHeight="true">
      <c r="A302" t="n" s="7">
        <v>4.2158366E7</v>
      </c>
      <c r="B302" t="s" s="8">
        <v>51</v>
      </c>
      <c r="C302" t="n" s="8">
        <f>IF(false,"005-1512", "005-1512")</f>
      </c>
      <c r="D302" t="s" s="8">
        <v>71</v>
      </c>
      <c r="E302" t="n" s="8">
        <v>1.0</v>
      </c>
      <c r="F302" t="n" s="8">
        <v>59.0</v>
      </c>
      <c r="G302" t="s" s="8">
        <v>106</v>
      </c>
      <c r="H302" t="s" s="8">
        <v>50</v>
      </c>
      <c r="I302" t="s" s="8">
        <v>424</v>
      </c>
    </row>
    <row r="303" ht="16.0" customHeight="true">
      <c r="A303" t="n" s="7">
        <v>4.2106201E7</v>
      </c>
      <c r="B303" t="s" s="8">
        <v>83</v>
      </c>
      <c r="C303" t="n" s="8">
        <f>IF(false,"005-1515", "005-1515")</f>
      </c>
      <c r="D303" t="s" s="8">
        <v>65</v>
      </c>
      <c r="E303" t="n" s="8">
        <v>1.0</v>
      </c>
      <c r="F303" t="n" s="8">
        <v>938.0</v>
      </c>
      <c r="G303" t="s" s="8">
        <v>57</v>
      </c>
      <c r="H303" t="s" s="8">
        <v>50</v>
      </c>
      <c r="I303" t="s" s="8">
        <v>425</v>
      </c>
    </row>
    <row r="304" ht="16.0" customHeight="true">
      <c r="A304" t="n" s="7">
        <v>4.2162889E7</v>
      </c>
      <c r="B304" t="s" s="8">
        <v>51</v>
      </c>
      <c r="C304" t="n" s="8">
        <f>IF(false,"005-1512", "005-1512")</f>
      </c>
      <c r="D304" t="s" s="8">
        <v>71</v>
      </c>
      <c r="E304" t="n" s="8">
        <v>1.0</v>
      </c>
      <c r="F304" t="n" s="8">
        <v>59.0</v>
      </c>
      <c r="G304" t="s" s="8">
        <v>106</v>
      </c>
      <c r="H304" t="s" s="8">
        <v>50</v>
      </c>
      <c r="I304" t="s" s="8">
        <v>426</v>
      </c>
    </row>
    <row r="305" ht="16.0" customHeight="true">
      <c r="A305" t="n" s="7">
        <v>4.208068E7</v>
      </c>
      <c r="B305" t="s" s="8">
        <v>83</v>
      </c>
      <c r="C305" t="n" s="8">
        <f>IF(false,"01-003884", "01-003884")</f>
      </c>
      <c r="D305" t="s" s="8">
        <v>75</v>
      </c>
      <c r="E305" t="n" s="8">
        <v>2.0</v>
      </c>
      <c r="F305" t="n" s="8">
        <v>208.0</v>
      </c>
      <c r="G305" t="s" s="8">
        <v>106</v>
      </c>
      <c r="H305" t="s" s="8">
        <v>50</v>
      </c>
      <c r="I305" t="s" s="8">
        <v>427</v>
      </c>
    </row>
    <row r="306" ht="16.0" customHeight="true">
      <c r="A306" t="n" s="7">
        <v>4.2215439E7</v>
      </c>
      <c r="B306" t="s" s="8">
        <v>51</v>
      </c>
      <c r="C306" t="n" s="8">
        <f>IF(false,"005-1039", "005-1039")</f>
      </c>
      <c r="D306" t="s" s="8">
        <v>52</v>
      </c>
      <c r="E306" t="n" s="8">
        <v>1.0</v>
      </c>
      <c r="F306" t="n" s="8">
        <v>389.0</v>
      </c>
      <c r="G306" t="s" s="8">
        <v>106</v>
      </c>
      <c r="H306" t="s" s="8">
        <v>50</v>
      </c>
      <c r="I306" t="s" s="8">
        <v>428</v>
      </c>
    </row>
    <row r="307" ht="16.0" customHeight="true">
      <c r="A307" t="n" s="7">
        <v>4.208068E7</v>
      </c>
      <c r="B307" t="s" s="8">
        <v>83</v>
      </c>
      <c r="C307" t="n" s="8">
        <f>IF(false,"01-003884", "01-003884")</f>
      </c>
      <c r="D307" t="s" s="8">
        <v>75</v>
      </c>
      <c r="E307" t="n" s="8">
        <v>2.0</v>
      </c>
      <c r="F307" t="n" s="8">
        <v>472.0</v>
      </c>
      <c r="G307" t="s" s="8">
        <v>57</v>
      </c>
      <c r="H307" t="s" s="8">
        <v>50</v>
      </c>
      <c r="I307" t="s" s="8">
        <v>429</v>
      </c>
    </row>
    <row r="308" ht="16.0" customHeight="true">
      <c r="A308" t="n" s="7">
        <v>4.210305E7</v>
      </c>
      <c r="B308" t="s" s="8">
        <v>83</v>
      </c>
      <c r="C308" t="n" s="8">
        <f>IF(false,"005-1037", "005-1037")</f>
      </c>
      <c r="D308" t="s" s="8">
        <v>430</v>
      </c>
      <c r="E308" t="n" s="8">
        <v>2.0</v>
      </c>
      <c r="F308" t="n" s="8">
        <v>252.0</v>
      </c>
      <c r="G308" t="s" s="8">
        <v>106</v>
      </c>
      <c r="H308" t="s" s="8">
        <v>50</v>
      </c>
      <c r="I308" t="s" s="8">
        <v>431</v>
      </c>
    </row>
    <row r="309" ht="16.0" customHeight="true">
      <c r="A309" t="n" s="7">
        <v>4.2221048E7</v>
      </c>
      <c r="B309" t="s" s="8">
        <v>51</v>
      </c>
      <c r="C309" t="n" s="8">
        <f>IF(false,"005-1516", "005-1516")</f>
      </c>
      <c r="D309" t="s" s="8">
        <v>78</v>
      </c>
      <c r="E309" t="n" s="8">
        <v>1.0</v>
      </c>
      <c r="F309" t="n" s="8">
        <v>47.0</v>
      </c>
      <c r="G309" t="s" s="8">
        <v>106</v>
      </c>
      <c r="H309" t="s" s="8">
        <v>50</v>
      </c>
      <c r="I309" t="s" s="8">
        <v>432</v>
      </c>
    </row>
    <row r="310" ht="16.0" customHeight="true">
      <c r="A310" t="n" s="7">
        <v>4.210305E7</v>
      </c>
      <c r="B310" t="s" s="8">
        <v>83</v>
      </c>
      <c r="C310" t="n" s="8">
        <f>IF(false,"005-1037", "005-1037")</f>
      </c>
      <c r="D310" t="s" s="8">
        <v>430</v>
      </c>
      <c r="E310" t="n" s="8">
        <v>2.0</v>
      </c>
      <c r="F310" t="n" s="8">
        <v>846.0</v>
      </c>
      <c r="G310" t="s" s="8">
        <v>57</v>
      </c>
      <c r="H310" t="s" s="8">
        <v>50</v>
      </c>
      <c r="I310" t="s" s="8">
        <v>433</v>
      </c>
    </row>
    <row r="311" ht="16.0" customHeight="true">
      <c r="A311" t="n" s="7">
        <v>4.2165088E7</v>
      </c>
      <c r="B311" t="s" s="8">
        <v>51</v>
      </c>
      <c r="C311" t="n" s="8">
        <f>IF(false,"120922035", "120922035")</f>
      </c>
      <c r="D311" t="s" s="8">
        <v>215</v>
      </c>
      <c r="E311" t="n" s="8">
        <v>2.0</v>
      </c>
      <c r="F311" t="n" s="8">
        <v>190.0</v>
      </c>
      <c r="G311" t="s" s="8">
        <v>106</v>
      </c>
      <c r="H311" t="s" s="8">
        <v>50</v>
      </c>
      <c r="I311" t="s" s="8">
        <v>434</v>
      </c>
    </row>
    <row r="312" ht="16.0" customHeight="true">
      <c r="A312" t="n" s="7">
        <v>4.2221048E7</v>
      </c>
      <c r="B312" t="s" s="8">
        <v>51</v>
      </c>
      <c r="C312" t="n" s="8">
        <f>IF(false,"005-1515", "005-1515")</f>
      </c>
      <c r="D312" t="s" s="8">
        <v>65</v>
      </c>
      <c r="E312" t="n" s="8">
        <v>1.0</v>
      </c>
      <c r="F312" t="n" s="8">
        <v>16.0</v>
      </c>
      <c r="G312" t="s" s="8">
        <v>57</v>
      </c>
      <c r="H312" t="s" s="8">
        <v>50</v>
      </c>
      <c r="I312" t="s" s="8">
        <v>435</v>
      </c>
    </row>
    <row r="313" ht="16.0" customHeight="true">
      <c r="A313" t="n" s="7">
        <v>4.2221048E7</v>
      </c>
      <c r="B313" t="s" s="8">
        <v>51</v>
      </c>
      <c r="C313" t="n" s="8">
        <f>IF(false,"005-1516", "005-1516")</f>
      </c>
      <c r="D313" t="s" s="8">
        <v>78</v>
      </c>
      <c r="E313" t="n" s="8">
        <v>1.0</v>
      </c>
      <c r="F313" t="n" s="8">
        <v>15.0</v>
      </c>
      <c r="G313" t="s" s="8">
        <v>57</v>
      </c>
      <c r="H313" t="s" s="8">
        <v>50</v>
      </c>
      <c r="I313" t="s" s="8">
        <v>435</v>
      </c>
    </row>
    <row r="314" ht="16.0" customHeight="true">
      <c r="A314" t="n" s="7">
        <v>4.2221048E7</v>
      </c>
      <c r="B314" t="s" s="8">
        <v>51</v>
      </c>
      <c r="C314" t="n" s="8">
        <f>IF(false,"120921903", "120921903")</f>
      </c>
      <c r="D314" t="s" s="8">
        <v>436</v>
      </c>
      <c r="E314" t="n" s="8">
        <v>1.0</v>
      </c>
      <c r="F314" t="n" s="8">
        <v>13.0</v>
      </c>
      <c r="G314" t="s" s="8">
        <v>57</v>
      </c>
      <c r="H314" t="s" s="8">
        <v>50</v>
      </c>
      <c r="I314" t="s" s="8">
        <v>435</v>
      </c>
    </row>
    <row r="315" ht="16.0" customHeight="true">
      <c r="A315" t="n" s="7">
        <v>4.2028133E7</v>
      </c>
      <c r="B315" t="s" s="8">
        <v>83</v>
      </c>
      <c r="C315" t="n" s="8">
        <f>IF(false,"120922158", "120922158")</f>
      </c>
      <c r="D315" t="s" s="8">
        <v>337</v>
      </c>
      <c r="E315" t="n" s="8">
        <v>1.0</v>
      </c>
      <c r="F315" t="n" s="8">
        <v>85.0</v>
      </c>
      <c r="G315" t="s" s="8">
        <v>57</v>
      </c>
      <c r="H315" t="s" s="8">
        <v>50</v>
      </c>
      <c r="I315" t="s" s="8">
        <v>437</v>
      </c>
    </row>
    <row r="316" ht="16.0" customHeight="true"/>
    <row r="317" ht="16.0" customHeight="true">
      <c r="A317" t="s" s="1">
        <v>37</v>
      </c>
      <c r="B317" s="1"/>
      <c r="C317" s="1"/>
      <c r="D317" s="1"/>
      <c r="E317" s="1"/>
      <c r="F317" t="n" s="8">
        <v>113450.0</v>
      </c>
      <c r="G317" s="2"/>
    </row>
    <row r="318" ht="16.0" customHeight="true"/>
    <row r="319" ht="16.0" customHeight="true">
      <c r="A319" t="s" s="1">
        <v>36</v>
      </c>
    </row>
    <row r="320" ht="34.0" customHeight="true">
      <c r="A320" t="s" s="9">
        <v>38</v>
      </c>
      <c r="B320" t="s" s="9">
        <v>0</v>
      </c>
      <c r="C320" t="s" s="9">
        <v>43</v>
      </c>
      <c r="D320" t="s" s="9">
        <v>1</v>
      </c>
      <c r="E320" t="s" s="9">
        <v>2</v>
      </c>
      <c r="F320" t="s" s="9">
        <v>39</v>
      </c>
      <c r="G320" t="s" s="9">
        <v>5</v>
      </c>
      <c r="H320" t="s" s="9">
        <v>3</v>
      </c>
      <c r="I320" t="s" s="9">
        <v>4</v>
      </c>
    </row>
    <row r="321" ht="16.0" customHeight="true">
      <c r="A321" t="n" s="8">
        <v>3.957583E7</v>
      </c>
      <c r="B321" t="s" s="8">
        <v>438</v>
      </c>
      <c r="C321" t="n" s="8">
        <f>IF(false,"120922651", "120922651")</f>
      </c>
      <c r="D321" t="s" s="8">
        <v>439</v>
      </c>
      <c r="E321" t="n" s="8">
        <v>1.0</v>
      </c>
      <c r="F321" t="n" s="8">
        <v>-1.0</v>
      </c>
      <c r="G321" t="s" s="8">
        <v>440</v>
      </c>
      <c r="H321" t="s" s="8">
        <v>54</v>
      </c>
      <c r="I321" t="s" s="8">
        <v>441</v>
      </c>
    </row>
    <row r="322" ht="16.0" customHeight="true">
      <c r="A322" t="n" s="8">
        <v>4.0896487E7</v>
      </c>
      <c r="B322" t="s" s="8">
        <v>442</v>
      </c>
      <c r="C322" t="n" s="8">
        <f>IF(false,"005-1378", "005-1378")</f>
      </c>
      <c r="D322" t="s" s="8">
        <v>443</v>
      </c>
      <c r="E322" t="n" s="8">
        <v>1.0</v>
      </c>
      <c r="F322" t="n" s="8">
        <v>-276.0</v>
      </c>
      <c r="G322" t="s" s="8">
        <v>444</v>
      </c>
      <c r="H322" t="s" s="8">
        <v>54</v>
      </c>
      <c r="I322" t="s" s="8">
        <v>445</v>
      </c>
    </row>
    <row r="323" ht="16.0" customHeight="true">
      <c r="A323" t="n" s="8">
        <v>4.0896487E7</v>
      </c>
      <c r="B323" t="s" s="8">
        <v>442</v>
      </c>
      <c r="C323" t="n" s="8">
        <f>IF(false,"005-1378", "005-1378")</f>
      </c>
      <c r="D323" t="s" s="8">
        <v>443</v>
      </c>
      <c r="E323" t="n" s="8">
        <v>1.0</v>
      </c>
      <c r="F323" t="n" s="8">
        <v>-140.0</v>
      </c>
      <c r="G323" t="s" s="8">
        <v>440</v>
      </c>
      <c r="H323" t="s" s="8">
        <v>54</v>
      </c>
      <c r="I323" t="s" s="8">
        <v>446</v>
      </c>
    </row>
    <row r="324" ht="16.0" customHeight="true">
      <c r="A324" t="n" s="8">
        <v>4.1215934E7</v>
      </c>
      <c r="B324" t="s" s="8">
        <v>235</v>
      </c>
      <c r="C324" t="n" s="8">
        <f>IF(false,"003-318", "003-318")</f>
      </c>
      <c r="D324" t="s" s="8">
        <v>406</v>
      </c>
      <c r="E324" t="n" s="8">
        <v>2.0</v>
      </c>
      <c r="F324" t="n" s="8">
        <v>-3157.0</v>
      </c>
      <c r="G324" t="s" s="8">
        <v>440</v>
      </c>
      <c r="H324" t="s" s="8">
        <v>54</v>
      </c>
      <c r="I324" t="s" s="8">
        <v>447</v>
      </c>
    </row>
    <row r="325" ht="16.0" customHeight="true">
      <c r="A325" t="n" s="8">
        <v>4.0900268E7</v>
      </c>
      <c r="B325" t="s" s="8">
        <v>442</v>
      </c>
      <c r="C325" t="n" s="8">
        <f>IF(false,"120921439", "120921439")</f>
      </c>
      <c r="D325" t="s" s="8">
        <v>168</v>
      </c>
      <c r="E325" t="n" s="8">
        <v>1.0</v>
      </c>
      <c r="F325" t="n" s="8">
        <v>-283.0</v>
      </c>
      <c r="G325" t="s" s="8">
        <v>440</v>
      </c>
      <c r="H325" t="s" s="8">
        <v>50</v>
      </c>
      <c r="I325" t="s" s="8">
        <v>448</v>
      </c>
    </row>
    <row r="326" ht="16.0" customHeight="true"/>
    <row r="327" ht="16.0" customHeight="true">
      <c r="A327" t="s" s="1">
        <v>37</v>
      </c>
      <c r="F327" t="n" s="8">
        <v>-3857.0</v>
      </c>
      <c r="G327" s="2"/>
      <c r="H327" s="0"/>
      <c r="I327" s="0"/>
    </row>
    <row r="328" ht="16.0" customHeight="true">
      <c r="A328" s="1"/>
      <c r="B328" s="1"/>
      <c r="C328" s="1"/>
      <c r="D328" s="1"/>
      <c r="E328" s="1"/>
      <c r="F328" s="1"/>
      <c r="G328" s="1"/>
      <c r="H328" s="1"/>
      <c r="I328" s="1"/>
    </row>
    <row r="329" ht="16.0" customHeight="true">
      <c r="A329" t="s" s="1">
        <v>40</v>
      </c>
    </row>
    <row r="330" ht="34.0" customHeight="true">
      <c r="A330" t="s" s="9">
        <v>47</v>
      </c>
      <c r="B330" t="s" s="9">
        <v>48</v>
      </c>
      <c r="C330" s="9"/>
      <c r="D330" s="9"/>
      <c r="E330" s="9"/>
      <c r="F330" t="s" s="9">
        <v>39</v>
      </c>
      <c r="G330" t="s" s="9">
        <v>5</v>
      </c>
      <c r="H330" t="s" s="9">
        <v>3</v>
      </c>
      <c r="I330" t="s" s="9">
        <v>4</v>
      </c>
    </row>
    <row r="331" ht="16.0" customHeight="true"/>
    <row r="332" ht="16.0" customHeight="true">
      <c r="A332" t="s" s="1">
        <v>37</v>
      </c>
      <c r="F332" t="n" s="8">
        <v>0.0</v>
      </c>
      <c r="G332" s="2"/>
      <c r="H332" s="0"/>
      <c r="I332" s="0"/>
    </row>
    <row r="333" ht="16.0" customHeight="true">
      <c r="A333" s="1"/>
      <c r="B333" s="1"/>
      <c r="C333" s="1"/>
      <c r="D333" s="1"/>
      <c r="E333" s="1"/>
      <c r="F333" s="1"/>
      <c r="G333" s="1"/>
      <c r="H333" s="1"/>
      <c r="I333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