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<sst xmlns="http://schemas.openxmlformats.org/spreadsheetml/2006/main" count="3522" uniqueCount="490">
  <si>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</si>
  <si>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</si>
  <si>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</si>
  <si>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</si>
  <si>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</si>
  <si>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</si>
  <si>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</si>
  <si>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</si>
  <si>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</si>
  <si>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</si>
  <si>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</si>
  <si>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</si>
  <si>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</si>
  <si>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</si>
  <si>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</si>
  <si>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</si>
  <si>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</si>
  <si>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</si>
  <si>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</si>
  <si>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</si>
  <si>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</si>
  <si>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</si>
  <si>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</si>
  <si>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</si>
  <si>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</si>
  <si>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</si>
  <si>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</si>
  <si>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</si>
  <si>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</si>
  <si>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</si>
  <si>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</si>
  <si>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</si>
  <si>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</si>
  <si>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</si>
  <si>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</si>
  <si>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</si>
  <si>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</si>
  <si>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</si>
  <si>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</si>
  <si>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</si>
  <si>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</si>
  <si>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</si>
  <si>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</si>
  <si>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</si>
  <si>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</si>
  <si>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</si>
  <si>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</si>
  <si>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</si>
  <si>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</si>
  <si>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</si>
  <si>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07.04.2021</t>
  </si>
  <si>
    <t>04.04.2021</t>
  </si>
  <si>
    <t>Merries трусики XL (12-22 кг) 50 шт.</t>
  </si>
  <si>
    <t>Платёж покупателя</t>
  </si>
  <si>
    <t>06.04.2021</t>
  </si>
  <si>
    <t>6069ade7bed21e38746a5c49</t>
  </si>
  <si>
    <t>6069ada5c3080fd2152f7913</t>
  </si>
  <si>
    <t>6069a4290fe9953232a0361a</t>
  </si>
  <si>
    <t>Jigott Whitening Activated Cream Отбеливающий крем для лица, 100 мл</t>
  </si>
  <si>
    <t>60699f3c9066f4713b9d9340</t>
  </si>
  <si>
    <t>Joonies трусики Comfort XL (12-17 кг) 38 шт.</t>
  </si>
  <si>
    <t>60699a2ff4c0cb6f5226a035</t>
  </si>
  <si>
    <t>Yokito трусики XL (12+ кг) 34 шт.</t>
  </si>
  <si>
    <t>60699935f78dba7217a82e74</t>
  </si>
  <si>
    <t>Biore мусс для умывания Экстра увлажнение, 150 мл</t>
  </si>
  <si>
    <t>6069c0eeb9f8ed1230d86a27</t>
  </si>
  <si>
    <t>60698ca294d5272d44edd864</t>
  </si>
  <si>
    <t>Genki трусики Premium Soft XL (12-17 кг) 26 шт.</t>
  </si>
  <si>
    <t>6069cc662af6cd4bcd0bc2a7</t>
  </si>
  <si>
    <t>Goo.N подгузники M (6-11 кг) 64 шт.</t>
  </si>
  <si>
    <t>606988e49066f4434a9d9404</t>
  </si>
  <si>
    <t>Joonies трусики Premium Soft L (9-14 кг) 44 шт.</t>
  </si>
  <si>
    <t>60697f2904e9437f36dd53ba</t>
  </si>
  <si>
    <t>606973fa0fe9952aa1a03647</t>
  </si>
  <si>
    <t>05.04.2021</t>
  </si>
  <si>
    <t>YokoSun трусики L (9-14 кг) 44 шт.</t>
  </si>
  <si>
    <t>606a48395a395154b39578c3</t>
  </si>
  <si>
    <t>YokoSun подгузники Premium M (5-10 кг) 62 шт.</t>
  </si>
  <si>
    <t>6069728f4f5c6e3649a133ec</t>
  </si>
  <si>
    <t>YokoSun подгузники M (5-10 кг) 62 шт.</t>
  </si>
  <si>
    <t>60696cb4dff13b38b47ce1f5</t>
  </si>
  <si>
    <t>YokoSun трусики M (6-10 кг) 58 шт.</t>
  </si>
  <si>
    <t>Гель для стирки Kao Attack Bio EX, 0.77 кг, дой-пак</t>
  </si>
  <si>
    <t>60696773863e4e47d76c7f32</t>
  </si>
  <si>
    <t>YokoSun трусики XL (12-20 кг) 38 шт.</t>
  </si>
  <si>
    <t>60695ccebed21e7e0f6a5bcc</t>
  </si>
  <si>
    <t>60695ae3863e4e0d4a6c7e9b</t>
  </si>
  <si>
    <t>606b5c2cdbdc31b305d5827d</t>
  </si>
  <si>
    <t>6069537e04e943faf4dd53c0</t>
  </si>
  <si>
    <t>6069501bf988016719872500</t>
  </si>
  <si>
    <t>60694783fbacea318c8a2afc</t>
  </si>
  <si>
    <t>6069474303c378c15912b731</t>
  </si>
  <si>
    <t>Goo.N трусики Ultra M (7-12 кг) 74 шт.</t>
  </si>
  <si>
    <t>6069dbb5f4c0cb22b126a06a</t>
  </si>
  <si>
    <t>YokoSun трусики Premium XL (12-20 кг) 38 шт.</t>
  </si>
  <si>
    <t>606b1e8fbed21e67886a5be0</t>
  </si>
  <si>
    <t>03.04.2021</t>
  </si>
  <si>
    <t>Joonies трусики Premium Soft M (6-11 кг) 56 шт.</t>
  </si>
  <si>
    <t>6068d3cb5a3951bac2957977</t>
  </si>
  <si>
    <t>Esthetic House Formula Ampoule AC Tea Tree Сыворотка для лица, 80 мл</t>
  </si>
  <si>
    <t>6068d4334f5c6e4aa3a13420</t>
  </si>
  <si>
    <t>6068d5233620c2361d74e31d</t>
  </si>
  <si>
    <t>6068d5bb99d6ef569f483995</t>
  </si>
  <si>
    <t>6068c4137153b30912421be5</t>
  </si>
  <si>
    <t>6068bb103b31762d0fdaafa0</t>
  </si>
  <si>
    <t>01.04.2021</t>
  </si>
  <si>
    <t>606c0236c3080f81312f78eb</t>
  </si>
  <si>
    <t>6068ba663620c21a8a74e3db</t>
  </si>
  <si>
    <t>6068b418c5311b461527ca25</t>
  </si>
  <si>
    <t>6068a9e70fe9953d53a035a4</t>
  </si>
  <si>
    <t>YokoSun подгузники XL (13+ кг) 42 шт.</t>
  </si>
  <si>
    <t>606b6abaf4c0cb146126a01e</t>
  </si>
  <si>
    <t>606b42abfbacea43698a2bdb</t>
  </si>
  <si>
    <t>La'dor Маска для сухих и поврежденных волос Hydro LPP Treatment, 150 мл</t>
  </si>
  <si>
    <t>606b557a99d6ef4c66483a01</t>
  </si>
  <si>
    <t>Goo.N трусики L (9-14 кг) 44 шт.</t>
  </si>
  <si>
    <t>6069af48bed21e3bcf6a5c1c</t>
  </si>
  <si>
    <t>Goo.N трусики M (7-12 кг) 58 шт.</t>
  </si>
  <si>
    <t>6068a4225a3951294f9579ec</t>
  </si>
  <si>
    <t>6068a09d7153b3eaec421c0b</t>
  </si>
  <si>
    <t>6068a1244f5c6e6785a134d4</t>
  </si>
  <si>
    <t>Goo.N подгузники S (4-8 кг) 84 шт.</t>
  </si>
  <si>
    <t>60689e969066f478109d9433</t>
  </si>
  <si>
    <t>60689e366a86435584639204</t>
  </si>
  <si>
    <t>6068947283b1f2475f5dbfbf</t>
  </si>
  <si>
    <t>Goo.N подгузники NB (0-5 кг) 90 шт.</t>
  </si>
  <si>
    <t>606878254f5c6e449ba133b8</t>
  </si>
  <si>
    <t>Manuoki трусики XL (12+ кг) 38 шт.</t>
  </si>
  <si>
    <t>60687a383620c2537a74e368</t>
  </si>
  <si>
    <t>6068633d954f6be629f365e6</t>
  </si>
  <si>
    <t>Takeshi трусики бамбуковые Kid's L (9-14 кг) 44 шт.</t>
  </si>
  <si>
    <t>606b566032da8345128e4b6a</t>
  </si>
  <si>
    <t>Manuoki трусики М (6-11 кг) 56 шт.</t>
  </si>
  <si>
    <t>606b14f77399017541cadde2</t>
  </si>
  <si>
    <t>Manuoki трусики L (9-14 кг) 44 шт.</t>
  </si>
  <si>
    <t>6069c5e43b317610aedaaf6a</t>
  </si>
  <si>
    <t>Смесь Kabrita 3 GOLD для комфортного пищеварения, старше 12 месяцев, 400 г</t>
  </si>
  <si>
    <t>60684d902af6cd3e160bc28b</t>
  </si>
  <si>
    <t>60684d9432da8372cd8e4b6c</t>
  </si>
  <si>
    <t>606848820fe99503d2a035b2</t>
  </si>
  <si>
    <t>YokoSun трусики Premium L (9-14 кг) 44 шт.</t>
  </si>
  <si>
    <t>Biore мицеллярная вода, запасной блок, 290 мл</t>
  </si>
  <si>
    <t>6068450dc5311b6a1027c9d9</t>
  </si>
  <si>
    <t>606a1994b9f8ed7117d869dc</t>
  </si>
  <si>
    <t>606aa93a32da836b758e4b25</t>
  </si>
  <si>
    <t>6069d209dbdc316156d5835d</t>
  </si>
  <si>
    <t>606b63cfc5311b354e27c986</t>
  </si>
  <si>
    <t>6068271edff13b06127ce272</t>
  </si>
  <si>
    <t>Goo.N подгузники L (9-14 кг) 54 шт.</t>
  </si>
  <si>
    <t>606825348927ca0310719e83</t>
  </si>
  <si>
    <t>6068292bc5311b357a27ca30</t>
  </si>
  <si>
    <t>Esthetic House шампунь для волос CP-1 Ginger Purifying, 500 мл</t>
  </si>
  <si>
    <t>60681fd62fe09876c5522942</t>
  </si>
  <si>
    <t>60681c903620c26a5974e37e</t>
  </si>
  <si>
    <t>6068169bb9f8edd1cad86a16</t>
  </si>
  <si>
    <t>6069e6f294d5278c59edd885</t>
  </si>
  <si>
    <t>606a077d3620c24e6774e2cc</t>
  </si>
  <si>
    <t>Holika Holika Многофункциональный праймер под макияж Naked Face Balancing Primer 35 г multi-color</t>
  </si>
  <si>
    <t>6069759b3b317648ecdaae6c</t>
  </si>
  <si>
    <t>606813e503c37844ee12b734</t>
  </si>
  <si>
    <t>Goo.N подгузники Ultra L (9-14 кг) 68 шт.</t>
  </si>
  <si>
    <t>6068be205a39518c26957986</t>
  </si>
  <si>
    <t>6069b7bb03c3782d0612b77e</t>
  </si>
  <si>
    <t>Joonies трусики Comfort L (9-14 кг) 44 шт.</t>
  </si>
  <si>
    <t>6068a621dff13b5d197ce200</t>
  </si>
  <si>
    <t>6068d0cf83b1f204e65dbf73</t>
  </si>
  <si>
    <t>YokoSun подгузники S (до 6 кг) 82 шт.</t>
  </si>
  <si>
    <t>60686e173620c240a374e3bf</t>
  </si>
  <si>
    <t>6067fd88863e4e3eeb6c7e45</t>
  </si>
  <si>
    <t>6069827194d527c635edd89a</t>
  </si>
  <si>
    <t>60695d7f04e943920ddd53e4</t>
  </si>
  <si>
    <t>Joonies трусики Premium Soft XL (12-17 кг) 38 шт.</t>
  </si>
  <si>
    <t>606950846a864338ef6391b3</t>
  </si>
  <si>
    <t>606a8fd232da834bdd8e4b7f</t>
  </si>
  <si>
    <t>6069c84e4f5c6e561da13495</t>
  </si>
  <si>
    <t>6069cca7f78dba2245a82f59</t>
  </si>
  <si>
    <t>606879f47153b3675f421c5f</t>
  </si>
  <si>
    <t>6068965ef4c0cb1a01269fe9</t>
  </si>
  <si>
    <t>Manuoki подгузники UltraThin M (6-11 кг) 56 шт.</t>
  </si>
  <si>
    <t>6068611f32da83aed78e4bf8</t>
  </si>
  <si>
    <t>60681768f4c0cb0de326a0ca</t>
  </si>
  <si>
    <t>6067fcaa6a86433e7e6391aa</t>
  </si>
  <si>
    <t>Esthetic House гидрогелевая маска Red Wine c экстрактом красного вина, 30 г, 5 шт.</t>
  </si>
  <si>
    <t>60686f4f04e943b4c4dd549c</t>
  </si>
  <si>
    <t>31.03.2021</t>
  </si>
  <si>
    <t>Yokito трусики L (9-14 кг) 44 шт.</t>
  </si>
  <si>
    <t>606c11b5bed21e56f36a5b58</t>
  </si>
  <si>
    <t>YokoSun подгузники L (9-13 кг) 54 шт.</t>
  </si>
  <si>
    <t>606a2bae0fe9955d85a035bb</t>
  </si>
  <si>
    <t>Vivienne Sabo Тушь для ресниц Cabaret Premiere, 05 коричневый</t>
  </si>
  <si>
    <t>606a1cd40fe9951f20a03598</t>
  </si>
  <si>
    <t>02.04.2021</t>
  </si>
  <si>
    <t>Merries трусики XL (12-22 кг) 50 шт. 50 шт.</t>
  </si>
  <si>
    <t>60678079dbdc310066d58291</t>
  </si>
  <si>
    <t>Missha BB крем Perfect Cover, SPF 42, 20 мл, оттенок: 23 natural beige</t>
  </si>
  <si>
    <t>60676e7383b1f2030f5dbf01</t>
  </si>
  <si>
    <t>Missha BB крем Perfect Cover, SPF 42, 20 мл, оттенок: 21 light beige</t>
  </si>
  <si>
    <t>YokoSun трусики L (9-14 кг) 44 шт. 44 шт.</t>
  </si>
  <si>
    <t>60676f0403c37838b612b7f3</t>
  </si>
  <si>
    <t>Merries подгузники S (4-8 кг) 82 шт.</t>
  </si>
  <si>
    <t>606c136c20d51d1ca43fb974</t>
  </si>
  <si>
    <t>606944e93b31761c8fdaaebd</t>
  </si>
  <si>
    <t>6069b1242fe0983a365228e0</t>
  </si>
  <si>
    <t>YokoSun трусики Premium L (9-14 кг) 44 шт. 44 шт.</t>
  </si>
  <si>
    <t>60675b2dbed21e0b066a5c51</t>
  </si>
  <si>
    <t>6068c9277399013f40caddc3</t>
  </si>
  <si>
    <t>606874fb4f5c6e1ca5a1346a</t>
  </si>
  <si>
    <t>606959c43b31766190daae88</t>
  </si>
  <si>
    <t>YokoSun трусики XL (12-20 кг) 38 шт. 38 шт.</t>
  </si>
  <si>
    <t>60674a56863e4e2b3f6c7f5b</t>
  </si>
  <si>
    <t>606724bff78dba53e5a82fa4</t>
  </si>
  <si>
    <t>606afa66c5311b28a427ca6d</t>
  </si>
  <si>
    <t>606720387153b3d5e7421ba5</t>
  </si>
  <si>
    <t>606a15a53b31767b68daae9a</t>
  </si>
  <si>
    <t>Yokito трусики XXL (15+ кг) 34 шт.</t>
  </si>
  <si>
    <t>606a23673620c23d1674e2fc</t>
  </si>
  <si>
    <t>606a034ec3080f36dd2f786d</t>
  </si>
  <si>
    <t>Merries трусики M (6-11 кг) 74 шт. 74 шт.</t>
  </si>
  <si>
    <t>60673ca932da832d198e4b38</t>
  </si>
  <si>
    <t>Гель для душа Biore Бодрящий цитрус, 480 мл</t>
  </si>
  <si>
    <t>606a0ab3f988018bbc8724b2</t>
  </si>
  <si>
    <t>60671eee32da8312118e4b13</t>
  </si>
  <si>
    <t>6069f5755a39517d0b9579bc</t>
  </si>
  <si>
    <t>Valmona шампунь Ayurvedic Scalp Solution Black Cumin , 100 мл</t>
  </si>
  <si>
    <t>6066efd82fe098184152299d</t>
  </si>
  <si>
    <t>606c1d1983b1f279f85dbe60</t>
  </si>
  <si>
    <t>606aaac1dff13b7d717ce2ef</t>
  </si>
  <si>
    <t>YokoSun трусики Premium M (6-10 кг) 56 шт.</t>
  </si>
  <si>
    <t>6069cb2e3b31763dcedaae8e</t>
  </si>
  <si>
    <t>606949717399013b2ccadda7</t>
  </si>
  <si>
    <t>6069162e7399013e3acadd36</t>
  </si>
  <si>
    <t>Набор Esthetic House CP-1 Intense nourishing v2.0, шампунь, 500 мл и кондиционер, 500 мл</t>
  </si>
  <si>
    <t>6066df8f7153b37b98421c81</t>
  </si>
  <si>
    <t>Esthetic House Formula Ampoule Collagen Сыворотка для лица, 80 мл</t>
  </si>
  <si>
    <t>6066e06b3620c2462c74e3ae</t>
  </si>
  <si>
    <t>YokoSun трусики XXL (15-23 кг) 28 шт. 28 шт.</t>
  </si>
  <si>
    <t>6066dc469066f41c8f9d9384</t>
  </si>
  <si>
    <t>6066dab732da83d9ee8e4aff</t>
  </si>
  <si>
    <t>606a98908927ca3f54719e92</t>
  </si>
  <si>
    <t>6069c20bf78dba6664a82f02</t>
  </si>
  <si>
    <t>606881da8927ca73d1719e82</t>
  </si>
  <si>
    <t>60695cd25a3951fda195794f</t>
  </si>
  <si>
    <t>YokoSun трусики M (6-10 кг) 58 шт. 58 шт.</t>
  </si>
  <si>
    <t>606c1f073b31764485daae86</t>
  </si>
  <si>
    <t>60696ef74f5c6e7bfda1348e</t>
  </si>
  <si>
    <t>6066d4bebed21e51426a5c14</t>
  </si>
  <si>
    <t>Vivienne Sabo Тушь для ресниц Cabaret Premiere, 01 черный</t>
  </si>
  <si>
    <t>606c215c863e4e12746c7f39</t>
  </si>
  <si>
    <t>30.03.2021</t>
  </si>
  <si>
    <t>606c222883b1f22a135dbfa3</t>
  </si>
  <si>
    <t>6066be8d863e4e57086c7f60</t>
  </si>
  <si>
    <t>Manuoki трусики М (6-11 кг) 56 шт. 56 шт.</t>
  </si>
  <si>
    <t>6066af16f98801b6c48725bd</t>
  </si>
  <si>
    <t>28.03.2021</t>
  </si>
  <si>
    <t>606c2a408927ca6a3c719f00</t>
  </si>
  <si>
    <t>6066617673990119f6cadcf9</t>
  </si>
  <si>
    <t>Yokito трусики XXL (15+ кг) 34 шт. 34 шт.</t>
  </si>
  <si>
    <t>606c2a73fbacea04c98a2af2</t>
  </si>
  <si>
    <t>Merries трусики XXL (15-28 кг) 32 шт. 32 шт.</t>
  </si>
  <si>
    <t>606c2acdf9880103148724b1</t>
  </si>
  <si>
    <t>60663b323620c27cb374e2d2</t>
  </si>
  <si>
    <t>606aeead8927ca34a1719e85</t>
  </si>
  <si>
    <t>29.03.2021</t>
  </si>
  <si>
    <t>606c35adf4c0cb1a7526a0b6</t>
  </si>
  <si>
    <t>Missha BB крем Perfect Cover, SPF 42, 50 мл, оттенок: 21 light beige</t>
  </si>
  <si>
    <t>606c36b95a39513c0b957972</t>
  </si>
  <si>
    <t>27.03.2021</t>
  </si>
  <si>
    <t>606c3a707153b3100f421caa</t>
  </si>
  <si>
    <t>606860b820d51d17703fb93a</t>
  </si>
  <si>
    <t>YokoSun подгузники Premium M (5-10 кг) 62 шт. 62 шт.</t>
  </si>
  <si>
    <t>606c40b1fbacea4a498a2bf3</t>
  </si>
  <si>
    <t>Goo.N трусики XXL (13-25 кг) 28 шт.</t>
  </si>
  <si>
    <t>606c4709954f6bf176f365f2</t>
  </si>
  <si>
    <t>Merries трусики M (6-11 кг) 74 шт.</t>
  </si>
  <si>
    <t>606c49ab04e9431097dd54c4</t>
  </si>
  <si>
    <t>606c50108927cae17b719ee2</t>
  </si>
  <si>
    <t>606c558d2fe0981f66f2ed2c</t>
  </si>
  <si>
    <t>606c596a2af6cd780a9e19b0</t>
  </si>
  <si>
    <t>606c5a15fbacea4e3c2946f6</t>
  </si>
  <si>
    <t>Esthetic House шампунь для волос протеиновый CP-1 Bright Complex Intense Nourishing, 500 мл</t>
  </si>
  <si>
    <t>6069d5c96a864320f2639117</t>
  </si>
  <si>
    <t>606892886a86430d99639125</t>
  </si>
  <si>
    <t>6068ccbe8927ca0adf719e8f</t>
  </si>
  <si>
    <t>6069e62494d527ff5eedd916</t>
  </si>
  <si>
    <t>60699a9894d5276151edd82d</t>
  </si>
  <si>
    <t>Смесь Kabrita 2 GOLD для комфортного пищеварения, 6-12 месяцев, 400 г</t>
  </si>
  <si>
    <t>606c5ca72fe0987c7ef2eddf</t>
  </si>
  <si>
    <t>606a23195a39510b239578d5</t>
  </si>
  <si>
    <t>60687c75b9f8ed9062d86b01</t>
  </si>
  <si>
    <t>6068b8e2863e4e25f56c7fa2</t>
  </si>
  <si>
    <t>6069cdca792ab15565814471</t>
  </si>
  <si>
    <t>606886cc83b1f2108f5dbeb4</t>
  </si>
  <si>
    <t>6069b26a2fe0984a125229b1</t>
  </si>
  <si>
    <t>6069a70d8927ca5e2e719e7a</t>
  </si>
  <si>
    <t>606a2aa4c3080f28702f78a1</t>
  </si>
  <si>
    <t>6069c26b83b1f246a55dbf22</t>
  </si>
  <si>
    <t>606984b620d51d6de03fb909</t>
  </si>
  <si>
    <t>6069dd9a5a395133499579c0</t>
  </si>
  <si>
    <t>60686f5cf98801bced872533</t>
  </si>
  <si>
    <t>606c62c40fe99568f5b6704c</t>
  </si>
  <si>
    <t>Стиральный порошок Burti Oxi, картонная пачка, 5.7 кг</t>
  </si>
  <si>
    <t>606c6321863e4e272dd9be33</t>
  </si>
  <si>
    <t>606a054b7399010d8acadd32</t>
  </si>
  <si>
    <t>606986e820d51d315b3fb907</t>
  </si>
  <si>
    <t>6069db735a39510ec595794d</t>
  </si>
  <si>
    <t>Merries подгузники XL (12-20 кг) 44 шт.</t>
  </si>
  <si>
    <t>6068a8c199d6ef524f48392c</t>
  </si>
  <si>
    <t>60686b3c6a8643450363914d</t>
  </si>
  <si>
    <t>6068b0828927cafc2b719e6a</t>
  </si>
  <si>
    <t>606871922fe09833ba5229f5</t>
  </si>
  <si>
    <t>606b0a847153b3742b421bba</t>
  </si>
  <si>
    <t>606c67e320d51d739a5f194f</t>
  </si>
  <si>
    <t>606c69176a86434e6a85bfd9</t>
  </si>
  <si>
    <t>606c6eaa2af6cd253c9e19ce</t>
  </si>
  <si>
    <t>606c6ebb03c378d3e34a0546</t>
  </si>
  <si>
    <t>Goo.N трусики Сheerful Baby XL (11-18 кг) 42 шт.</t>
  </si>
  <si>
    <t>606c6ec92af6cd4d7f9e19fb</t>
  </si>
  <si>
    <t>60681b246a86436af3639137</t>
  </si>
  <si>
    <t>606967f220d51d02523fb8d4</t>
  </si>
  <si>
    <t>6069c12083b1f256d35dbf0d</t>
  </si>
  <si>
    <t>606c7b438927cae164438bb2</t>
  </si>
  <si>
    <t>606c7d56792ab15e6ba1952e</t>
  </si>
  <si>
    <t>606c81cb6a8643775685c01e</t>
  </si>
  <si>
    <t>Goo.N трусики S (5-9 кг) 62 шт. 62 шт.</t>
  </si>
  <si>
    <t>606c83a7954f6b50545aac61</t>
  </si>
  <si>
    <t>606c85ed4f5c6e43bb83ed50</t>
  </si>
  <si>
    <t>606c884dbed21e6a60a410fa</t>
  </si>
  <si>
    <t>606c888f99d6ef2070cbeb76</t>
  </si>
  <si>
    <t>Гель для душа Holika Holika Aloe 92%, 250 мл</t>
  </si>
  <si>
    <t>606747be863e4e3c886c7f56</t>
  </si>
  <si>
    <t>606c8ffe3b3176683374b50e</t>
  </si>
  <si>
    <t>606c91956a864308a2924a1d</t>
  </si>
  <si>
    <t>Joonies трусики Comfort L (9-14 кг) 44 шт. 44 шт.</t>
  </si>
  <si>
    <t>606c91c22fe0982c4ff2ed2f</t>
  </si>
  <si>
    <t>606c943332da83305ae8e3db</t>
  </si>
  <si>
    <t>606c943b04e9430dd4ca3c49</t>
  </si>
  <si>
    <t>606c9450c5311b2e1e0832a2</t>
  </si>
  <si>
    <t>606c98e79066f46d4c676f28</t>
  </si>
  <si>
    <t>606c9fd82fe098450a406d60</t>
  </si>
  <si>
    <t>606ca054f4c0cb7652e81f70</t>
  </si>
  <si>
    <t>606ca24f0fe9957d32accf93</t>
  </si>
  <si>
    <t>606ca5407153b36744e82c90</t>
  </si>
  <si>
    <t>606ca54599d6ef1ee51d07f6</t>
  </si>
  <si>
    <t>Joonies подгузники Premium Soft M (6-11 кг) 58 шт.</t>
  </si>
  <si>
    <t>606ca54bbed21e098cfceddc</t>
  </si>
  <si>
    <t>606ca6f8863e4e4feff897ab</t>
  </si>
  <si>
    <t>606ad575954f6b9c35f3669d</t>
  </si>
  <si>
    <t>606ca999c3080f316a7c30a7</t>
  </si>
  <si>
    <t>606cab336a86434531924a06</t>
  </si>
  <si>
    <t>Farmstay пилинг для лица Escargot Noblesse lntensive Peeling Gel 180 мл</t>
  </si>
  <si>
    <t>606cabf39066f411f0676e86</t>
  </si>
  <si>
    <t>YokoSun трусики XXL (15-23 кг) 28 шт.</t>
  </si>
  <si>
    <t>606cb0cfb9f8ed33034f2f08</t>
  </si>
  <si>
    <t>60698b4e83b1f2079c5dbf71</t>
  </si>
  <si>
    <t>Joonies подгузники Premium Soft NB (0-5 кг) 24 шт.</t>
  </si>
  <si>
    <t>606cbc0fdbdc31789d4fd1ce</t>
  </si>
  <si>
    <t>606b418c792ab17c3f81449c</t>
  </si>
  <si>
    <t>Смесь Kabrita 3 GOLD для комфортного пищеварения, с 12 месяцев, 800 г</t>
  </si>
  <si>
    <t>606cc0ed2af6cd3149edcf73</t>
  </si>
  <si>
    <t>Missha BB крем Perfect Cover, SPF 42, 20 мл, оттенок: 13 bright beige</t>
  </si>
  <si>
    <t>60677de303c378664f12b7cc</t>
  </si>
  <si>
    <t>Manuoki трусики XXL (15+ кг) 36 шт.</t>
  </si>
  <si>
    <t>606c011f0fe9954b77a035fc</t>
  </si>
  <si>
    <t>606cd3aedbdc315f954fd1ee</t>
  </si>
  <si>
    <t>606b5e5cf4c0cb7732269fe6</t>
  </si>
  <si>
    <t>606b30c1c3080f24572f78ec</t>
  </si>
  <si>
    <t>606b0cfa03c37884e812b7cb</t>
  </si>
  <si>
    <t>Pigeon Бутылочка Перистальтик Плюс с широким горлом PPSU, 240 мл, с 3 месяцев, оранжевый</t>
  </si>
  <si>
    <t>606b892f20d51d54f63fb88a</t>
  </si>
  <si>
    <t>606bed10c5311b28b727c9ab</t>
  </si>
  <si>
    <t>Vivienne Sabo Тушь для ресниц Provocation, 01 черная</t>
  </si>
  <si>
    <t>606b03775a3951df1c95793f</t>
  </si>
  <si>
    <t>606ac40f954f6b95e3f3664c</t>
  </si>
  <si>
    <t>Esthetic House Протеиновая маска для лечения и разглаживания повреждённых волос CP-1 Premium Protein Treatment, 250 мл</t>
  </si>
  <si>
    <t>606c67c4f98801c751fce115</t>
  </si>
  <si>
    <t>606cda862fe0982e85406d04</t>
  </si>
  <si>
    <t>606b1a60b9f8ed3658d86ab8</t>
  </si>
  <si>
    <t>606a30aef4c0cb59bf26a049</t>
  </si>
  <si>
    <t>606c3fa5863e4e68126c7f56</t>
  </si>
  <si>
    <t>606b9a6e3b31763edcdaae8d</t>
  </si>
  <si>
    <t>Missha Pure Source Pocket Pack Honey ночная маска на основе мёда, 10 мл</t>
  </si>
  <si>
    <t>606b53523620c25d3e74e35e</t>
  </si>
  <si>
    <t>606b753999d6ef4abc4839a7</t>
  </si>
  <si>
    <t>606b6242c3080f4af32f7866</t>
  </si>
  <si>
    <t>606c5fb16a864313e285c034</t>
  </si>
  <si>
    <t>Esthetic House шампунь CP-1 Magic Styling для непослушных волос, 250 мл</t>
  </si>
  <si>
    <t>606ac3f92fe09851385228fc</t>
  </si>
  <si>
    <t>606b2981792ab1227e8143b4</t>
  </si>
  <si>
    <t>606a088f3b31766be7daaf3a</t>
  </si>
  <si>
    <t>Goo.N подгузники Ultra (6-11 кг) 80 шт.</t>
  </si>
  <si>
    <t>606b6c8d2af6cd03aa0bc2af</t>
  </si>
  <si>
    <t>606a57ebdbdc315548d582a6</t>
  </si>
  <si>
    <t>Goo.N трусики Ultra XL (12-20 кг) 50 шт.</t>
  </si>
  <si>
    <t>606c929d2af6cd0f959e19e2</t>
  </si>
  <si>
    <t>FLOR de MAN шампунь MF HENNA, 730 мл</t>
  </si>
  <si>
    <t>6069a0cdf78dba7d13a82fa3</t>
  </si>
  <si>
    <t>YokoSun подгузники Premium L (9-13 кг) 54 шт.</t>
  </si>
  <si>
    <t>606c7c06bed21e0de2a41214</t>
  </si>
  <si>
    <t>MEDI-PEEL Увлажняющие гидрогелевые патчи с пептидами Hyaluron Aqua Peptide 9 Ampoule Eye Patch, 60 шт.</t>
  </si>
  <si>
    <t>606c4cd903c378181f12b832</t>
  </si>
  <si>
    <t>606c2f813b31765c16daaf79</t>
  </si>
  <si>
    <t>606b62415a3951ab6f9578e5</t>
  </si>
  <si>
    <t>606c47f399d6ef60aa483972</t>
  </si>
  <si>
    <t>606a1af2bed21e5eeb6a5b77</t>
  </si>
  <si>
    <t>606c7aa6792ab126e6a1944e</t>
  </si>
  <si>
    <t>606c1db394d5272711edd8a4</t>
  </si>
  <si>
    <t>606b5cc9863e4e71a36c7f24</t>
  </si>
  <si>
    <t>606ba3d38927ca37c0719e4f</t>
  </si>
  <si>
    <t>Genki подгузники Premium Soft M (6-11 кг) 64 шт.</t>
  </si>
  <si>
    <t>606c2bec2af6cd0c490bc27b</t>
  </si>
  <si>
    <t>606b53a320d51d7d393fb90e</t>
  </si>
  <si>
    <t>606b5ee0dbdc312d7ed582b4</t>
  </si>
  <si>
    <t>606c32ba0fe9956e01a036e4</t>
  </si>
  <si>
    <t>606b6834c3080fb1b62f78cd</t>
  </si>
  <si>
    <t>606b2a326a8643756b639224</t>
  </si>
  <si>
    <t>606c0c65bed21e297b6a5c29</t>
  </si>
  <si>
    <t>606b09b899d6ef3f35483999</t>
  </si>
  <si>
    <t>606ac9f299d6ef2a8548391d</t>
  </si>
  <si>
    <t>606ab2774f5c6e5a6da13456</t>
  </si>
  <si>
    <t>606b32cb792ab166ef81440d</t>
  </si>
  <si>
    <t>606a239ff78dba4d2aa82e9a</t>
  </si>
  <si>
    <t>606af99cdbdc3192b1d5835e</t>
  </si>
  <si>
    <t>Joydivision тампоны Freedom normal, 3 капли, 10 шт.</t>
  </si>
  <si>
    <t>606b61de3620c2715674e2df</t>
  </si>
  <si>
    <t>606b9d4cf78dba47a1a82e76</t>
  </si>
  <si>
    <t>606b9a4e9066f469b09d9387</t>
  </si>
  <si>
    <t>606b75bf94d52743e0edd893</t>
  </si>
  <si>
    <t>606b71462af6cd0e090bc217</t>
  </si>
  <si>
    <t>YokoSun трусики Econom XL (12-20 кг) 38 шт.</t>
  </si>
  <si>
    <t>606b5e3c32da8362df8e4b79</t>
  </si>
  <si>
    <t>606b5f2803c378579f12b76b</t>
  </si>
  <si>
    <t>Joydivision тампоны Freedom mini, 2 капли, 3 шт.</t>
  </si>
  <si>
    <t>606b45c5dbdc314ee1d58325</t>
  </si>
  <si>
    <t>606b225ffbacea17ec8a2b2c</t>
  </si>
  <si>
    <t>606b45cebed21e69276a5c0a</t>
  </si>
  <si>
    <t>606b0a6e20d51d3a953fb824</t>
  </si>
  <si>
    <t>606b2466792ab106f38144ad</t>
  </si>
  <si>
    <t>606af7be2af6cd28490bc343</t>
  </si>
  <si>
    <t>606ae78e8927ca3caf719f21</t>
  </si>
  <si>
    <t>606b678edbdc314617d582a6</t>
  </si>
  <si>
    <t>606b675b2af6cd196c0bc216</t>
  </si>
  <si>
    <t>606adc4fdbdc312040d58275</t>
  </si>
  <si>
    <t>606ad28af78dba4d75a82f8c</t>
  </si>
  <si>
    <t>606b475504e943b514dd54d8</t>
  </si>
  <si>
    <t>606b425d3620c26a2574e37c</t>
  </si>
  <si>
    <t>606afc467399013088caddb4</t>
  </si>
  <si>
    <t>606ae8a083b1f272145dbeb7</t>
  </si>
  <si>
    <t>Saphir Бальзам-восстановитель Renovateur</t>
  </si>
  <si>
    <t>606c7e69bed21e6bb5a4117e</t>
  </si>
  <si>
    <t>606bd54b99d6ef48ec483901</t>
  </si>
  <si>
    <t>606b0c8904e943ca81dd53fa</t>
  </si>
  <si>
    <t>606b5ffdf98801bdcc872533</t>
  </si>
  <si>
    <t>6069ce23863e4e25946c7e93</t>
  </si>
  <si>
    <t>6069a8bec3080fd6ef2f7901</t>
  </si>
  <si>
    <t>6069a4ae863e4e0bfd6c7ec3</t>
  </si>
  <si>
    <t>Petitfee Artichoke Soothing гидрогелевая маска для лица с экстрактом артишока, 32 г, 5 уп.</t>
  </si>
  <si>
    <t>606989fe863e4e78b46c7e32</t>
  </si>
  <si>
    <t>60695bdefbacea776c8a2b74</t>
  </si>
  <si>
    <t>606a2d6a0fe9954916a03630</t>
  </si>
  <si>
    <t>60685bc4fbacea36738a2acd</t>
  </si>
  <si>
    <t>6068578f99d6ef245e4839c1</t>
  </si>
  <si>
    <t>606839e1792ab129848143b8</t>
  </si>
  <si>
    <t>YokoSun подгузники Premium S (3-6 кг) 72 шт.</t>
  </si>
  <si>
    <t>606b094f6a86430b126391d3</t>
  </si>
  <si>
    <t>606b5c84f4c0cb6d5326a0dd</t>
  </si>
  <si>
    <t>6069b1faf78dba245ba82e98</t>
  </si>
  <si>
    <t>606b07a83b317621a1daaecb</t>
  </si>
  <si>
    <t>606aeb905a39512429957954</t>
  </si>
  <si>
    <t>606c65012af6cd68629e1973</t>
  </si>
  <si>
    <t>6068d54a6a86433dc96391cc</t>
  </si>
  <si>
    <t>6069ad8cc3080f01382f78ef</t>
  </si>
  <si>
    <t>606896fc4f5c6e06d7a134ef</t>
  </si>
  <si>
    <t>606b069494d52790fcedd8f2</t>
  </si>
  <si>
    <t>Merries трусики L (9-14 кг) 56 шт.</t>
  </si>
  <si>
    <t>6068cb7594d527f90fedd829</t>
  </si>
  <si>
    <t>606c041983b1f222805dbf9d</t>
  </si>
  <si>
    <t>606a1f4cdff13b1a1a7ce268</t>
  </si>
  <si>
    <t>YokoSun трусики Econom L (9-14 кг) 44 шт.</t>
  </si>
  <si>
    <t>606b56af99d6ef5d854839a8</t>
  </si>
  <si>
    <t>606826334f5c6e134da13437</t>
  </si>
  <si>
    <t>13.03.2021</t>
  </si>
  <si>
    <t>Возврат платежа покупателя</t>
  </si>
  <si>
    <t>606c04b45a395170459579f3</t>
  </si>
  <si>
    <t>Выплата расходов покупателю при возврате товара ненадлежащего качества</t>
  </si>
  <si>
    <t>606c04b5954f6ba580162c0d</t>
  </si>
  <si>
    <t>24.03.2021</t>
  </si>
  <si>
    <t>Biore увлажняющая сыворотка для умывания и снятия макияжа, 230 мл</t>
  </si>
  <si>
    <t>606c28e5f4c0cb5d9f269fe4</t>
  </si>
  <si>
    <t>606c39373620c242b574e3e8</t>
  </si>
  <si>
    <t>606d068adff13b442427fce3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</si>
</sst>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982790.0</v>
      </c>
    </row>
    <row r="4" spans="1:9" s="3" customFormat="1" x14ac:dyDescent="0.2" ht="16.0" customHeight="true">
      <c r="A4" s="3" t="s">
        <v>34</v>
      </c>
      <c r="B4" s="10" t="n">
        <v>404342.0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4.2162987E7</v>
      </c>
      <c r="B8" s="8" t="s">
        <v>51</v>
      </c>
      <c r="C8" s="8" t="n">
        <f>IF(false,"005-1039", "005-1039")</f>
      </c>
      <c r="D8" s="8" t="s">
        <v>52</v>
      </c>
      <c r="E8" s="8" t="n">
        <v>1.0</v>
      </c>
      <c r="F8" s="8" t="n">
        <v>1114.0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4.2158992E7</v>
      </c>
      <c r="B9" t="s" s="8">
        <v>51</v>
      </c>
      <c r="C9" t="n" s="8">
        <f>IF(false,"005-1039", "005-1039")</f>
      </c>
      <c r="D9" t="s" s="8">
        <v>52</v>
      </c>
      <c r="E9" t="n" s="8">
        <v>1.0</v>
      </c>
      <c r="F9" t="n" s="8">
        <v>1493.0</v>
      </c>
      <c r="G9" t="s" s="8">
        <v>53</v>
      </c>
      <c r="H9" t="s" s="8">
        <v>54</v>
      </c>
      <c r="I9" t="s" s="8">
        <v>56</v>
      </c>
    </row>
    <row r="10" spans="1:9" x14ac:dyDescent="0.2" ht="16.0" customHeight="true">
      <c r="A10" s="7" t="n">
        <v>4.2158053E7</v>
      </c>
      <c r="B10" s="8" t="s">
        <v>51</v>
      </c>
      <c r="C10" s="8" t="n">
        <f>IF(false,"005-1039", "005-1039")</f>
      </c>
      <c r="D10" s="8" t="s">
        <v>52</v>
      </c>
      <c r="E10" s="8" t="n">
        <v>2.0</v>
      </c>
      <c r="F10" s="8" t="n">
        <v>1640.0</v>
      </c>
      <c r="G10" s="8" t="s">
        <v>53</v>
      </c>
      <c r="H10" t="s" s="8">
        <v>54</v>
      </c>
      <c r="I10" t="s" s="8">
        <v>57</v>
      </c>
    </row>
    <row r="11" ht="16.0" customHeight="true">
      <c r="A11" t="n" s="7">
        <v>4.2155467E7</v>
      </c>
      <c r="B11" t="s" s="8">
        <v>51</v>
      </c>
      <c r="C11" t="n" s="8">
        <f>IF(false,"120921470", "120921470")</f>
      </c>
      <c r="D11" t="s" s="8">
        <v>58</v>
      </c>
      <c r="E11" t="n" s="8">
        <v>1.0</v>
      </c>
      <c r="F11" t="n" s="8">
        <v>357.0</v>
      </c>
      <c r="G11" t="s" s="8">
        <v>53</v>
      </c>
      <c r="H11" t="s" s="8">
        <v>54</v>
      </c>
      <c r="I11" t="s" s="8">
        <v>59</v>
      </c>
    </row>
    <row r="12" spans="1:9" x14ac:dyDescent="0.2" ht="16.0" customHeight="true">
      <c r="A12" s="7" t="n">
        <v>4.2152759E7</v>
      </c>
      <c r="B12" t="s" s="8">
        <v>51</v>
      </c>
      <c r="C12" t="n" s="8">
        <f>IF(false,"120922351", "120922351")</f>
      </c>
      <c r="D12" t="s" s="8">
        <v>60</v>
      </c>
      <c r="E12" t="n" s="8">
        <v>1.0</v>
      </c>
      <c r="F12" t="n" s="8">
        <v>632.0</v>
      </c>
      <c r="G12" t="s" s="8">
        <v>53</v>
      </c>
      <c r="H12" t="s" s="8">
        <v>54</v>
      </c>
      <c r="I12" t="s" s="8">
        <v>61</v>
      </c>
    </row>
    <row r="13" spans="1:9" s="8" customFormat="1" ht="16.0" x14ac:dyDescent="0.2" customHeight="true">
      <c r="A13" s="7" t="n">
        <v>4.215232E7</v>
      </c>
      <c r="B13" s="8" t="s">
        <v>51</v>
      </c>
      <c r="C13" s="8" t="n">
        <f>IF(false,"120921545", "120921545")</f>
      </c>
      <c r="D13" s="8" t="s">
        <v>62</v>
      </c>
      <c r="E13" s="8" t="n">
        <v>1.0</v>
      </c>
      <c r="F13" s="8" t="n">
        <v>899.0</v>
      </c>
      <c r="G13" s="8" t="s">
        <v>53</v>
      </c>
      <c r="H13" s="8" t="s">
        <v>54</v>
      </c>
      <c r="I13" s="8" t="s">
        <v>63</v>
      </c>
    </row>
    <row r="14" spans="1:9" x14ac:dyDescent="0.2" ht="16.0" customHeight="true">
      <c r="A14" s="7" t="n">
        <v>4.2173259E7</v>
      </c>
      <c r="B14" s="8" t="s">
        <v>51</v>
      </c>
      <c r="C14" s="8" t="n">
        <f>IF(false,"005-1375", "005-1375")</f>
      </c>
      <c r="D14" s="8" t="s">
        <v>64</v>
      </c>
      <c r="E14" s="8" t="n">
        <v>1.0</v>
      </c>
      <c r="F14" s="8" t="n">
        <v>313.0</v>
      </c>
      <c r="G14" s="8" t="s">
        <v>53</v>
      </c>
      <c r="H14" s="8" t="s">
        <v>54</v>
      </c>
      <c r="I14" s="8" t="s">
        <v>65</v>
      </c>
    </row>
    <row r="15" ht="16.0" customHeight="true">
      <c r="A15" t="n" s="7">
        <v>4.2145487E7</v>
      </c>
      <c r="B15" t="s" s="8">
        <v>51</v>
      </c>
      <c r="C15" t="n" s="8">
        <f>IF(false,"005-1039", "005-1039")</f>
      </c>
      <c r="D15" t="s" s="8">
        <v>52</v>
      </c>
      <c r="E15" t="n" s="8">
        <v>1.0</v>
      </c>
      <c r="F15" t="n" s="8">
        <v>1.0</v>
      </c>
      <c r="G15" t="s" s="8">
        <v>53</v>
      </c>
      <c r="H15" t="s" s="8">
        <v>54</v>
      </c>
      <c r="I15" t="s" s="8">
        <v>66</v>
      </c>
    </row>
    <row r="16" spans="1:9" s="1" customFormat="1" x14ac:dyDescent="0.2" ht="16.0" customHeight="true">
      <c r="A16" s="7" t="n">
        <v>4.2179394E7</v>
      </c>
      <c r="B16" t="s" s="8">
        <v>51</v>
      </c>
      <c r="C16" t="n" s="8">
        <f>IF(false,"005-1312", "005-1312")</f>
      </c>
      <c r="D16" t="s" s="8">
        <v>67</v>
      </c>
      <c r="E16" t="n" s="8">
        <v>1.0</v>
      </c>
      <c r="F16" s="8" t="n">
        <v>573.0</v>
      </c>
      <c r="G16" s="8" t="s">
        <v>53</v>
      </c>
      <c r="H16" s="8" t="s">
        <v>54</v>
      </c>
      <c r="I16" s="8" t="s">
        <v>68</v>
      </c>
    </row>
    <row r="17" spans="1:9" x14ac:dyDescent="0.2" ht="16.0" customHeight="true">
      <c r="A17" s="7" t="n">
        <v>4.2143804E7</v>
      </c>
      <c r="B17" s="8" t="s">
        <v>51</v>
      </c>
      <c r="C17" s="8" t="n">
        <f>IF(false,"002-100", "002-100")</f>
      </c>
      <c r="D17" s="8" t="s">
        <v>69</v>
      </c>
      <c r="E17" s="8" t="n">
        <v>1.0</v>
      </c>
      <c r="F17" s="8" t="n">
        <v>1.0</v>
      </c>
      <c r="G17" s="8" t="s">
        <v>53</v>
      </c>
      <c r="H17" s="8" t="s">
        <v>54</v>
      </c>
      <c r="I17" s="8" t="s">
        <v>70</v>
      </c>
    </row>
    <row r="18" spans="1:9" x14ac:dyDescent="0.2" ht="16.0" customHeight="true">
      <c r="A18" s="7" t="n">
        <v>4.2138703E7</v>
      </c>
      <c r="B18" t="s" s="8">
        <v>51</v>
      </c>
      <c r="C18" t="n" s="8">
        <f>IF(false,"01-003884", "01-003884")</f>
      </c>
      <c r="D18" t="s" s="8">
        <v>71</v>
      </c>
      <c r="E18" t="n" s="8">
        <v>4.0</v>
      </c>
      <c r="F18" t="n" s="8">
        <v>3340.0</v>
      </c>
      <c r="G18" t="s" s="8">
        <v>53</v>
      </c>
      <c r="H18" t="s" s="8">
        <v>54</v>
      </c>
      <c r="I18" t="s" s="8">
        <v>72</v>
      </c>
    </row>
    <row r="19" spans="1:9" ht="16.0" x14ac:dyDescent="0.2" customHeight="true">
      <c r="A19" s="7" t="n">
        <v>4.2132866E7</v>
      </c>
      <c r="B19" s="8" t="s">
        <v>51</v>
      </c>
      <c r="C19" s="8" t="n">
        <f>IF(false,"005-1039", "005-1039")</f>
      </c>
      <c r="D19" s="8" t="s">
        <v>52</v>
      </c>
      <c r="E19" s="8" t="n">
        <v>2.0</v>
      </c>
      <c r="F19" s="8" t="n">
        <v>2986.0</v>
      </c>
      <c r="G19" s="8" t="s">
        <v>53</v>
      </c>
      <c r="H19" s="8" t="s">
        <v>54</v>
      </c>
      <c r="I19" s="8" t="s">
        <v>73</v>
      </c>
    </row>
    <row r="20" spans="1:9" x14ac:dyDescent="0.2" ht="16.0" customHeight="true">
      <c r="A20" s="7" t="n">
        <v>4.2229702E7</v>
      </c>
      <c r="B20" s="8" t="s">
        <v>74</v>
      </c>
      <c r="C20" s="8" t="n">
        <f>IF(false,"005-1515", "005-1515")</f>
      </c>
      <c r="D20" s="8" t="s">
        <v>75</v>
      </c>
      <c r="E20" s="8" t="n">
        <v>1.0</v>
      </c>
      <c r="F20" s="8" t="n">
        <v>768.0</v>
      </c>
      <c r="G20" s="8" t="s">
        <v>53</v>
      </c>
      <c r="H20" s="8" t="s">
        <v>54</v>
      </c>
      <c r="I20" s="8" t="s">
        <v>76</v>
      </c>
    </row>
    <row r="21" ht="16.0" customHeight="true">
      <c r="A21" t="n" s="7">
        <v>4.2132169E7</v>
      </c>
      <c r="B21" t="s" s="8">
        <v>51</v>
      </c>
      <c r="C21" t="n" s="8">
        <f>IF(false,"120921898", "120921898")</f>
      </c>
      <c r="D21" t="s" s="8">
        <v>77</v>
      </c>
      <c r="E21" t="n" s="8">
        <v>1.0</v>
      </c>
      <c r="F21" t="n" s="8">
        <v>201.0</v>
      </c>
      <c r="G21" t="s" s="8">
        <v>53</v>
      </c>
      <c r="H21" t="s" s="8">
        <v>54</v>
      </c>
      <c r="I21" t="s" s="8">
        <v>78</v>
      </c>
    </row>
    <row r="22" spans="1:9" s="1" customFormat="1" x14ac:dyDescent="0.2" ht="16.0" customHeight="true">
      <c r="A22" s="7" t="n">
        <v>4.2128678E7</v>
      </c>
      <c r="B22" t="s" s="8">
        <v>51</v>
      </c>
      <c r="C22" t="n" s="8">
        <f>IF(false,"005-1512", "005-1512")</f>
      </c>
      <c r="D22" t="s" s="8">
        <v>79</v>
      </c>
      <c r="E22" t="n" s="8">
        <v>1.0</v>
      </c>
      <c r="F22" s="8" t="n">
        <v>1.0</v>
      </c>
      <c r="G22" s="8" t="s">
        <v>53</v>
      </c>
      <c r="H22" s="8" t="s">
        <v>54</v>
      </c>
      <c r="I22" s="8" t="s">
        <v>80</v>
      </c>
    </row>
    <row r="23" spans="1:9" x14ac:dyDescent="0.2" ht="16.0" customHeight="true">
      <c r="A23" s="7" t="n">
        <v>4.2128678E7</v>
      </c>
      <c r="B23" s="8" t="s">
        <v>51</v>
      </c>
      <c r="C23" s="8" t="n">
        <f>IF(false,"005-1514", "005-1514")</f>
      </c>
      <c r="D23" s="8" t="s">
        <v>81</v>
      </c>
      <c r="E23" s="8" t="n">
        <v>1.0</v>
      </c>
      <c r="F23" s="8" t="n">
        <v>1.0</v>
      </c>
      <c r="G23" s="8" t="s">
        <v>53</v>
      </c>
      <c r="H23" s="8" t="s">
        <v>54</v>
      </c>
      <c r="I23" s="8" t="s">
        <v>80</v>
      </c>
    </row>
    <row r="24" ht="16.0" customHeight="true">
      <c r="A24" t="n" s="7">
        <v>4.212683E7</v>
      </c>
      <c r="B24" t="s" s="8">
        <v>51</v>
      </c>
      <c r="C24" t="n" s="8">
        <f>IF(false,"000-631", "000-631")</f>
      </c>
      <c r="D24" t="s" s="8">
        <v>82</v>
      </c>
      <c r="E24" t="n" s="8">
        <v>2.0</v>
      </c>
      <c r="F24" t="n" s="8">
        <v>945.0</v>
      </c>
      <c r="G24" t="s" s="8">
        <v>53</v>
      </c>
      <c r="H24" t="s" s="8">
        <v>54</v>
      </c>
      <c r="I24" t="s" s="8">
        <v>83</v>
      </c>
    </row>
    <row r="25" spans="1:9" s="1" customFormat="1" x14ac:dyDescent="0.2" ht="16.0" customHeight="true">
      <c r="A25" t="n" s="7">
        <v>4.2122704E7</v>
      </c>
      <c r="B25" t="s" s="8">
        <v>51</v>
      </c>
      <c r="C25" t="n" s="8">
        <f>IF(false,"005-1516", "005-1516")</f>
      </c>
      <c r="D25" t="s" s="8">
        <v>84</v>
      </c>
      <c r="E25" t="n" s="8">
        <v>4.0</v>
      </c>
      <c r="F25" t="n" s="8">
        <v>3472.0</v>
      </c>
      <c r="G25" t="s" s="8">
        <v>53</v>
      </c>
      <c r="H25" t="s" s="8">
        <v>54</v>
      </c>
      <c r="I25" t="s" s="8">
        <v>85</v>
      </c>
    </row>
    <row r="26" ht="16.0" customHeight="true">
      <c r="A26" t="n" s="7">
        <v>4.2121912E7</v>
      </c>
      <c r="B26" t="s" s="8">
        <v>51</v>
      </c>
      <c r="C26" t="n" s="8">
        <f>IF(false,"005-1515", "005-1515")</f>
      </c>
      <c r="D26" t="s" s="8">
        <v>75</v>
      </c>
      <c r="E26" t="n" s="8">
        <v>1.0</v>
      </c>
      <c r="F26" t="n" s="8">
        <v>1.0</v>
      </c>
      <c r="G26" t="s" s="8">
        <v>53</v>
      </c>
      <c r="H26" t="s" s="8">
        <v>54</v>
      </c>
      <c r="I26" t="s" s="8">
        <v>86</v>
      </c>
    </row>
    <row r="27" ht="16.0" customHeight="true">
      <c r="A27" t="n" s="7">
        <v>4.2329073E7</v>
      </c>
      <c r="B27" t="s" s="8">
        <v>74</v>
      </c>
      <c r="C27" t="n" s="8">
        <f>IF(false,"01-003884", "01-003884")</f>
      </c>
      <c r="D27" t="s" s="8">
        <v>71</v>
      </c>
      <c r="E27" t="n" s="8">
        <v>1.0</v>
      </c>
      <c r="F27" t="n" s="8">
        <v>751.0</v>
      </c>
      <c r="G27" t="s" s="8">
        <v>53</v>
      </c>
      <c r="H27" t="s" s="8">
        <v>54</v>
      </c>
      <c r="I27" t="s" s="8">
        <v>87</v>
      </c>
    </row>
    <row r="28" ht="16.0" customHeight="true">
      <c r="A28" t="n" s="7">
        <v>4.2119485E7</v>
      </c>
      <c r="B28" t="s" s="8">
        <v>51</v>
      </c>
      <c r="C28" t="n" s="8">
        <f>IF(false,"005-1039", "005-1039")</f>
      </c>
      <c r="D28" t="s" s="8">
        <v>52</v>
      </c>
      <c r="E28" t="n" s="8">
        <v>1.0</v>
      </c>
      <c r="F28" t="n" s="8">
        <v>1186.0</v>
      </c>
      <c r="G28" t="s" s="8">
        <v>53</v>
      </c>
      <c r="H28" t="s" s="8">
        <v>54</v>
      </c>
      <c r="I28" t="s" s="8">
        <v>88</v>
      </c>
    </row>
    <row r="29" spans="1:9" s="1" customFormat="1" x14ac:dyDescent="0.2" ht="16.0" customHeight="true">
      <c r="A29" t="n" s="7">
        <v>4.2118641E7</v>
      </c>
      <c r="B29" t="s" s="8">
        <v>51</v>
      </c>
      <c r="C29" t="n" s="8">
        <f>IF(false,"005-1516", "005-1516")</f>
      </c>
      <c r="D29" t="s" s="8">
        <v>84</v>
      </c>
      <c r="E29" t="n" s="8">
        <v>4.0</v>
      </c>
      <c r="F29" t="n" s="8">
        <v>1.0</v>
      </c>
      <c r="G29" s="8" t="s">
        <v>53</v>
      </c>
      <c r="H29" t="s" s="8">
        <v>54</v>
      </c>
      <c r="I29" s="8" t="s">
        <v>89</v>
      </c>
    </row>
    <row r="30" ht="16.0" customHeight="true">
      <c r="A30" t="n" s="7">
        <v>4.2116895E7</v>
      </c>
      <c r="B30" t="s" s="8">
        <v>51</v>
      </c>
      <c r="C30" t="n" s="8">
        <f>IF(false,"01-003884", "01-003884")</f>
      </c>
      <c r="D30" t="s" s="8">
        <v>71</v>
      </c>
      <c r="E30" t="n" s="8">
        <v>1.0</v>
      </c>
      <c r="F30" t="n" s="8">
        <v>835.0</v>
      </c>
      <c r="G30" t="s" s="8">
        <v>53</v>
      </c>
      <c r="H30" t="s" s="8">
        <v>54</v>
      </c>
      <c r="I30" t="s" s="8">
        <v>90</v>
      </c>
    </row>
    <row r="31" ht="16.0" customHeight="true">
      <c r="A31" t="n" s="7">
        <v>4.2116704E7</v>
      </c>
      <c r="B31" t="s" s="8">
        <v>51</v>
      </c>
      <c r="C31" t="n" s="8">
        <f>IF(false,"01-003884", "01-003884")</f>
      </c>
      <c r="D31" t="s" s="8">
        <v>71</v>
      </c>
      <c r="E31" t="n" s="8">
        <v>2.0</v>
      </c>
      <c r="F31" t="n" s="8">
        <v>1.0</v>
      </c>
      <c r="G31" t="s" s="8">
        <v>53</v>
      </c>
      <c r="H31" t="s" s="8">
        <v>54</v>
      </c>
      <c r="I31" t="s" s="8">
        <v>91</v>
      </c>
    </row>
    <row r="32" ht="16.0" customHeight="true">
      <c r="A32" t="n" s="7">
        <v>4.2187374E7</v>
      </c>
      <c r="B32" t="s" s="8">
        <v>51</v>
      </c>
      <c r="C32" t="n" s="8">
        <f>IF(false,"005-1119", "005-1119")</f>
      </c>
      <c r="D32" t="s" s="8">
        <v>92</v>
      </c>
      <c r="E32" t="n" s="8">
        <v>1.0</v>
      </c>
      <c r="F32" t="n" s="8">
        <v>1699.0</v>
      </c>
      <c r="G32" t="s" s="8">
        <v>53</v>
      </c>
      <c r="H32" t="s" s="8">
        <v>54</v>
      </c>
      <c r="I32" t="s" s="8">
        <v>93</v>
      </c>
    </row>
    <row r="33" ht="16.0" customHeight="true">
      <c r="A33" t="n" s="7">
        <v>4.2296763E7</v>
      </c>
      <c r="B33" t="s" s="8">
        <v>74</v>
      </c>
      <c r="C33" t="n" s="8">
        <f>IF(false,"120921901", "120921901")</f>
      </c>
      <c r="D33" t="s" s="8">
        <v>94</v>
      </c>
      <c r="E33" t="n" s="8">
        <v>1.0</v>
      </c>
      <c r="F33" t="n" s="8">
        <v>888.0</v>
      </c>
      <c r="G33" t="s" s="8">
        <v>53</v>
      </c>
      <c r="H33" t="s" s="8">
        <v>54</v>
      </c>
      <c r="I33" t="s" s="8">
        <v>95</v>
      </c>
    </row>
    <row r="34" ht="16.0" customHeight="true">
      <c r="A34" t="n" s="7">
        <v>4.2104555E7</v>
      </c>
      <c r="B34" t="s" s="8">
        <v>96</v>
      </c>
      <c r="C34" t="n" s="8">
        <f>IF(false,"120922035", "120922035")</f>
      </c>
      <c r="D34" t="s" s="8">
        <v>97</v>
      </c>
      <c r="E34" t="n" s="8">
        <v>1.0</v>
      </c>
      <c r="F34" t="n" s="8">
        <v>854.0</v>
      </c>
      <c r="G34" t="s" s="8">
        <v>53</v>
      </c>
      <c r="H34" t="s" s="8">
        <v>54</v>
      </c>
      <c r="I34" t="s" s="8">
        <v>98</v>
      </c>
    </row>
    <row r="35" ht="16.0" customHeight="true">
      <c r="A35" t="n" s="7">
        <v>4.2105517E7</v>
      </c>
      <c r="B35" t="s" s="8">
        <v>96</v>
      </c>
      <c r="C35" t="n" s="8">
        <f>IF(false,"005-1560", "005-1560")</f>
      </c>
      <c r="D35" t="s" s="8">
        <v>99</v>
      </c>
      <c r="E35" t="n" s="8">
        <v>1.0</v>
      </c>
      <c r="F35" t="n" s="8">
        <v>402.0</v>
      </c>
      <c r="G35" t="s" s="8">
        <v>53</v>
      </c>
      <c r="H35" t="s" s="8">
        <v>54</v>
      </c>
      <c r="I35" t="s" s="8">
        <v>100</v>
      </c>
    </row>
    <row r="36" ht="16.0" customHeight="true">
      <c r="A36" t="n" s="7">
        <v>4.2106171E7</v>
      </c>
      <c r="B36" t="s" s="8">
        <v>96</v>
      </c>
      <c r="C36" t="n" s="8">
        <f>IF(false,"005-1039", "005-1039")</f>
      </c>
      <c r="D36" t="s" s="8">
        <v>52</v>
      </c>
      <c r="E36" t="n" s="8">
        <v>2.0</v>
      </c>
      <c r="F36" t="n" s="8">
        <v>2986.0</v>
      </c>
      <c r="G36" t="s" s="8">
        <v>53</v>
      </c>
      <c r="H36" t="s" s="8">
        <v>54</v>
      </c>
      <c r="I36" t="s" s="8">
        <v>101</v>
      </c>
    </row>
    <row r="37" ht="16.0" customHeight="true">
      <c r="A37" t="n" s="7">
        <v>4.2106322E7</v>
      </c>
      <c r="B37" t="s" s="8">
        <v>96</v>
      </c>
      <c r="C37" t="n" s="8">
        <f>IF(false,"005-1516", "005-1516")</f>
      </c>
      <c r="D37" t="s" s="8">
        <v>84</v>
      </c>
      <c r="E37" t="n" s="8">
        <v>4.0</v>
      </c>
      <c r="F37" t="n" s="8">
        <v>3568.0</v>
      </c>
      <c r="G37" t="s" s="8">
        <v>53</v>
      </c>
      <c r="H37" t="s" s="8">
        <v>54</v>
      </c>
      <c r="I37" t="s" s="8">
        <v>102</v>
      </c>
    </row>
    <row r="38" ht="16.0" customHeight="true">
      <c r="A38" t="n" s="7">
        <v>4.2100392E7</v>
      </c>
      <c r="B38" t="s" s="8">
        <v>96</v>
      </c>
      <c r="C38" t="n" s="8">
        <f>IF(false,"005-1516", "005-1516")</f>
      </c>
      <c r="D38" t="s" s="8">
        <v>84</v>
      </c>
      <c r="E38" t="n" s="8">
        <v>1.0</v>
      </c>
      <c r="F38" t="n" s="8">
        <v>422.0</v>
      </c>
      <c r="G38" t="s" s="8">
        <v>53</v>
      </c>
      <c r="H38" t="s" s="8">
        <v>54</v>
      </c>
      <c r="I38" t="s" s="8">
        <v>103</v>
      </c>
    </row>
    <row r="39" ht="16.0" customHeight="true">
      <c r="A39" t="n" s="7">
        <v>4.2096175E7</v>
      </c>
      <c r="B39" t="s" s="8">
        <v>96</v>
      </c>
      <c r="C39" t="n" s="8">
        <f>IF(false,"005-1516", "005-1516")</f>
      </c>
      <c r="D39" t="s" s="8">
        <v>84</v>
      </c>
      <c r="E39" t="n" s="8">
        <v>3.0</v>
      </c>
      <c r="F39" t="n" s="8">
        <v>2817.0</v>
      </c>
      <c r="G39" t="s" s="8">
        <v>53</v>
      </c>
      <c r="H39" t="s" s="8">
        <v>54</v>
      </c>
      <c r="I39" t="s" s="8">
        <v>104</v>
      </c>
    </row>
    <row r="40" ht="16.0" customHeight="true">
      <c r="A40" t="n" s="7">
        <v>4.179407E7</v>
      </c>
      <c r="B40" t="s" s="8">
        <v>105</v>
      </c>
      <c r="C40" t="n" s="8">
        <f>IF(false,"005-1039", "005-1039")</f>
      </c>
      <c r="D40" t="s" s="8">
        <v>52</v>
      </c>
      <c r="E40" t="n" s="8">
        <v>2.0</v>
      </c>
      <c r="F40" t="n" s="8">
        <v>3598.0</v>
      </c>
      <c r="G40" t="s" s="8">
        <v>53</v>
      </c>
      <c r="H40" t="s" s="8">
        <v>54</v>
      </c>
      <c r="I40" t="s" s="8">
        <v>106</v>
      </c>
    </row>
    <row r="41" ht="16.0" customHeight="true">
      <c r="A41" t="n" s="7">
        <v>4.209601E7</v>
      </c>
      <c r="B41" t="s" s="8">
        <v>96</v>
      </c>
      <c r="C41" t="n" s="8">
        <f>IF(false,"005-1515", "005-1515")</f>
      </c>
      <c r="D41" t="s" s="8">
        <v>75</v>
      </c>
      <c r="E41" t="n" s="8">
        <v>1.0</v>
      </c>
      <c r="F41" t="n" s="8">
        <v>841.0</v>
      </c>
      <c r="G41" t="s" s="8">
        <v>53</v>
      </c>
      <c r="H41" t="s" s="8">
        <v>54</v>
      </c>
      <c r="I41" t="s" s="8">
        <v>107</v>
      </c>
    </row>
    <row r="42" ht="16.0" customHeight="true">
      <c r="A42" t="n" s="7">
        <v>4.2093739E7</v>
      </c>
      <c r="B42" t="s" s="8">
        <v>96</v>
      </c>
      <c r="C42" t="n" s="8">
        <f>IF(false,"005-1515", "005-1515")</f>
      </c>
      <c r="D42" t="s" s="8">
        <v>75</v>
      </c>
      <c r="E42" t="n" s="8">
        <v>1.0</v>
      </c>
      <c r="F42" t="n" s="8">
        <v>614.0</v>
      </c>
      <c r="G42" t="s" s="8">
        <v>53</v>
      </c>
      <c r="H42" t="s" s="8">
        <v>54</v>
      </c>
      <c r="I42" t="s" s="8">
        <v>108</v>
      </c>
    </row>
    <row r="43" ht="16.0" customHeight="true">
      <c r="A43" t="n" s="7">
        <v>4.2089132E7</v>
      </c>
      <c r="B43" t="s" s="8">
        <v>96</v>
      </c>
      <c r="C43" t="n" s="8">
        <f>IF(false,"000-631", "000-631")</f>
      </c>
      <c r="D43" t="s" s="8">
        <v>82</v>
      </c>
      <c r="E43" t="n" s="8">
        <v>3.0</v>
      </c>
      <c r="F43" t="n" s="8">
        <v>1515.0</v>
      </c>
      <c r="G43" t="s" s="8">
        <v>53</v>
      </c>
      <c r="H43" t="s" s="8">
        <v>54</v>
      </c>
      <c r="I43" t="s" s="8">
        <v>109</v>
      </c>
    </row>
    <row r="44" ht="16.0" customHeight="true">
      <c r="A44" t="n" s="7">
        <v>4.2337391E7</v>
      </c>
      <c r="B44" t="s" s="8">
        <v>74</v>
      </c>
      <c r="C44" t="n" s="8">
        <f>IF(false,"120921506", "120921506")</f>
      </c>
      <c r="D44" t="s" s="8">
        <v>110</v>
      </c>
      <c r="E44" t="n" s="8">
        <v>1.0</v>
      </c>
      <c r="F44" t="n" s="8">
        <v>781.0</v>
      </c>
      <c r="G44" t="s" s="8">
        <v>53</v>
      </c>
      <c r="H44" t="s" s="8">
        <v>54</v>
      </c>
      <c r="I44" t="s" s="8">
        <v>111</v>
      </c>
    </row>
    <row r="45" ht="16.0" customHeight="true">
      <c r="A45" t="n" s="7">
        <v>4.2314597E7</v>
      </c>
      <c r="B45" t="s" s="8">
        <v>74</v>
      </c>
      <c r="C45" t="n" s="8">
        <f>IF(false,"005-1516", "005-1516")</f>
      </c>
      <c r="D45" t="s" s="8">
        <v>84</v>
      </c>
      <c r="E45" t="n" s="8">
        <v>1.0</v>
      </c>
      <c r="F45" t="n" s="8">
        <v>759.0</v>
      </c>
      <c r="G45" t="s" s="8">
        <v>53</v>
      </c>
      <c r="H45" t="s" s="8">
        <v>54</v>
      </c>
      <c r="I45" t="s" s="8">
        <v>112</v>
      </c>
    </row>
    <row r="46" ht="16.0" customHeight="true">
      <c r="A46" t="n" s="7">
        <v>4.2325161E7</v>
      </c>
      <c r="B46" t="s" s="8">
        <v>74</v>
      </c>
      <c r="C46" t="n" s="8">
        <f>IF(false,"120921409", "120921409")</f>
      </c>
      <c r="D46" t="s" s="8">
        <v>113</v>
      </c>
      <c r="E46" t="n" s="8">
        <v>1.0</v>
      </c>
      <c r="F46" t="n" s="8">
        <v>6.0</v>
      </c>
      <c r="G46" t="s" s="8">
        <v>53</v>
      </c>
      <c r="H46" t="s" s="8">
        <v>54</v>
      </c>
      <c r="I46" t="s" s="8">
        <v>114</v>
      </c>
    </row>
    <row r="47" ht="16.0" customHeight="true">
      <c r="A47" t="n" s="7">
        <v>4.2163676E7</v>
      </c>
      <c r="B47" t="s" s="8">
        <v>51</v>
      </c>
      <c r="C47" t="n" s="8">
        <f>IF(false,"005-1518", "005-1518")</f>
      </c>
      <c r="D47" t="s" s="8">
        <v>115</v>
      </c>
      <c r="E47" t="n" s="8">
        <v>1.0</v>
      </c>
      <c r="F47" t="n" s="8">
        <v>1284.0</v>
      </c>
      <c r="G47" t="s" s="8">
        <v>53</v>
      </c>
      <c r="H47" t="s" s="8">
        <v>54</v>
      </c>
      <c r="I47" t="s" s="8">
        <v>116</v>
      </c>
    </row>
    <row r="48" ht="16.0" customHeight="true">
      <c r="A48" t="n" s="7">
        <v>4.2163676E7</v>
      </c>
      <c r="B48" t="s" s="8">
        <v>51</v>
      </c>
      <c r="C48" t="n" s="8">
        <f>IF(false,"002-105", "002-105")</f>
      </c>
      <c r="D48" t="s" s="8">
        <v>117</v>
      </c>
      <c r="E48" t="n" s="8">
        <v>1.0</v>
      </c>
      <c r="F48" t="n" s="8">
        <v>1089.0</v>
      </c>
      <c r="G48" t="s" s="8">
        <v>53</v>
      </c>
      <c r="H48" t="s" s="8">
        <v>54</v>
      </c>
      <c r="I48" t="s" s="8">
        <v>116</v>
      </c>
    </row>
    <row r="49" ht="16.0" customHeight="true">
      <c r="A49" t="n" s="7">
        <v>4.2086827E7</v>
      </c>
      <c r="B49" t="s" s="8">
        <v>96</v>
      </c>
      <c r="C49" t="n" s="8">
        <f>IF(false,"005-1518", "005-1518")</f>
      </c>
      <c r="D49" t="s" s="8">
        <v>115</v>
      </c>
      <c r="E49" t="n" s="8">
        <v>3.0</v>
      </c>
      <c r="F49" t="n" s="8">
        <v>3165.0</v>
      </c>
      <c r="G49" t="s" s="8">
        <v>53</v>
      </c>
      <c r="H49" t="s" s="8">
        <v>54</v>
      </c>
      <c r="I49" t="s" s="8">
        <v>118</v>
      </c>
    </row>
    <row r="50" ht="16.0" customHeight="true">
      <c r="A50" t="n" s="7">
        <v>4.2085312E7</v>
      </c>
      <c r="B50" t="s" s="8">
        <v>96</v>
      </c>
      <c r="C50" t="n" s="8">
        <f>IF(false,"005-1514", "005-1514")</f>
      </c>
      <c r="D50" t="s" s="8">
        <v>81</v>
      </c>
      <c r="E50" t="n" s="8">
        <v>1.0</v>
      </c>
      <c r="F50" t="n" s="8">
        <v>939.0</v>
      </c>
      <c r="G50" t="s" s="8">
        <v>53</v>
      </c>
      <c r="H50" t="s" s="8">
        <v>54</v>
      </c>
      <c r="I50" t="s" s="8">
        <v>119</v>
      </c>
    </row>
    <row r="51" ht="16.0" customHeight="true">
      <c r="A51" t="n" s="7">
        <v>4.2085508E7</v>
      </c>
      <c r="B51" t="s" s="8">
        <v>96</v>
      </c>
      <c r="C51" t="n" s="8">
        <f>IF(false,"005-1512", "005-1512")</f>
      </c>
      <c r="D51" t="s" s="8">
        <v>79</v>
      </c>
      <c r="E51" t="n" s="8">
        <v>1.0</v>
      </c>
      <c r="F51" t="n" s="8">
        <v>135.0</v>
      </c>
      <c r="G51" t="s" s="8">
        <v>53</v>
      </c>
      <c r="H51" t="s" s="8">
        <v>54</v>
      </c>
      <c r="I51" t="s" s="8">
        <v>120</v>
      </c>
    </row>
    <row r="52" ht="16.0" customHeight="true">
      <c r="A52" t="n" s="7">
        <v>4.2084351E7</v>
      </c>
      <c r="B52" t="s" s="8">
        <v>96</v>
      </c>
      <c r="C52" t="n" s="8">
        <f>IF(false,"002-101", "002-101")</f>
      </c>
      <c r="D52" t="s" s="8">
        <v>121</v>
      </c>
      <c r="E52" t="n" s="8">
        <v>1.0</v>
      </c>
      <c r="F52" t="n" s="8">
        <v>955.0</v>
      </c>
      <c r="G52" t="s" s="8">
        <v>53</v>
      </c>
      <c r="H52" t="s" s="8">
        <v>54</v>
      </c>
      <c r="I52" t="s" s="8">
        <v>122</v>
      </c>
    </row>
    <row r="53" ht="16.0" customHeight="true">
      <c r="A53" t="n" s="7">
        <v>4.2084255E7</v>
      </c>
      <c r="B53" t="s" s="8">
        <v>96</v>
      </c>
      <c r="C53" t="n" s="8">
        <f>IF(false,"005-1039", "005-1039")</f>
      </c>
      <c r="D53" t="s" s="8">
        <v>52</v>
      </c>
      <c r="E53" t="n" s="8">
        <v>1.0</v>
      </c>
      <c r="F53" t="n" s="8">
        <v>1150.0</v>
      </c>
      <c r="G53" t="s" s="8">
        <v>53</v>
      </c>
      <c r="H53" t="s" s="8">
        <v>54</v>
      </c>
      <c r="I53" t="s" s="8">
        <v>123</v>
      </c>
    </row>
    <row r="54" ht="16.0" customHeight="true">
      <c r="A54" t="n" s="7">
        <v>4.2080014E7</v>
      </c>
      <c r="B54" t="s" s="8">
        <v>96</v>
      </c>
      <c r="C54" t="n" s="8">
        <f>IF(false,"005-1516", "005-1516")</f>
      </c>
      <c r="D54" t="s" s="8">
        <v>84</v>
      </c>
      <c r="E54" t="n" s="8">
        <v>4.0</v>
      </c>
      <c r="F54" t="n" s="8">
        <v>3756.0</v>
      </c>
      <c r="G54" t="s" s="8">
        <v>53</v>
      </c>
      <c r="H54" t="s" s="8">
        <v>54</v>
      </c>
      <c r="I54" t="s" s="8">
        <v>124</v>
      </c>
    </row>
    <row r="55" ht="16.0" customHeight="true">
      <c r="A55" t="n" s="7">
        <v>4.2067451E7</v>
      </c>
      <c r="B55" t="s" s="8">
        <v>96</v>
      </c>
      <c r="C55" t="n" s="8">
        <f>IF(false,"002-098", "002-098")</f>
      </c>
      <c r="D55" t="s" s="8">
        <v>125</v>
      </c>
      <c r="E55" t="n" s="8">
        <v>1.0</v>
      </c>
      <c r="F55" t="n" s="8">
        <v>992.0</v>
      </c>
      <c r="G55" t="s" s="8">
        <v>53</v>
      </c>
      <c r="H55" t="s" s="8">
        <v>54</v>
      </c>
      <c r="I55" t="s" s="8">
        <v>126</v>
      </c>
    </row>
    <row r="56" ht="16.0" customHeight="true">
      <c r="A56" t="n" s="7">
        <v>4.2068328E7</v>
      </c>
      <c r="B56" t="s" s="8">
        <v>96</v>
      </c>
      <c r="C56" t="n" s="8">
        <f>IF(false,"008-577", "008-577")</f>
      </c>
      <c r="D56" t="s" s="8">
        <v>127</v>
      </c>
      <c r="E56" t="n" s="8">
        <v>3.0</v>
      </c>
      <c r="F56" t="n" s="8">
        <v>2052.0</v>
      </c>
      <c r="G56" t="s" s="8">
        <v>53</v>
      </c>
      <c r="H56" t="s" s="8">
        <v>54</v>
      </c>
      <c r="I56" t="s" s="8">
        <v>128</v>
      </c>
    </row>
    <row r="57" ht="16.0" customHeight="true">
      <c r="A57" t="n" s="7">
        <v>4.2057337E7</v>
      </c>
      <c r="B57" t="s" s="8">
        <v>96</v>
      </c>
      <c r="C57" t="n" s="8">
        <f>IF(false,"005-1512", "005-1512")</f>
      </c>
      <c r="D57" t="s" s="8">
        <v>79</v>
      </c>
      <c r="E57" t="n" s="8">
        <v>1.0</v>
      </c>
      <c r="F57" t="n" s="8">
        <v>813.0</v>
      </c>
      <c r="G57" t="s" s="8">
        <v>53</v>
      </c>
      <c r="H57" t="s" s="8">
        <v>54</v>
      </c>
      <c r="I57" t="s" s="8">
        <v>129</v>
      </c>
    </row>
    <row r="58" ht="16.0" customHeight="true">
      <c r="A58" t="n" s="7">
        <v>4.2325759E7</v>
      </c>
      <c r="B58" t="s" s="8">
        <v>74</v>
      </c>
      <c r="C58" t="n" s="8">
        <f>IF(false,"120921743", "120921743")</f>
      </c>
      <c r="D58" t="s" s="8">
        <v>130</v>
      </c>
      <c r="E58" t="n" s="8">
        <v>2.0</v>
      </c>
      <c r="F58" t="n" s="8">
        <v>1113.0</v>
      </c>
      <c r="G58" t="s" s="8">
        <v>53</v>
      </c>
      <c r="H58" t="s" s="8">
        <v>54</v>
      </c>
      <c r="I58" t="s" s="8">
        <v>131</v>
      </c>
    </row>
    <row r="59" ht="16.0" customHeight="true">
      <c r="A59" t="n" s="7">
        <v>4.2292374E7</v>
      </c>
      <c r="B59" t="s" s="8">
        <v>74</v>
      </c>
      <c r="C59" t="n" s="8">
        <f>IF(false,"008-575", "008-575")</f>
      </c>
      <c r="D59" t="s" s="8">
        <v>132</v>
      </c>
      <c r="E59" t="n" s="8">
        <v>2.0</v>
      </c>
      <c r="F59" t="n" s="8">
        <v>1468.0</v>
      </c>
      <c r="G59" t="s" s="8">
        <v>53</v>
      </c>
      <c r="H59" t="s" s="8">
        <v>54</v>
      </c>
      <c r="I59" t="s" s="8">
        <v>133</v>
      </c>
    </row>
    <row r="60" ht="16.0" customHeight="true">
      <c r="A60" t="n" s="7">
        <v>4.2292374E7</v>
      </c>
      <c r="B60" t="s" s="8">
        <v>74</v>
      </c>
      <c r="C60" t="n" s="8">
        <f>IF(false,"008-576", "008-576")</f>
      </c>
      <c r="D60" t="s" s="8">
        <v>134</v>
      </c>
      <c r="E60" t="n" s="8">
        <v>1.0</v>
      </c>
      <c r="F60" t="n" s="8">
        <v>731.0</v>
      </c>
      <c r="G60" t="s" s="8">
        <v>53</v>
      </c>
      <c r="H60" t="s" s="8">
        <v>54</v>
      </c>
      <c r="I60" t="s" s="8">
        <v>133</v>
      </c>
    </row>
    <row r="61" ht="16.0" customHeight="true">
      <c r="A61" t="n" s="7">
        <v>4.2175922E7</v>
      </c>
      <c r="B61" t="s" s="8">
        <v>51</v>
      </c>
      <c r="C61" t="n" s="8">
        <f>IF(false,"01-003884", "01-003884")</f>
      </c>
      <c r="D61" t="s" s="8">
        <v>71</v>
      </c>
      <c r="E61" t="n" s="8">
        <v>2.0</v>
      </c>
      <c r="F61" t="n" s="8">
        <v>1546.0</v>
      </c>
      <c r="G61" t="s" s="8">
        <v>53</v>
      </c>
      <c r="H61" t="s" s="8">
        <v>54</v>
      </c>
      <c r="I61" t="s" s="8">
        <v>135</v>
      </c>
    </row>
    <row r="62" ht="16.0" customHeight="true">
      <c r="A62" t="n" s="7">
        <v>4.2047467E7</v>
      </c>
      <c r="B62" t="s" s="8">
        <v>96</v>
      </c>
      <c r="C62" t="n" s="8">
        <f>IF(false,"120906023", "120906023")</f>
      </c>
      <c r="D62" t="s" s="8">
        <v>136</v>
      </c>
      <c r="E62" t="n" s="8">
        <v>1.0</v>
      </c>
      <c r="F62" t="n" s="8">
        <v>1089.0</v>
      </c>
      <c r="G62" t="s" s="8">
        <v>53</v>
      </c>
      <c r="H62" t="s" s="8">
        <v>54</v>
      </c>
      <c r="I62" t="s" s="8">
        <v>137</v>
      </c>
    </row>
    <row r="63" ht="16.0" customHeight="true">
      <c r="A63" t="n" s="7">
        <v>4.2047498E7</v>
      </c>
      <c r="B63" t="s" s="8">
        <v>96</v>
      </c>
      <c r="C63" t="n" s="8">
        <f>IF(false,"120921545", "120921545")</f>
      </c>
      <c r="D63" t="s" s="8">
        <v>62</v>
      </c>
      <c r="E63" t="n" s="8">
        <v>3.0</v>
      </c>
      <c r="F63" t="n" s="8">
        <v>2697.0</v>
      </c>
      <c r="G63" t="s" s="8">
        <v>53</v>
      </c>
      <c r="H63" t="s" s="8">
        <v>54</v>
      </c>
      <c r="I63" t="s" s="8">
        <v>138</v>
      </c>
    </row>
    <row r="64" ht="16.0" customHeight="true">
      <c r="A64" t="n" s="7">
        <v>4.2044908E7</v>
      </c>
      <c r="B64" t="s" s="8">
        <v>96</v>
      </c>
      <c r="C64" t="n" s="8">
        <f>IF(false,"120921901", "120921901")</f>
      </c>
      <c r="D64" t="s" s="8">
        <v>94</v>
      </c>
      <c r="E64" t="n" s="8">
        <v>1.0</v>
      </c>
      <c r="F64" t="n" s="8">
        <v>1064.0</v>
      </c>
      <c r="G64" t="s" s="8">
        <v>53</v>
      </c>
      <c r="H64" t="s" s="8">
        <v>54</v>
      </c>
      <c r="I64" t="s" s="8">
        <v>139</v>
      </c>
    </row>
    <row r="65" ht="16.0" customHeight="true">
      <c r="A65" t="n" s="7">
        <v>4.2044908E7</v>
      </c>
      <c r="B65" t="s" s="8">
        <v>96</v>
      </c>
      <c r="C65" t="n" s="8">
        <f>IF(false,"120921995", "120921995")</f>
      </c>
      <c r="D65" t="s" s="8">
        <v>140</v>
      </c>
      <c r="E65" t="n" s="8">
        <v>1.0</v>
      </c>
      <c r="F65" t="n" s="8">
        <v>1063.0</v>
      </c>
      <c r="G65" t="s" s="8">
        <v>53</v>
      </c>
      <c r="H65" t="s" s="8">
        <v>54</v>
      </c>
      <c r="I65" t="s" s="8">
        <v>139</v>
      </c>
    </row>
    <row r="66" ht="16.0" customHeight="true">
      <c r="A66" t="n" s="7">
        <v>4.2043275E7</v>
      </c>
      <c r="B66" t="s" s="8">
        <v>96</v>
      </c>
      <c r="C66" t="n" s="8">
        <f>IF(false,"005-1380", "005-1380")</f>
      </c>
      <c r="D66" t="s" s="8">
        <v>141</v>
      </c>
      <c r="E66" t="n" s="8">
        <v>1.0</v>
      </c>
      <c r="F66" t="n" s="8">
        <v>588.0</v>
      </c>
      <c r="G66" t="s" s="8">
        <v>53</v>
      </c>
      <c r="H66" t="s" s="8">
        <v>54</v>
      </c>
      <c r="I66" t="s" s="8">
        <v>142</v>
      </c>
    </row>
    <row r="67" ht="16.0" customHeight="true">
      <c r="A67" t="n" s="7">
        <v>4.221863E7</v>
      </c>
      <c r="B67" t="s" s="8">
        <v>51</v>
      </c>
      <c r="C67" t="n" s="8">
        <f>IF(false,"005-1516", "005-1516")</f>
      </c>
      <c r="D67" t="s" s="8">
        <v>84</v>
      </c>
      <c r="E67" t="n" s="8">
        <v>1.0</v>
      </c>
      <c r="F67" t="n" s="8">
        <v>880.0</v>
      </c>
      <c r="G67" t="s" s="8">
        <v>53</v>
      </c>
      <c r="H67" t="s" s="8">
        <v>54</v>
      </c>
      <c r="I67" t="s" s="8">
        <v>143</v>
      </c>
    </row>
    <row r="68" ht="16.0" customHeight="true">
      <c r="A68" t="n" s="7">
        <v>4.2239315E7</v>
      </c>
      <c r="B68" t="s" s="8">
        <v>74</v>
      </c>
      <c r="C68" t="n" s="8">
        <f>IF(false,"01-003884", "01-003884")</f>
      </c>
      <c r="D68" t="s" s="8">
        <v>71</v>
      </c>
      <c r="E68" t="n" s="8">
        <v>1.0</v>
      </c>
      <c r="F68" t="n" s="8">
        <v>862.0</v>
      </c>
      <c r="G68" t="s" s="8">
        <v>53</v>
      </c>
      <c r="H68" t="s" s="8">
        <v>54</v>
      </c>
      <c r="I68" t="s" s="8">
        <v>144</v>
      </c>
    </row>
    <row r="69" ht="16.0" customHeight="true">
      <c r="A69" t="n" s="7">
        <v>4.2182363E7</v>
      </c>
      <c r="B69" t="s" s="8">
        <v>51</v>
      </c>
      <c r="C69" t="n" s="8">
        <f>IF(false,"008-576", "008-576")</f>
      </c>
      <c r="D69" t="s" s="8">
        <v>134</v>
      </c>
      <c r="E69" t="n" s="8">
        <v>1.0</v>
      </c>
      <c r="F69" t="n" s="8">
        <v>284.0</v>
      </c>
      <c r="G69" t="s" s="8">
        <v>53</v>
      </c>
      <c r="H69" t="s" s="8">
        <v>54</v>
      </c>
      <c r="I69" t="s" s="8">
        <v>145</v>
      </c>
    </row>
    <row r="70" ht="16.0" customHeight="true">
      <c r="A70" t="n" s="7">
        <v>4.2333602E7</v>
      </c>
      <c r="B70" t="s" s="8">
        <v>74</v>
      </c>
      <c r="C70" t="n" s="8">
        <f>IF(false,"01-003884", "01-003884")</f>
      </c>
      <c r="D70" t="s" s="8">
        <v>71</v>
      </c>
      <c r="E70" t="n" s="8">
        <v>1.0</v>
      </c>
      <c r="F70" t="n" s="8">
        <v>721.0</v>
      </c>
      <c r="G70" t="s" s="8">
        <v>53</v>
      </c>
      <c r="H70" t="s" s="8">
        <v>54</v>
      </c>
      <c r="I70" t="s" s="8">
        <v>146</v>
      </c>
    </row>
    <row r="71" ht="16.0" customHeight="true">
      <c r="A71" t="n" s="7">
        <v>4.2028647E7</v>
      </c>
      <c r="B71" t="s" s="8">
        <v>96</v>
      </c>
      <c r="C71" t="n" s="8">
        <f>IF(false,"005-1518", "005-1518")</f>
      </c>
      <c r="D71" t="s" s="8">
        <v>115</v>
      </c>
      <c r="E71" t="n" s="8">
        <v>1.0</v>
      </c>
      <c r="F71" t="n" s="8">
        <v>1105.0</v>
      </c>
      <c r="G71" t="s" s="8">
        <v>53</v>
      </c>
      <c r="H71" t="s" s="8">
        <v>54</v>
      </c>
      <c r="I71" t="s" s="8">
        <v>147</v>
      </c>
    </row>
    <row r="72" ht="16.0" customHeight="true">
      <c r="A72" t="n" s="7">
        <v>4.2027743E7</v>
      </c>
      <c r="B72" t="s" s="8">
        <v>96</v>
      </c>
      <c r="C72" t="n" s="8">
        <f>IF(false,"002-099", "002-099")</f>
      </c>
      <c r="D72" t="s" s="8">
        <v>148</v>
      </c>
      <c r="E72" t="n" s="8">
        <v>1.0</v>
      </c>
      <c r="F72" t="n" s="8">
        <v>1096.0</v>
      </c>
      <c r="G72" t="s" s="8">
        <v>53</v>
      </c>
      <c r="H72" t="s" s="8">
        <v>54</v>
      </c>
      <c r="I72" t="s" s="8">
        <v>149</v>
      </c>
    </row>
    <row r="73" ht="16.0" customHeight="true">
      <c r="A73" t="n" s="7">
        <v>4.2029323E7</v>
      </c>
      <c r="B73" t="s" s="8">
        <v>96</v>
      </c>
      <c r="C73" t="n" s="8">
        <f>IF(false,"005-1516", "005-1516")</f>
      </c>
      <c r="D73" t="s" s="8">
        <v>84</v>
      </c>
      <c r="E73" t="n" s="8">
        <v>2.0</v>
      </c>
      <c r="F73" t="n" s="8">
        <v>1418.0</v>
      </c>
      <c r="G73" t="s" s="8">
        <v>53</v>
      </c>
      <c r="H73" t="s" s="8">
        <v>54</v>
      </c>
      <c r="I73" t="s" s="8">
        <v>150</v>
      </c>
    </row>
    <row r="74" ht="16.0" customHeight="true">
      <c r="A74" t="n" s="7">
        <v>4.2025309E7</v>
      </c>
      <c r="B74" t="s" s="8">
        <v>96</v>
      </c>
      <c r="C74" t="n" s="8">
        <f>IF(false,"120922164", "120922164")</f>
      </c>
      <c r="D74" t="s" s="8">
        <v>151</v>
      </c>
      <c r="E74" t="n" s="8">
        <v>1.0</v>
      </c>
      <c r="F74" t="n" s="8">
        <v>370.0</v>
      </c>
      <c r="G74" t="s" s="8">
        <v>53</v>
      </c>
      <c r="H74" t="s" s="8">
        <v>54</v>
      </c>
      <c r="I74" t="s" s="8">
        <v>152</v>
      </c>
    </row>
    <row r="75" ht="16.0" customHeight="true">
      <c r="A75" t="n" s="7">
        <v>4.2024021E7</v>
      </c>
      <c r="B75" t="s" s="8">
        <v>96</v>
      </c>
      <c r="C75" t="n" s="8">
        <f>IF(false,"005-1515", "005-1515")</f>
      </c>
      <c r="D75" t="s" s="8">
        <v>75</v>
      </c>
      <c r="E75" t="n" s="8">
        <v>2.0</v>
      </c>
      <c r="F75" t="n" s="8">
        <v>906.0</v>
      </c>
      <c r="G75" t="s" s="8">
        <v>53</v>
      </c>
      <c r="H75" t="s" s="8">
        <v>54</v>
      </c>
      <c r="I75" t="s" s="8">
        <v>153</v>
      </c>
    </row>
    <row r="76" ht="16.0" customHeight="true">
      <c r="A76" t="n" s="7">
        <v>4.202145E7</v>
      </c>
      <c r="B76" t="s" s="8">
        <v>96</v>
      </c>
      <c r="C76" t="n" s="8">
        <f>IF(false,"005-1515", "005-1515")</f>
      </c>
      <c r="D76" t="s" s="8">
        <v>75</v>
      </c>
      <c r="E76" t="n" s="8">
        <v>1.0</v>
      </c>
      <c r="F76" t="n" s="8">
        <v>953.0</v>
      </c>
      <c r="G76" t="s" s="8">
        <v>53</v>
      </c>
      <c r="H76" t="s" s="8">
        <v>54</v>
      </c>
      <c r="I76" t="s" s="8">
        <v>154</v>
      </c>
    </row>
    <row r="77" ht="16.0" customHeight="true">
      <c r="A77" t="n" s="7">
        <v>4.2192822E7</v>
      </c>
      <c r="B77" t="s" s="8">
        <v>51</v>
      </c>
      <c r="C77" t="n" s="8">
        <f>IF(false,"005-1039", "005-1039")</f>
      </c>
      <c r="D77" t="s" s="8">
        <v>52</v>
      </c>
      <c r="E77" t="n" s="8">
        <v>1.0</v>
      </c>
      <c r="F77" t="n" s="8">
        <v>1.0</v>
      </c>
      <c r="G77" t="s" s="8">
        <v>53</v>
      </c>
      <c r="H77" t="s" s="8">
        <v>54</v>
      </c>
      <c r="I77" t="s" s="8">
        <v>155</v>
      </c>
    </row>
    <row r="78" ht="16.0" customHeight="true">
      <c r="A78" t="n" s="7">
        <v>4.2209256E7</v>
      </c>
      <c r="B78" t="s" s="8">
        <v>51</v>
      </c>
      <c r="C78" t="n" s="8">
        <f>IF(false,"005-1039", "005-1039")</f>
      </c>
      <c r="D78" t="s" s="8">
        <v>52</v>
      </c>
      <c r="E78" t="n" s="8">
        <v>2.0</v>
      </c>
      <c r="F78" t="n" s="8">
        <v>2518.0</v>
      </c>
      <c r="G78" t="s" s="8">
        <v>53</v>
      </c>
      <c r="H78" t="s" s="8">
        <v>54</v>
      </c>
      <c r="I78" t="s" s="8">
        <v>156</v>
      </c>
    </row>
    <row r="79" ht="16.0" customHeight="true">
      <c r="A79" t="n" s="7">
        <v>4.2133711E7</v>
      </c>
      <c r="B79" t="s" s="8">
        <v>51</v>
      </c>
      <c r="C79" t="n" s="8">
        <f>IF(false,"01-004089", "01-004089")</f>
      </c>
      <c r="D79" t="s" s="8">
        <v>157</v>
      </c>
      <c r="E79" t="n" s="8">
        <v>1.0</v>
      </c>
      <c r="F79" t="n" s="8">
        <v>1956.0</v>
      </c>
      <c r="G79" t="s" s="8">
        <v>53</v>
      </c>
      <c r="H79" t="s" s="8">
        <v>54</v>
      </c>
      <c r="I79" t="s" s="8">
        <v>158</v>
      </c>
    </row>
    <row r="80" ht="16.0" customHeight="true">
      <c r="A80" t="n" s="7">
        <v>4.2020337E7</v>
      </c>
      <c r="B80" t="s" s="8">
        <v>96</v>
      </c>
      <c r="C80" t="n" s="8">
        <f>IF(false,"120921901", "120921901")</f>
      </c>
      <c r="D80" t="s" s="8">
        <v>94</v>
      </c>
      <c r="E80" t="n" s="8">
        <v>1.0</v>
      </c>
      <c r="F80" t="n" s="8">
        <v>1174.0</v>
      </c>
      <c r="G80" t="s" s="8">
        <v>53</v>
      </c>
      <c r="H80" t="s" s="8">
        <v>54</v>
      </c>
      <c r="I80" t="s" s="8">
        <v>159</v>
      </c>
    </row>
    <row r="81" ht="16.0" customHeight="true">
      <c r="A81" t="n" s="7">
        <v>4.2097848E7</v>
      </c>
      <c r="B81" t="s" s="8">
        <v>96</v>
      </c>
      <c r="C81" t="n" s="8">
        <f>IF(false,"005-1110", "005-1110")</f>
      </c>
      <c r="D81" t="s" s="8">
        <v>160</v>
      </c>
      <c r="E81" t="n" s="8">
        <v>3.0</v>
      </c>
      <c r="F81" t="n" s="8">
        <v>3720.0</v>
      </c>
      <c r="G81" t="s" s="8">
        <v>53</v>
      </c>
      <c r="H81" t="s" s="8">
        <v>54</v>
      </c>
      <c r="I81" t="s" s="8">
        <v>161</v>
      </c>
    </row>
    <row r="82" ht="16.0" customHeight="true">
      <c r="A82" t="n" s="7">
        <v>4.2167832E7</v>
      </c>
      <c r="B82" t="s" s="8">
        <v>51</v>
      </c>
      <c r="C82" t="n" s="8">
        <f>IF(false,"005-1039", "005-1039")</f>
      </c>
      <c r="D82" t="s" s="8">
        <v>52</v>
      </c>
      <c r="E82" t="n" s="8">
        <v>2.0</v>
      </c>
      <c r="F82" t="n" s="8">
        <v>2632.0</v>
      </c>
      <c r="G82" t="s" s="8">
        <v>53</v>
      </c>
      <c r="H82" t="s" s="8">
        <v>54</v>
      </c>
      <c r="I82" t="s" s="8">
        <v>162</v>
      </c>
    </row>
    <row r="83" ht="16.0" customHeight="true">
      <c r="A83" t="n" s="7">
        <v>4.2087666E7</v>
      </c>
      <c r="B83" t="s" s="8">
        <v>96</v>
      </c>
      <c r="C83" t="n" s="8">
        <f>IF(false,"120922353", "120922353")</f>
      </c>
      <c r="D83" t="s" s="8">
        <v>163</v>
      </c>
      <c r="E83" t="n" s="8">
        <v>2.0</v>
      </c>
      <c r="F83" t="n" s="8">
        <v>1698.0</v>
      </c>
      <c r="G83" t="s" s="8">
        <v>53</v>
      </c>
      <c r="H83" t="s" s="8">
        <v>54</v>
      </c>
      <c r="I83" t="s" s="8">
        <v>164</v>
      </c>
    </row>
    <row r="84" ht="16.0" customHeight="true">
      <c r="A84" t="n" s="7">
        <v>4.2104498E7</v>
      </c>
      <c r="B84" t="s" s="8">
        <v>96</v>
      </c>
      <c r="C84" t="n" s="8">
        <f>IF(false,"005-1515", "005-1515")</f>
      </c>
      <c r="D84" t="s" s="8">
        <v>75</v>
      </c>
      <c r="E84" t="n" s="8">
        <v>2.0</v>
      </c>
      <c r="F84" t="n" s="8">
        <v>1.0</v>
      </c>
      <c r="G84" t="s" s="8">
        <v>53</v>
      </c>
      <c r="H84" t="s" s="8">
        <v>54</v>
      </c>
      <c r="I84" t="s" s="8">
        <v>165</v>
      </c>
    </row>
    <row r="85" ht="16.0" customHeight="true">
      <c r="A85" t="n" s="7">
        <v>4.2062793E7</v>
      </c>
      <c r="B85" t="s" s="8">
        <v>96</v>
      </c>
      <c r="C85" t="n" s="8">
        <f>IF(false,"005-1511", "005-1511")</f>
      </c>
      <c r="D85" t="s" s="8">
        <v>166</v>
      </c>
      <c r="E85" t="n" s="8">
        <v>1.0</v>
      </c>
      <c r="F85" t="n" s="8">
        <v>910.0</v>
      </c>
      <c r="G85" t="s" s="8">
        <v>53</v>
      </c>
      <c r="H85" t="s" s="8">
        <v>54</v>
      </c>
      <c r="I85" t="s" s="8">
        <v>167</v>
      </c>
    </row>
    <row r="86" ht="16.0" customHeight="true">
      <c r="A86" t="n" s="7">
        <v>4.2013005E7</v>
      </c>
      <c r="B86" t="s" s="8">
        <v>96</v>
      </c>
      <c r="C86" t="n" s="8">
        <f>IF(false,"005-1039", "005-1039")</f>
      </c>
      <c r="D86" t="s" s="8">
        <v>52</v>
      </c>
      <c r="E86" t="n" s="8">
        <v>1.0</v>
      </c>
      <c r="F86" t="n" s="8">
        <v>1307.0</v>
      </c>
      <c r="G86" t="s" s="8">
        <v>53</v>
      </c>
      <c r="H86" t="s" s="8">
        <v>54</v>
      </c>
      <c r="I86" t="s" s="8">
        <v>168</v>
      </c>
    </row>
    <row r="87" ht="16.0" customHeight="true">
      <c r="A87" t="n" s="7">
        <v>4.214042E7</v>
      </c>
      <c r="B87" t="s" s="8">
        <v>51</v>
      </c>
      <c r="C87" t="n" s="8">
        <f>IF(false,"005-1039", "005-1039")</f>
      </c>
      <c r="D87" t="s" s="8">
        <v>52</v>
      </c>
      <c r="E87" t="n" s="8">
        <v>1.0</v>
      </c>
      <c r="F87" t="n" s="8">
        <v>293.0</v>
      </c>
      <c r="G87" t="s" s="8">
        <v>53</v>
      </c>
      <c r="H87" t="s" s="8">
        <v>54</v>
      </c>
      <c r="I87" t="s" s="8">
        <v>169</v>
      </c>
    </row>
    <row r="88" ht="16.0" customHeight="true">
      <c r="A88" t="n" s="7">
        <v>4.2123016E7</v>
      </c>
      <c r="B88" t="s" s="8">
        <v>51</v>
      </c>
      <c r="C88" t="n" s="8">
        <f>IF(false,"005-1039", "005-1039")</f>
      </c>
      <c r="D88" t="s" s="8">
        <v>52</v>
      </c>
      <c r="E88" t="n" s="8">
        <v>1.0</v>
      </c>
      <c r="F88" t="n" s="8">
        <v>1493.0</v>
      </c>
      <c r="G88" t="s" s="8">
        <v>53</v>
      </c>
      <c r="H88" t="s" s="8">
        <v>54</v>
      </c>
      <c r="I88" t="s" s="8">
        <v>170</v>
      </c>
    </row>
    <row r="89" ht="16.0" customHeight="true">
      <c r="A89" t="n" s="7">
        <v>4.2118859E7</v>
      </c>
      <c r="B89" t="s" s="8">
        <v>51</v>
      </c>
      <c r="C89" t="n" s="8">
        <f>IF(false,"120921853", "120921853")</f>
      </c>
      <c r="D89" t="s" s="8">
        <v>171</v>
      </c>
      <c r="E89" t="n" s="8">
        <v>1.0</v>
      </c>
      <c r="F89" t="n" s="8">
        <v>827.0</v>
      </c>
      <c r="G89" t="s" s="8">
        <v>53</v>
      </c>
      <c r="H89" t="s" s="8">
        <v>54</v>
      </c>
      <c r="I89" t="s" s="8">
        <v>172</v>
      </c>
    </row>
    <row r="90" ht="16.0" customHeight="true">
      <c r="A90" t="n" s="7">
        <v>4.2233516E7</v>
      </c>
      <c r="B90" t="s" s="8">
        <v>74</v>
      </c>
      <c r="C90" t="n" s="8">
        <f>IF(false,"120921545", "120921545")</f>
      </c>
      <c r="D90" t="s" s="8">
        <v>62</v>
      </c>
      <c r="E90" t="n" s="8">
        <v>2.0</v>
      </c>
      <c r="F90" t="n" s="8">
        <v>1798.0</v>
      </c>
      <c r="G90" t="s" s="8">
        <v>53</v>
      </c>
      <c r="H90" t="s" s="8">
        <v>54</v>
      </c>
      <c r="I90" t="s" s="8">
        <v>173</v>
      </c>
    </row>
    <row r="91" ht="16.0" customHeight="true">
      <c r="A91" t="n" s="7">
        <v>4.2177277E7</v>
      </c>
      <c r="B91" t="s" s="8">
        <v>51</v>
      </c>
      <c r="C91" t="n" s="8">
        <f>IF(false,"005-1039", "005-1039")</f>
      </c>
      <c r="D91" t="s" s="8">
        <v>52</v>
      </c>
      <c r="E91" t="n" s="8">
        <v>1.0</v>
      </c>
      <c r="F91" t="n" s="8">
        <v>1493.0</v>
      </c>
      <c r="G91" t="s" s="8">
        <v>53</v>
      </c>
      <c r="H91" t="s" s="8">
        <v>54</v>
      </c>
      <c r="I91" t="s" s="8">
        <v>174</v>
      </c>
    </row>
    <row r="92" ht="16.0" customHeight="true">
      <c r="A92" t="n" s="7">
        <v>4.2179302E7</v>
      </c>
      <c r="B92" t="s" s="8">
        <v>51</v>
      </c>
      <c r="C92" t="n" s="8">
        <f>IF(false,"005-1512", "005-1512")</f>
      </c>
      <c r="D92" t="s" s="8">
        <v>79</v>
      </c>
      <c r="E92" t="n" s="8">
        <v>2.0</v>
      </c>
      <c r="F92" t="n" s="8">
        <v>1548.0</v>
      </c>
      <c r="G92" t="s" s="8">
        <v>53</v>
      </c>
      <c r="H92" t="s" s="8">
        <v>54</v>
      </c>
      <c r="I92" t="s" s="8">
        <v>175</v>
      </c>
    </row>
    <row r="93" ht="16.0" customHeight="true">
      <c r="A93" t="n" s="7">
        <v>4.2068095E7</v>
      </c>
      <c r="B93" t="s" s="8">
        <v>96</v>
      </c>
      <c r="C93" t="n" s="8">
        <f>IF(false,"120921898", "120921898")</f>
      </c>
      <c r="D93" t="s" s="8">
        <v>77</v>
      </c>
      <c r="E93" t="n" s="8">
        <v>2.0</v>
      </c>
      <c r="F93" t="n" s="8">
        <v>1555.0</v>
      </c>
      <c r="G93" t="s" s="8">
        <v>53</v>
      </c>
      <c r="H93" t="s" s="8">
        <v>54</v>
      </c>
      <c r="I93" t="s" s="8">
        <v>176</v>
      </c>
    </row>
    <row r="94" ht="16.0" customHeight="true">
      <c r="A94" t="n" s="7">
        <v>4.2080751E7</v>
      </c>
      <c r="B94" t="s" s="8">
        <v>96</v>
      </c>
      <c r="C94" t="n" s="8">
        <f>IF(false,"005-1515", "005-1515")</f>
      </c>
      <c r="D94" t="s" s="8">
        <v>75</v>
      </c>
      <c r="E94" t="n" s="8">
        <v>1.0</v>
      </c>
      <c r="F94" t="n" s="8">
        <v>504.0</v>
      </c>
      <c r="G94" t="s" s="8">
        <v>53</v>
      </c>
      <c r="H94" t="s" s="8">
        <v>54</v>
      </c>
      <c r="I94" t="s" s="8">
        <v>177</v>
      </c>
    </row>
    <row r="95" ht="16.0" customHeight="true">
      <c r="A95" t="n" s="7">
        <v>4.2056692E7</v>
      </c>
      <c r="B95" t="s" s="8">
        <v>96</v>
      </c>
      <c r="C95" t="n" s="8">
        <f>IF(false,"005-1080", "005-1080")</f>
      </c>
      <c r="D95" t="s" s="8">
        <v>178</v>
      </c>
      <c r="E95" t="n" s="8">
        <v>4.0</v>
      </c>
      <c r="F95" t="n" s="8">
        <v>3192.0</v>
      </c>
      <c r="G95" t="s" s="8">
        <v>53</v>
      </c>
      <c r="H95" t="s" s="8">
        <v>54</v>
      </c>
      <c r="I95" t="s" s="8">
        <v>179</v>
      </c>
    </row>
    <row r="96" ht="16.0" customHeight="true">
      <c r="A96" t="n" s="7">
        <v>4.2021771E7</v>
      </c>
      <c r="B96" t="s" s="8">
        <v>96</v>
      </c>
      <c r="C96" t="n" s="8">
        <f>IF(false,"008-576", "008-576")</f>
      </c>
      <c r="D96" t="s" s="8">
        <v>134</v>
      </c>
      <c r="E96" t="n" s="8">
        <v>1.0</v>
      </c>
      <c r="F96" t="n" s="8">
        <v>864.0</v>
      </c>
      <c r="G96" t="s" s="8">
        <v>53</v>
      </c>
      <c r="H96" t="s" s="8">
        <v>54</v>
      </c>
      <c r="I96" t="s" s="8">
        <v>180</v>
      </c>
    </row>
    <row r="97" ht="16.0" customHeight="true">
      <c r="A97" t="n" s="7">
        <v>4.2012822E7</v>
      </c>
      <c r="B97" t="s" s="8">
        <v>96</v>
      </c>
      <c r="C97" t="n" s="8">
        <f>IF(false,"002-099", "002-099")</f>
      </c>
      <c r="D97" t="s" s="8">
        <v>148</v>
      </c>
      <c r="E97" t="n" s="8">
        <v>1.0</v>
      </c>
      <c r="F97" t="n" s="8">
        <v>1147.0</v>
      </c>
      <c r="G97" t="s" s="8">
        <v>53</v>
      </c>
      <c r="H97" t="s" s="8">
        <v>54</v>
      </c>
      <c r="I97" t="s" s="8">
        <v>181</v>
      </c>
    </row>
    <row r="98" ht="16.0" customHeight="true">
      <c r="A98" t="n" s="7">
        <v>4.2063451E7</v>
      </c>
      <c r="B98" t="s" s="8">
        <v>96</v>
      </c>
      <c r="C98" t="n" s="8">
        <f>IF(false,"120921908", "120921908")</f>
      </c>
      <c r="D98" t="s" s="8">
        <v>182</v>
      </c>
      <c r="E98" t="n" s="8">
        <v>1.0</v>
      </c>
      <c r="F98" t="n" s="8">
        <v>249.0</v>
      </c>
      <c r="G98" t="s" s="8">
        <v>53</v>
      </c>
      <c r="H98" t="s" s="8">
        <v>54</v>
      </c>
      <c r="I98" t="s" s="8">
        <v>183</v>
      </c>
    </row>
    <row r="99" ht="16.0" customHeight="true">
      <c r="A99" t="n" s="7">
        <v>4.1704988E7</v>
      </c>
      <c r="B99" t="s" s="8">
        <v>184</v>
      </c>
      <c r="C99" t="n" s="8">
        <f>IF(false,"120921544", "120921544")</f>
      </c>
      <c r="D99" t="s" s="8">
        <v>185</v>
      </c>
      <c r="E99" t="n" s="8">
        <v>6.0</v>
      </c>
      <c r="F99" t="n" s="8">
        <v>4032.0</v>
      </c>
      <c r="G99" t="s" s="8">
        <v>53</v>
      </c>
      <c r="H99" t="s" s="8">
        <v>54</v>
      </c>
      <c r="I99" t="s" s="8">
        <v>186</v>
      </c>
    </row>
    <row r="100" ht="16.0" customHeight="true">
      <c r="A100" t="n" s="7">
        <v>4.1704988E7</v>
      </c>
      <c r="B100" t="s" s="8">
        <v>184</v>
      </c>
      <c r="C100" t="n" s="8">
        <f>IF(false,"005-1513", "005-1513")</f>
      </c>
      <c r="D100" t="s" s="8">
        <v>187</v>
      </c>
      <c r="E100" t="n" s="8">
        <v>2.0</v>
      </c>
      <c r="F100" t="n" s="8">
        <v>1564.0</v>
      </c>
      <c r="G100" t="s" s="8">
        <v>53</v>
      </c>
      <c r="H100" t="s" s="8">
        <v>54</v>
      </c>
      <c r="I100" t="s" s="8">
        <v>186</v>
      </c>
    </row>
    <row r="101" ht="16.0" customHeight="true">
      <c r="A101" t="n" s="7">
        <v>4.2225615E7</v>
      </c>
      <c r="B101" t="s" s="8">
        <v>74</v>
      </c>
      <c r="C101" t="n" s="8">
        <f>IF(false,"000-631", "000-631")</f>
      </c>
      <c r="D101" t="s" s="8">
        <v>82</v>
      </c>
      <c r="E101" t="n" s="8">
        <v>3.0</v>
      </c>
      <c r="F101" t="n" s="8">
        <v>1422.0</v>
      </c>
      <c r="G101" t="s" s="8">
        <v>53</v>
      </c>
      <c r="H101" t="s" s="8">
        <v>54</v>
      </c>
      <c r="I101" t="s" s="8">
        <v>188</v>
      </c>
    </row>
    <row r="102" ht="16.0" customHeight="true">
      <c r="A102" t="n" s="7">
        <v>4.2220197E7</v>
      </c>
      <c r="B102" t="s" s="8">
        <v>51</v>
      </c>
      <c r="C102" t="n" s="8">
        <f>IF(false,"120922396", "120922396")</f>
      </c>
      <c r="D102" t="s" s="8">
        <v>189</v>
      </c>
      <c r="E102" t="n" s="8">
        <v>1.0</v>
      </c>
      <c r="F102" t="n" s="8">
        <v>311.0</v>
      </c>
      <c r="G102" t="s" s="8">
        <v>53</v>
      </c>
      <c r="H102" t="s" s="8">
        <v>54</v>
      </c>
      <c r="I102" t="s" s="8">
        <v>190</v>
      </c>
    </row>
    <row r="103" ht="16.0" customHeight="true">
      <c r="A103" t="n" s="7">
        <v>4.1999355E7</v>
      </c>
      <c r="B103" t="s" s="8">
        <v>191</v>
      </c>
      <c r="C103" t="n" s="8">
        <f>IF(false,"005-1039", "005-1039")</f>
      </c>
      <c r="D103" t="s" s="8">
        <v>192</v>
      </c>
      <c r="E103" t="n" s="8">
        <v>1.0</v>
      </c>
      <c r="F103" t="n" s="8">
        <v>1397.0</v>
      </c>
      <c r="G103" t="s" s="8">
        <v>53</v>
      </c>
      <c r="H103" t="s" s="8">
        <v>54</v>
      </c>
      <c r="I103" t="s" s="8">
        <v>193</v>
      </c>
    </row>
    <row r="104" ht="16.0" customHeight="true">
      <c r="A104" t="n" s="7">
        <v>4.1991671E7</v>
      </c>
      <c r="B104" t="s" s="8">
        <v>191</v>
      </c>
      <c r="C104" t="n" s="8">
        <f>IF(false,"120921947", "120921947")</f>
      </c>
      <c r="D104" t="s" s="8">
        <v>194</v>
      </c>
      <c r="E104" t="n" s="8">
        <v>1.0</v>
      </c>
      <c r="F104" t="n" s="8">
        <v>577.0</v>
      </c>
      <c r="G104" t="s" s="8">
        <v>53</v>
      </c>
      <c r="H104" t="s" s="8">
        <v>54</v>
      </c>
      <c r="I104" t="s" s="8">
        <v>195</v>
      </c>
    </row>
    <row r="105" ht="16.0" customHeight="true">
      <c r="A105" t="n" s="7">
        <v>4.1991671E7</v>
      </c>
      <c r="B105" t="s" s="8">
        <v>191</v>
      </c>
      <c r="C105" t="n" s="8">
        <f>IF(false,"120921439", "120921439")</f>
      </c>
      <c r="D105" t="s" s="8">
        <v>196</v>
      </c>
      <c r="E105" t="n" s="8">
        <v>1.0</v>
      </c>
      <c r="F105" t="n" s="8">
        <v>576.0</v>
      </c>
      <c r="G105" t="s" s="8">
        <v>53</v>
      </c>
      <c r="H105" t="s" s="8">
        <v>54</v>
      </c>
      <c r="I105" t="s" s="8">
        <v>195</v>
      </c>
    </row>
    <row r="106" ht="16.0" customHeight="true">
      <c r="A106" t="n" s="7">
        <v>4.1992108E7</v>
      </c>
      <c r="B106" t="s" s="8">
        <v>191</v>
      </c>
      <c r="C106" t="n" s="8">
        <f>IF(false,"005-1515", "005-1515")</f>
      </c>
      <c r="D106" t="s" s="8">
        <v>197</v>
      </c>
      <c r="E106" t="n" s="8">
        <v>3.0</v>
      </c>
      <c r="F106" t="n" s="8">
        <v>2289.0</v>
      </c>
      <c r="G106" t="s" s="8">
        <v>53</v>
      </c>
      <c r="H106" t="s" s="8">
        <v>54</v>
      </c>
      <c r="I106" t="s" s="8">
        <v>198</v>
      </c>
    </row>
    <row r="107" ht="16.0" customHeight="true">
      <c r="A107" t="n" s="7">
        <v>4.1668732E7</v>
      </c>
      <c r="B107" t="s" s="8">
        <v>184</v>
      </c>
      <c r="C107" t="n" s="8">
        <f>IF(false,"003-317", "003-317")</f>
      </c>
      <c r="D107" t="s" s="8">
        <v>199</v>
      </c>
      <c r="E107" t="n" s="8">
        <v>1.0</v>
      </c>
      <c r="F107" t="n" s="8">
        <v>1200.0</v>
      </c>
      <c r="G107" t="s" s="8">
        <v>53</v>
      </c>
      <c r="H107" t="s" s="8">
        <v>54</v>
      </c>
      <c r="I107" t="s" s="8">
        <v>200</v>
      </c>
    </row>
    <row r="108" ht="16.0" customHeight="true">
      <c r="A108" t="n" s="7">
        <v>4.2116446E7</v>
      </c>
      <c r="B108" t="s" s="8">
        <v>51</v>
      </c>
      <c r="C108" t="n" s="8">
        <f>IF(false,"120921995", "120921995")</f>
      </c>
      <c r="D108" t="s" s="8">
        <v>140</v>
      </c>
      <c r="E108" t="n" s="8">
        <v>2.0</v>
      </c>
      <c r="F108" t="n" s="8">
        <v>1886.0</v>
      </c>
      <c r="G108" t="s" s="8">
        <v>53</v>
      </c>
      <c r="H108" t="s" s="8">
        <v>54</v>
      </c>
      <c r="I108" t="s" s="8">
        <v>201</v>
      </c>
    </row>
    <row r="109" ht="16.0" customHeight="true">
      <c r="A109" t="n" s="7">
        <v>4.2164663E7</v>
      </c>
      <c r="B109" t="s" s="8">
        <v>51</v>
      </c>
      <c r="C109" t="n" s="8">
        <f>IF(false,"005-1039", "005-1039")</f>
      </c>
      <c r="D109" t="s" s="8">
        <v>52</v>
      </c>
      <c r="E109" t="n" s="8">
        <v>1.0</v>
      </c>
      <c r="F109" t="n" s="8">
        <v>1493.0</v>
      </c>
      <c r="G109" t="s" s="8">
        <v>53</v>
      </c>
      <c r="H109" t="s" s="8">
        <v>54</v>
      </c>
      <c r="I109" t="s" s="8">
        <v>202</v>
      </c>
    </row>
    <row r="110" ht="16.0" customHeight="true">
      <c r="A110" t="n" s="7">
        <v>4.1982798E7</v>
      </c>
      <c r="B110" t="s" s="8">
        <v>191</v>
      </c>
      <c r="C110" t="n" s="8">
        <f>IF(false,"120921995", "120921995")</f>
      </c>
      <c r="D110" t="s" s="8">
        <v>203</v>
      </c>
      <c r="E110" t="n" s="8">
        <v>1.0</v>
      </c>
      <c r="F110" t="n" s="8">
        <v>990.0</v>
      </c>
      <c r="G110" t="s" s="8">
        <v>53</v>
      </c>
      <c r="H110" t="s" s="8">
        <v>54</v>
      </c>
      <c r="I110" t="s" s="8">
        <v>204</v>
      </c>
    </row>
    <row r="111" ht="16.0" customHeight="true">
      <c r="A111" t="n" s="7">
        <v>4.2102332E7</v>
      </c>
      <c r="B111" t="s" s="8">
        <v>96</v>
      </c>
      <c r="C111" t="n" s="8">
        <f>IF(false,"005-1513", "005-1513")</f>
      </c>
      <c r="D111" t="s" s="8">
        <v>187</v>
      </c>
      <c r="E111" t="n" s="8">
        <v>1.0</v>
      </c>
      <c r="F111" t="n" s="8">
        <v>928.0</v>
      </c>
      <c r="G111" t="s" s="8">
        <v>53</v>
      </c>
      <c r="H111" t="s" s="8">
        <v>54</v>
      </c>
      <c r="I111" t="s" s="8">
        <v>205</v>
      </c>
    </row>
    <row r="112" ht="16.0" customHeight="true">
      <c r="A112" t="n" s="7">
        <v>4.2058976E7</v>
      </c>
      <c r="B112" t="s" s="8">
        <v>96</v>
      </c>
      <c r="C112" t="n" s="8">
        <f>IF(false,"005-1516", "005-1516")</f>
      </c>
      <c r="D112" t="s" s="8">
        <v>84</v>
      </c>
      <c r="E112" t="n" s="8">
        <v>2.0</v>
      </c>
      <c r="F112" t="n" s="8">
        <v>1257.0</v>
      </c>
      <c r="G112" t="s" s="8">
        <v>53</v>
      </c>
      <c r="H112" t="s" s="8">
        <v>54</v>
      </c>
      <c r="I112" t="s" s="8">
        <v>206</v>
      </c>
    </row>
    <row r="113" ht="16.0" customHeight="true">
      <c r="A113" t="n" s="7">
        <v>4.2121586E7</v>
      </c>
      <c r="B113" t="s" s="8">
        <v>51</v>
      </c>
      <c r="C113" t="n" s="8">
        <f>IF(false,"120921545", "120921545")</f>
      </c>
      <c r="D113" t="s" s="8">
        <v>62</v>
      </c>
      <c r="E113" t="n" s="8">
        <v>1.0</v>
      </c>
      <c r="F113" t="n" s="8">
        <v>819.0</v>
      </c>
      <c r="G113" t="s" s="8">
        <v>53</v>
      </c>
      <c r="H113" t="s" s="8">
        <v>54</v>
      </c>
      <c r="I113" t="s" s="8">
        <v>207</v>
      </c>
    </row>
    <row r="114" ht="16.0" customHeight="true">
      <c r="A114" t="n" s="7">
        <v>4.1974636E7</v>
      </c>
      <c r="B114" t="s" s="8">
        <v>191</v>
      </c>
      <c r="C114" t="n" s="8">
        <f>IF(false,"005-1516", "005-1516")</f>
      </c>
      <c r="D114" t="s" s="8">
        <v>208</v>
      </c>
      <c r="E114" t="n" s="8">
        <v>1.0</v>
      </c>
      <c r="F114" t="n" s="8">
        <v>1.0</v>
      </c>
      <c r="G114" t="s" s="8">
        <v>53</v>
      </c>
      <c r="H114" t="s" s="8">
        <v>54</v>
      </c>
      <c r="I114" t="s" s="8">
        <v>209</v>
      </c>
    </row>
    <row r="115" ht="16.0" customHeight="true">
      <c r="A115" t="n" s="7">
        <v>4.195842E7</v>
      </c>
      <c r="B115" t="s" s="8">
        <v>191</v>
      </c>
      <c r="C115" t="n" s="8">
        <f>IF(false,"005-1039", "005-1039")</f>
      </c>
      <c r="D115" t="s" s="8">
        <v>192</v>
      </c>
      <c r="E115" t="n" s="8">
        <v>1.0</v>
      </c>
      <c r="F115" t="n" s="8">
        <v>1493.0</v>
      </c>
      <c r="G115" t="s" s="8">
        <v>53</v>
      </c>
      <c r="H115" t="s" s="8">
        <v>54</v>
      </c>
      <c r="I115" t="s" s="8">
        <v>210</v>
      </c>
    </row>
    <row r="116" ht="16.0" customHeight="true">
      <c r="A116" t="n" s="7">
        <v>4.2279272E7</v>
      </c>
      <c r="B116" t="s" s="8">
        <v>74</v>
      </c>
      <c r="C116" t="n" s="8">
        <f>IF(false,"01-003884", "01-003884")</f>
      </c>
      <c r="D116" t="s" s="8">
        <v>71</v>
      </c>
      <c r="E116" t="n" s="8">
        <v>2.0</v>
      </c>
      <c r="F116" t="n" s="8">
        <v>1464.0</v>
      </c>
      <c r="G116" t="s" s="8">
        <v>53</v>
      </c>
      <c r="H116" t="s" s="8">
        <v>54</v>
      </c>
      <c r="I116" t="s" s="8">
        <v>211</v>
      </c>
    </row>
    <row r="117" ht="16.0" customHeight="true">
      <c r="A117" t="n" s="7">
        <v>4.1956306E7</v>
      </c>
      <c r="B117" t="s" s="8">
        <v>191</v>
      </c>
      <c r="C117" t="n" s="8">
        <f>IF(false,"005-1515", "005-1515")</f>
      </c>
      <c r="D117" t="s" s="8">
        <v>197</v>
      </c>
      <c r="E117" t="n" s="8">
        <v>1.0</v>
      </c>
      <c r="F117" t="n" s="8">
        <v>153.0</v>
      </c>
      <c r="G117" t="s" s="8">
        <v>53</v>
      </c>
      <c r="H117" t="s" s="8">
        <v>54</v>
      </c>
      <c r="I117" t="s" s="8">
        <v>212</v>
      </c>
    </row>
    <row r="118" ht="16.0" customHeight="true">
      <c r="A118" t="n" s="7">
        <v>4.2216892E7</v>
      </c>
      <c r="B118" t="s" s="8">
        <v>51</v>
      </c>
      <c r="C118" t="n" s="8">
        <f>IF(false,"120922353", "120922353")</f>
      </c>
      <c r="D118" t="s" s="8">
        <v>163</v>
      </c>
      <c r="E118" t="n" s="8">
        <v>2.0</v>
      </c>
      <c r="F118" t="n" s="8">
        <v>1678.0</v>
      </c>
      <c r="G118" t="s" s="8">
        <v>53</v>
      </c>
      <c r="H118" t="s" s="8">
        <v>54</v>
      </c>
      <c r="I118" t="s" s="8">
        <v>213</v>
      </c>
    </row>
    <row r="119" ht="16.0" customHeight="true">
      <c r="A119" t="n" s="7">
        <v>4.2222867E7</v>
      </c>
      <c r="B119" t="s" s="8">
        <v>51</v>
      </c>
      <c r="C119" t="n" s="8">
        <f>IF(false,"120922090", "120922090")</f>
      </c>
      <c r="D119" t="s" s="8">
        <v>214</v>
      </c>
      <c r="E119" t="n" s="8">
        <v>1.0</v>
      </c>
      <c r="F119" t="n" s="8">
        <v>463.0</v>
      </c>
      <c r="G119" t="s" s="8">
        <v>53</v>
      </c>
      <c r="H119" t="s" s="8">
        <v>54</v>
      </c>
      <c r="I119" t="s" s="8">
        <v>215</v>
      </c>
    </row>
    <row r="120" ht="16.0" customHeight="true">
      <c r="A120" t="n" s="7">
        <v>4.220759E7</v>
      </c>
      <c r="B120" t="s" s="8">
        <v>51</v>
      </c>
      <c r="C120" t="n" s="8">
        <f>IF(false,"005-1515", "005-1515")</f>
      </c>
      <c r="D120" t="s" s="8">
        <v>75</v>
      </c>
      <c r="E120" t="n" s="8">
        <v>2.0</v>
      </c>
      <c r="F120" t="n" s="8">
        <v>1878.0</v>
      </c>
      <c r="G120" t="s" s="8">
        <v>53</v>
      </c>
      <c r="H120" t="s" s="8">
        <v>54</v>
      </c>
      <c r="I120" t="s" s="8">
        <v>216</v>
      </c>
    </row>
    <row r="121" ht="16.0" customHeight="true">
      <c r="A121" t="n" s="7">
        <v>4.19685E7</v>
      </c>
      <c r="B121" t="s" s="8">
        <v>191</v>
      </c>
      <c r="C121" t="n" s="8">
        <f>IF(false,"005-1038", "005-1038")</f>
      </c>
      <c r="D121" t="s" s="8">
        <v>217</v>
      </c>
      <c r="E121" t="n" s="8">
        <v>1.0</v>
      </c>
      <c r="F121" t="n" s="8">
        <v>1475.0</v>
      </c>
      <c r="G121" t="s" s="8">
        <v>53</v>
      </c>
      <c r="H121" t="s" s="8">
        <v>54</v>
      </c>
      <c r="I121" t="s" s="8">
        <v>218</v>
      </c>
    </row>
    <row r="122" ht="16.0" customHeight="true">
      <c r="A122" t="n" s="7">
        <v>4.2211431E7</v>
      </c>
      <c r="B122" t="s" s="8">
        <v>51</v>
      </c>
      <c r="C122" t="n" s="8">
        <f>IF(false,"005-1521", "005-1521")</f>
      </c>
      <c r="D122" t="s" s="8">
        <v>219</v>
      </c>
      <c r="E122" t="n" s="8">
        <v>1.0</v>
      </c>
      <c r="F122" t="n" s="8">
        <v>492.0</v>
      </c>
      <c r="G122" t="s" s="8">
        <v>53</v>
      </c>
      <c r="H122" t="s" s="8">
        <v>54</v>
      </c>
      <c r="I122" t="s" s="8">
        <v>220</v>
      </c>
    </row>
    <row r="123" ht="16.0" customHeight="true">
      <c r="A123" t="n" s="7">
        <v>4.195585E7</v>
      </c>
      <c r="B123" t="s" s="8">
        <v>191</v>
      </c>
      <c r="C123" t="n" s="8">
        <f>IF(false,"005-1515", "005-1515")</f>
      </c>
      <c r="D123" t="s" s="8">
        <v>197</v>
      </c>
      <c r="E123" t="n" s="8">
        <v>1.0</v>
      </c>
      <c r="F123" t="n" s="8">
        <v>583.0</v>
      </c>
      <c r="G123" t="s" s="8">
        <v>53</v>
      </c>
      <c r="H123" t="s" s="8">
        <v>54</v>
      </c>
      <c r="I123" t="s" s="8">
        <v>221</v>
      </c>
    </row>
    <row r="124" ht="16.0" customHeight="true">
      <c r="A124" t="n" s="7">
        <v>4.2200462E7</v>
      </c>
      <c r="B124" t="s" s="8">
        <v>51</v>
      </c>
      <c r="C124" t="n" s="8">
        <f>IF(false,"005-1516", "005-1516")</f>
      </c>
      <c r="D124" t="s" s="8">
        <v>84</v>
      </c>
      <c r="E124" t="n" s="8">
        <v>4.0</v>
      </c>
      <c r="F124" t="n" s="8">
        <v>3398.0</v>
      </c>
      <c r="G124" t="s" s="8">
        <v>53</v>
      </c>
      <c r="H124" t="s" s="8">
        <v>54</v>
      </c>
      <c r="I124" t="s" s="8">
        <v>222</v>
      </c>
    </row>
    <row r="125" ht="16.0" customHeight="true">
      <c r="A125" t="n" s="7">
        <v>4.1932204E7</v>
      </c>
      <c r="B125" t="s" s="8">
        <v>191</v>
      </c>
      <c r="C125" t="n" s="8">
        <f>IF(false,"120922565", "120922565")</f>
      </c>
      <c r="D125" t="s" s="8">
        <v>223</v>
      </c>
      <c r="E125" t="n" s="8">
        <v>1.0</v>
      </c>
      <c r="F125" t="n" s="8">
        <v>297.0</v>
      </c>
      <c r="G125" t="s" s="8">
        <v>53</v>
      </c>
      <c r="H125" t="s" s="8">
        <v>54</v>
      </c>
      <c r="I125" t="s" s="8">
        <v>224</v>
      </c>
    </row>
    <row r="126" ht="16.0" customHeight="true">
      <c r="A126" t="n" s="7">
        <v>4.1691513E7</v>
      </c>
      <c r="B126" t="s" s="8">
        <v>184</v>
      </c>
      <c r="C126" t="n" s="8">
        <f>IF(false,"120921853", "120921853")</f>
      </c>
      <c r="D126" t="s" s="8">
        <v>171</v>
      </c>
      <c r="E126" t="n" s="8">
        <v>1.0</v>
      </c>
      <c r="F126" t="n" s="8">
        <v>939.0</v>
      </c>
      <c r="G126" t="s" s="8">
        <v>53</v>
      </c>
      <c r="H126" t="s" s="8">
        <v>54</v>
      </c>
      <c r="I126" t="s" s="8">
        <v>225</v>
      </c>
    </row>
    <row r="127" ht="16.0" customHeight="true">
      <c r="A127" t="n" s="7">
        <v>4.2239916E7</v>
      </c>
      <c r="B127" t="s" s="8">
        <v>74</v>
      </c>
      <c r="C127" t="n" s="8">
        <f>IF(false,"120921995", "120921995")</f>
      </c>
      <c r="D127" t="s" s="8">
        <v>140</v>
      </c>
      <c r="E127" t="n" s="8">
        <v>1.0</v>
      </c>
      <c r="F127" t="n" s="8">
        <v>988.0</v>
      </c>
      <c r="G127" t="s" s="8">
        <v>53</v>
      </c>
      <c r="H127" t="s" s="8">
        <v>54</v>
      </c>
      <c r="I127" t="s" s="8">
        <v>226</v>
      </c>
    </row>
    <row r="128" ht="16.0" customHeight="true">
      <c r="A128" t="n" s="7">
        <v>4.217865E7</v>
      </c>
      <c r="B128" t="s" s="8">
        <v>51</v>
      </c>
      <c r="C128" t="n" s="8">
        <f>IF(false,"120921900", "120921900")</f>
      </c>
      <c r="D128" t="s" s="8">
        <v>227</v>
      </c>
      <c r="E128" t="n" s="8">
        <v>1.0</v>
      </c>
      <c r="F128" t="n" s="8">
        <v>892.0</v>
      </c>
      <c r="G128" t="s" s="8">
        <v>53</v>
      </c>
      <c r="H128" t="s" s="8">
        <v>54</v>
      </c>
      <c r="I128" t="s" s="8">
        <v>228</v>
      </c>
    </row>
    <row r="129" ht="16.0" customHeight="true">
      <c r="A129" t="n" s="7">
        <v>4.2117209E7</v>
      </c>
      <c r="B129" t="s" s="8">
        <v>51</v>
      </c>
      <c r="C129" t="n" s="8">
        <f>IF(false,"120921995", "120921995")</f>
      </c>
      <c r="D129" t="s" s="8">
        <v>140</v>
      </c>
      <c r="E129" t="n" s="8">
        <v>1.0</v>
      </c>
      <c r="F129" t="n" s="8">
        <v>181.0</v>
      </c>
      <c r="G129" t="s" s="8">
        <v>53</v>
      </c>
      <c r="H129" t="s" s="8">
        <v>54</v>
      </c>
      <c r="I129" t="s" s="8">
        <v>229</v>
      </c>
    </row>
    <row r="130" ht="16.0" customHeight="true">
      <c r="A130" t="n" s="7">
        <v>4.2113333E7</v>
      </c>
      <c r="B130" t="s" s="8">
        <v>51</v>
      </c>
      <c r="C130" t="n" s="8">
        <f>IF(false,"005-1515", "005-1515")</f>
      </c>
      <c r="D130" t="s" s="8">
        <v>75</v>
      </c>
      <c r="E130" t="n" s="8">
        <v>1.0</v>
      </c>
      <c r="F130" t="n" s="8">
        <v>1.0</v>
      </c>
      <c r="G130" t="s" s="8">
        <v>53</v>
      </c>
      <c r="H130" t="s" s="8">
        <v>54</v>
      </c>
      <c r="I130" t="s" s="8">
        <v>230</v>
      </c>
    </row>
    <row r="131" ht="16.0" customHeight="true">
      <c r="A131" t="n" s="7">
        <v>4.1923177E7</v>
      </c>
      <c r="B131" t="s" s="8">
        <v>191</v>
      </c>
      <c r="C131" t="n" s="8">
        <f>IF(false,"120921942", "120921942")</f>
      </c>
      <c r="D131" t="s" s="8">
        <v>231</v>
      </c>
      <c r="E131" t="n" s="8">
        <v>1.0</v>
      </c>
      <c r="F131" t="n" s="8">
        <v>1686.0</v>
      </c>
      <c r="G131" t="s" s="8">
        <v>53</v>
      </c>
      <c r="H131" t="s" s="8">
        <v>54</v>
      </c>
      <c r="I131" t="s" s="8">
        <v>232</v>
      </c>
    </row>
    <row r="132" ht="16.0" customHeight="true">
      <c r="A132" t="n" s="7">
        <v>4.1923772E7</v>
      </c>
      <c r="B132" t="s" s="8">
        <v>191</v>
      </c>
      <c r="C132" t="n" s="8">
        <f>IF(false,"005-1558", "005-1558")</f>
      </c>
      <c r="D132" t="s" s="8">
        <v>233</v>
      </c>
      <c r="E132" t="n" s="8">
        <v>1.0</v>
      </c>
      <c r="F132" t="n" s="8">
        <v>568.0</v>
      </c>
      <c r="G132" t="s" s="8">
        <v>53</v>
      </c>
      <c r="H132" t="s" s="8">
        <v>54</v>
      </c>
      <c r="I132" t="s" s="8">
        <v>234</v>
      </c>
    </row>
    <row r="133" ht="16.0" customHeight="true">
      <c r="A133" t="n" s="7">
        <v>4.1921325E7</v>
      </c>
      <c r="B133" t="s" s="8">
        <v>191</v>
      </c>
      <c r="C133" t="n" s="8">
        <f>IF(false,"005-1517", "005-1517")</f>
      </c>
      <c r="D133" t="s" s="8">
        <v>235</v>
      </c>
      <c r="E133" t="n" s="8">
        <v>2.0</v>
      </c>
      <c r="F133" t="n" s="8">
        <v>1441.0</v>
      </c>
      <c r="G133" t="s" s="8">
        <v>53</v>
      </c>
      <c r="H133" t="s" s="8">
        <v>54</v>
      </c>
      <c r="I133" t="s" s="8">
        <v>236</v>
      </c>
    </row>
    <row r="134" ht="16.0" customHeight="true">
      <c r="A134" t="n" s="7">
        <v>4.1920388E7</v>
      </c>
      <c r="B134" t="s" s="8">
        <v>191</v>
      </c>
      <c r="C134" t="n" s="8">
        <f>IF(false,"005-1515", "005-1515")</f>
      </c>
      <c r="D134" t="s" s="8">
        <v>197</v>
      </c>
      <c r="E134" t="n" s="8">
        <v>2.0</v>
      </c>
      <c r="F134" t="n" s="8">
        <v>1526.0</v>
      </c>
      <c r="G134" t="s" s="8">
        <v>53</v>
      </c>
      <c r="H134" t="s" s="8">
        <v>54</v>
      </c>
      <c r="I134" t="s" s="8">
        <v>237</v>
      </c>
    </row>
    <row r="135" ht="16.0" customHeight="true">
      <c r="A135" t="n" s="7">
        <v>4.2234949E7</v>
      </c>
      <c r="B135" t="s" s="8">
        <v>74</v>
      </c>
      <c r="C135" t="n" s="8">
        <f>IF(false,"120922035", "120922035")</f>
      </c>
      <c r="D135" t="s" s="8">
        <v>97</v>
      </c>
      <c r="E135" t="n" s="8">
        <v>1.0</v>
      </c>
      <c r="F135" t="n" s="8">
        <v>854.0</v>
      </c>
      <c r="G135" t="s" s="8">
        <v>53</v>
      </c>
      <c r="H135" t="s" s="8">
        <v>54</v>
      </c>
      <c r="I135" t="s" s="8">
        <v>238</v>
      </c>
    </row>
    <row r="136" ht="16.0" customHeight="true">
      <c r="A136" t="n" s="7">
        <v>4.2173454E7</v>
      </c>
      <c r="B136" t="s" s="8">
        <v>51</v>
      </c>
      <c r="C136" t="n" s="8">
        <f>IF(false,"120922035", "120922035")</f>
      </c>
      <c r="D136" t="s" s="8">
        <v>97</v>
      </c>
      <c r="E136" t="n" s="8">
        <v>1.0</v>
      </c>
      <c r="F136" t="n" s="8">
        <v>54.0</v>
      </c>
      <c r="G136" t="s" s="8">
        <v>53</v>
      </c>
      <c r="H136" t="s" s="8">
        <v>54</v>
      </c>
      <c r="I136" t="s" s="8">
        <v>239</v>
      </c>
    </row>
    <row r="137" ht="16.0" customHeight="true">
      <c r="A137" t="n" s="7">
        <v>4.2071997E7</v>
      </c>
      <c r="B137" t="s" s="8">
        <v>96</v>
      </c>
      <c r="C137" t="n" s="8">
        <f>IF(false,"120922353", "120922353")</f>
      </c>
      <c r="D137" t="s" s="8">
        <v>163</v>
      </c>
      <c r="E137" t="n" s="8">
        <v>1.0</v>
      </c>
      <c r="F137" t="n" s="8">
        <v>721.0</v>
      </c>
      <c r="G137" t="s" s="8">
        <v>53</v>
      </c>
      <c r="H137" t="s" s="8">
        <v>54</v>
      </c>
      <c r="I137" t="s" s="8">
        <v>240</v>
      </c>
    </row>
    <row r="138" ht="16.0" customHeight="true">
      <c r="A138" t="n" s="7">
        <v>4.2122718E7</v>
      </c>
      <c r="B138" t="s" s="8">
        <v>51</v>
      </c>
      <c r="C138" t="n" s="8">
        <f>IF(false,"120922035", "120922035")</f>
      </c>
      <c r="D138" t="s" s="8">
        <v>97</v>
      </c>
      <c r="E138" t="n" s="8">
        <v>1.0</v>
      </c>
      <c r="F138" t="n" s="8">
        <v>854.0</v>
      </c>
      <c r="G138" t="s" s="8">
        <v>53</v>
      </c>
      <c r="H138" t="s" s="8">
        <v>54</v>
      </c>
      <c r="I138" t="s" s="8">
        <v>241</v>
      </c>
    </row>
    <row r="139" ht="16.0" customHeight="true">
      <c r="A139" t="n" s="7">
        <v>4.1954369E7</v>
      </c>
      <c r="B139" t="s" s="8">
        <v>191</v>
      </c>
      <c r="C139" t="n" s="8">
        <f>IF(false,"005-1514", "005-1514")</f>
      </c>
      <c r="D139" t="s" s="8">
        <v>242</v>
      </c>
      <c r="E139" t="n" s="8">
        <v>1.0</v>
      </c>
      <c r="F139" t="n" s="8">
        <v>771.0</v>
      </c>
      <c r="G139" t="s" s="8">
        <v>53</v>
      </c>
      <c r="H139" t="s" s="8">
        <v>54</v>
      </c>
      <c r="I139" t="s" s="8">
        <v>243</v>
      </c>
    </row>
    <row r="140" ht="16.0" customHeight="true">
      <c r="A140" t="n" s="7">
        <v>4.2130383E7</v>
      </c>
      <c r="B140" t="s" s="8">
        <v>51</v>
      </c>
      <c r="C140" t="n" s="8">
        <f>IF(false,"005-1513", "005-1513")</f>
      </c>
      <c r="D140" t="s" s="8">
        <v>187</v>
      </c>
      <c r="E140" t="n" s="8">
        <v>1.0</v>
      </c>
      <c r="F140" t="n" s="8">
        <v>910.0</v>
      </c>
      <c r="G140" t="s" s="8">
        <v>53</v>
      </c>
      <c r="H140" t="s" s="8">
        <v>54</v>
      </c>
      <c r="I140" t="s" s="8">
        <v>244</v>
      </c>
    </row>
    <row r="141" ht="16.0" customHeight="true">
      <c r="A141" t="n" s="7">
        <v>4.1916758E7</v>
      </c>
      <c r="B141" t="s" s="8">
        <v>191</v>
      </c>
      <c r="C141" t="n" s="8">
        <f>IF(false,"120921942", "120921942")</f>
      </c>
      <c r="D141" t="s" s="8">
        <v>231</v>
      </c>
      <c r="E141" t="n" s="8">
        <v>1.0</v>
      </c>
      <c r="F141" t="n" s="8">
        <v>1229.0</v>
      </c>
      <c r="G141" t="s" s="8">
        <v>53</v>
      </c>
      <c r="H141" t="s" s="8">
        <v>54</v>
      </c>
      <c r="I141" t="s" s="8">
        <v>245</v>
      </c>
    </row>
    <row r="142" ht="16.0" customHeight="true">
      <c r="A142" t="n" s="7">
        <v>4.2240692E7</v>
      </c>
      <c r="B142" t="s" s="8">
        <v>74</v>
      </c>
      <c r="C142" t="n" s="8">
        <f>IF(false,"120922390", "120922390")</f>
      </c>
      <c r="D142" t="s" s="8">
        <v>246</v>
      </c>
      <c r="E142" t="n" s="8">
        <v>1.0</v>
      </c>
      <c r="F142" t="n" s="8">
        <v>380.0</v>
      </c>
      <c r="G142" t="s" s="8">
        <v>53</v>
      </c>
      <c r="H142" t="s" s="8">
        <v>54</v>
      </c>
      <c r="I142" t="s" s="8">
        <v>247</v>
      </c>
    </row>
    <row r="143" ht="16.0" customHeight="true">
      <c r="A143" t="n" s="7">
        <v>4.1558727E7</v>
      </c>
      <c r="B143" t="s" s="8">
        <v>248</v>
      </c>
      <c r="C143" t="n" s="8">
        <f>IF(false,"120922035", "120922035")</f>
      </c>
      <c r="D143" t="s" s="8">
        <v>97</v>
      </c>
      <c r="E143" t="n" s="8">
        <v>1.0</v>
      </c>
      <c r="F143" t="n" s="8">
        <v>890.0</v>
      </c>
      <c r="G143" t="s" s="8">
        <v>53</v>
      </c>
      <c r="H143" t="s" s="8">
        <v>54</v>
      </c>
      <c r="I143" t="s" s="8">
        <v>249</v>
      </c>
    </row>
    <row r="144" ht="16.0" customHeight="true">
      <c r="A144" t="n" s="7">
        <v>4.1904258E7</v>
      </c>
      <c r="B144" t="s" s="8">
        <v>191</v>
      </c>
      <c r="C144" t="n" s="8">
        <f>IF(false,"120921995", "120921995")</f>
      </c>
      <c r="D144" t="s" s="8">
        <v>203</v>
      </c>
      <c r="E144" t="n" s="8">
        <v>1.0</v>
      </c>
      <c r="F144" t="n" s="8">
        <v>634.0</v>
      </c>
      <c r="G144" t="s" s="8">
        <v>53</v>
      </c>
      <c r="H144" t="s" s="8">
        <v>54</v>
      </c>
      <c r="I144" t="s" s="8">
        <v>250</v>
      </c>
    </row>
    <row r="145" ht="16.0" customHeight="true">
      <c r="A145" t="n" s="7">
        <v>4.1904258E7</v>
      </c>
      <c r="B145" t="s" s="8">
        <v>191</v>
      </c>
      <c r="C145" t="n" s="8">
        <f>IF(false,"008-575", "008-575")</f>
      </c>
      <c r="D145" t="s" s="8">
        <v>251</v>
      </c>
      <c r="E145" t="n" s="8">
        <v>1.0</v>
      </c>
      <c r="F145" t="n" s="8">
        <v>491.0</v>
      </c>
      <c r="G145" t="s" s="8">
        <v>53</v>
      </c>
      <c r="H145" t="s" s="8">
        <v>54</v>
      </c>
      <c r="I145" t="s" s="8">
        <v>250</v>
      </c>
    </row>
    <row r="146" ht="16.0" customHeight="true">
      <c r="A146" t="n" s="7">
        <v>4.1897911E7</v>
      </c>
      <c r="B146" t="s" s="8">
        <v>191</v>
      </c>
      <c r="C146" t="n" s="8">
        <f>IF(false,"005-1039", "005-1039")</f>
      </c>
      <c r="D146" t="s" s="8">
        <v>192</v>
      </c>
      <c r="E146" t="n" s="8">
        <v>3.0</v>
      </c>
      <c r="F146" t="n" s="8">
        <v>4218.0</v>
      </c>
      <c r="G146" t="s" s="8">
        <v>53</v>
      </c>
      <c r="H146" t="s" s="8">
        <v>54</v>
      </c>
      <c r="I146" t="s" s="8">
        <v>252</v>
      </c>
    </row>
    <row r="147" ht="16.0" customHeight="true">
      <c r="A147" t="n" s="7">
        <v>4.1326266E7</v>
      </c>
      <c r="B147" t="s" s="8">
        <v>253</v>
      </c>
      <c r="C147" t="n" s="8">
        <f>IF(false,"120921439", "120921439")</f>
      </c>
      <c r="D147" t="s" s="8">
        <v>196</v>
      </c>
      <c r="E147" t="n" s="8">
        <v>1.0</v>
      </c>
      <c r="F147" t="n" s="8">
        <v>599.0</v>
      </c>
      <c r="G147" t="s" s="8">
        <v>53</v>
      </c>
      <c r="H147" t="s" s="8">
        <v>54</v>
      </c>
      <c r="I147" t="s" s="8">
        <v>254</v>
      </c>
    </row>
    <row r="148" ht="16.0" customHeight="true">
      <c r="A148" t="n" s="7">
        <v>4.1889614E7</v>
      </c>
      <c r="B148" t="s" s="8">
        <v>191</v>
      </c>
      <c r="C148" t="n" s="8">
        <f>IF(false,"005-1515", "005-1515")</f>
      </c>
      <c r="D148" t="s" s="8">
        <v>197</v>
      </c>
      <c r="E148" t="n" s="8">
        <v>2.0</v>
      </c>
      <c r="F148" t="n" s="8">
        <v>1524.0</v>
      </c>
      <c r="G148" t="s" s="8">
        <v>53</v>
      </c>
      <c r="H148" t="s" s="8">
        <v>54</v>
      </c>
      <c r="I148" t="s" s="8">
        <v>255</v>
      </c>
    </row>
    <row r="149" ht="16.0" customHeight="true">
      <c r="A149" t="n" s="7">
        <v>4.1978838E7</v>
      </c>
      <c r="B149" t="s" s="8">
        <v>191</v>
      </c>
      <c r="C149" t="n" s="8">
        <f>IF(false,"120922090", "120922090")</f>
      </c>
      <c r="D149" t="s" s="8">
        <v>256</v>
      </c>
      <c r="E149" t="n" s="8">
        <v>1.0</v>
      </c>
      <c r="F149" t="n" s="8">
        <v>969.0</v>
      </c>
      <c r="G149" t="s" s="8">
        <v>53</v>
      </c>
      <c r="H149" t="s" s="8">
        <v>54</v>
      </c>
      <c r="I149" t="s" s="8">
        <v>257</v>
      </c>
    </row>
    <row r="150" ht="16.0" customHeight="true">
      <c r="A150" t="n" s="7">
        <v>4.1978147E7</v>
      </c>
      <c r="B150" t="s" s="8">
        <v>191</v>
      </c>
      <c r="C150" t="n" s="8">
        <f>IF(false,"120921370", "120921370")</f>
      </c>
      <c r="D150" t="s" s="8">
        <v>258</v>
      </c>
      <c r="E150" t="n" s="8">
        <v>1.0</v>
      </c>
      <c r="F150" t="n" s="8">
        <v>1799.0</v>
      </c>
      <c r="G150" t="s" s="8">
        <v>53</v>
      </c>
      <c r="H150" t="s" s="8">
        <v>54</v>
      </c>
      <c r="I150" t="s" s="8">
        <v>259</v>
      </c>
    </row>
    <row r="151" ht="16.0" customHeight="true">
      <c r="A151" t="n" s="7">
        <v>4.1885586E7</v>
      </c>
      <c r="B151" t="s" s="8">
        <v>191</v>
      </c>
      <c r="C151" t="n" s="8">
        <f>IF(false,"005-1515", "005-1515")</f>
      </c>
      <c r="D151" t="s" s="8">
        <v>197</v>
      </c>
      <c r="E151" t="n" s="8">
        <v>6.0</v>
      </c>
      <c r="F151" t="n" s="8">
        <v>4578.0</v>
      </c>
      <c r="G151" t="s" s="8">
        <v>53</v>
      </c>
      <c r="H151" t="s" s="8">
        <v>54</v>
      </c>
      <c r="I151" t="s" s="8">
        <v>260</v>
      </c>
    </row>
    <row r="152" ht="16.0" customHeight="true">
      <c r="A152" t="n" s="7">
        <v>4.2273274E7</v>
      </c>
      <c r="B152" t="s" s="8">
        <v>74</v>
      </c>
      <c r="C152" t="n" s="8">
        <f>IF(false,"01-003884", "01-003884")</f>
      </c>
      <c r="D152" t="s" s="8">
        <v>71</v>
      </c>
      <c r="E152" t="n" s="8">
        <v>1.0</v>
      </c>
      <c r="F152" t="n" s="8">
        <v>905.0</v>
      </c>
      <c r="G152" t="s" s="8">
        <v>53</v>
      </c>
      <c r="H152" t="s" s="8">
        <v>54</v>
      </c>
      <c r="I152" t="s" s="8">
        <v>261</v>
      </c>
    </row>
    <row r="153" ht="16.0" customHeight="true">
      <c r="A153" t="n" s="7">
        <v>4.1510942E7</v>
      </c>
      <c r="B153" t="s" s="8">
        <v>262</v>
      </c>
      <c r="C153" t="n" s="8">
        <f>IF(false,"005-1514", "005-1514")</f>
      </c>
      <c r="D153" t="s" s="8">
        <v>81</v>
      </c>
      <c r="E153" t="n" s="8">
        <v>3.0</v>
      </c>
      <c r="F153" t="n" s="8">
        <v>2268.0</v>
      </c>
      <c r="G153" t="s" s="8">
        <v>53</v>
      </c>
      <c r="H153" t="s" s="8">
        <v>54</v>
      </c>
      <c r="I153" t="s" s="8">
        <v>263</v>
      </c>
    </row>
    <row r="154" ht="16.0" customHeight="true">
      <c r="A154" t="n" s="7">
        <v>4.1923238E7</v>
      </c>
      <c r="B154" t="s" s="8">
        <v>191</v>
      </c>
      <c r="C154" t="n" s="8">
        <f>IF(false,"1003319", "1003319")</f>
      </c>
      <c r="D154" t="s" s="8">
        <v>264</v>
      </c>
      <c r="E154" t="n" s="8">
        <v>1.0</v>
      </c>
      <c r="F154" t="n" s="8">
        <v>1497.0</v>
      </c>
      <c r="G154" t="s" s="8">
        <v>53</v>
      </c>
      <c r="H154" t="s" s="8">
        <v>54</v>
      </c>
      <c r="I154" t="s" s="8">
        <v>265</v>
      </c>
    </row>
    <row r="155" ht="16.0" customHeight="true">
      <c r="A155" t="n" s="7">
        <v>4.1204379E7</v>
      </c>
      <c r="B155" t="s" s="8">
        <v>266</v>
      </c>
      <c r="C155" t="n" s="8">
        <f>IF(false,"005-1516", "005-1516")</f>
      </c>
      <c r="D155" t="s" s="8">
        <v>84</v>
      </c>
      <c r="E155" t="n" s="8">
        <v>1.0</v>
      </c>
      <c r="F155" t="n" s="8">
        <v>892.0</v>
      </c>
      <c r="G155" t="s" s="8">
        <v>53</v>
      </c>
      <c r="H155" t="s" s="8">
        <v>54</v>
      </c>
      <c r="I155" t="s" s="8">
        <v>267</v>
      </c>
    </row>
    <row r="156" ht="16.0" customHeight="true">
      <c r="A156" t="n" s="7">
        <v>4.2056393E7</v>
      </c>
      <c r="B156" t="s" s="8">
        <v>96</v>
      </c>
      <c r="C156" t="n" s="8">
        <f>IF(false,"005-1039", "005-1039")</f>
      </c>
      <c r="D156" t="s" s="8">
        <v>52</v>
      </c>
      <c r="E156" t="n" s="8">
        <v>1.0</v>
      </c>
      <c r="F156" t="n" s="8">
        <v>1256.0</v>
      </c>
      <c r="G156" t="s" s="8">
        <v>53</v>
      </c>
      <c r="H156" t="s" s="8">
        <v>54</v>
      </c>
      <c r="I156" t="s" s="8">
        <v>268</v>
      </c>
    </row>
    <row r="157" ht="16.0" customHeight="true">
      <c r="A157" t="n" s="7">
        <v>4.196376E7</v>
      </c>
      <c r="B157" t="s" s="8">
        <v>191</v>
      </c>
      <c r="C157" t="n" s="8">
        <f>IF(false,"120921898", "120921898")</f>
      </c>
      <c r="D157" t="s" s="8">
        <v>269</v>
      </c>
      <c r="E157" t="n" s="8">
        <v>1.0</v>
      </c>
      <c r="F157" t="n" s="8">
        <v>988.0</v>
      </c>
      <c r="G157" t="s" s="8">
        <v>53</v>
      </c>
      <c r="H157" t="s" s="8">
        <v>54</v>
      </c>
      <c r="I157" t="s" s="8">
        <v>270</v>
      </c>
    </row>
    <row r="158" ht="16.0" customHeight="true">
      <c r="A158" t="n" s="7">
        <v>4.2165994E7</v>
      </c>
      <c r="B158" t="s" s="8">
        <v>51</v>
      </c>
      <c r="C158" t="n" s="8">
        <f>IF(false,"005-1520", "005-1520")</f>
      </c>
      <c r="D158" t="s" s="8">
        <v>271</v>
      </c>
      <c r="E158" t="n" s="8">
        <v>1.0</v>
      </c>
      <c r="F158" t="n" s="8">
        <v>1203.0</v>
      </c>
      <c r="G158" t="s" s="8">
        <v>53</v>
      </c>
      <c r="H158" t="s" s="8">
        <v>54</v>
      </c>
      <c r="I158" t="s" s="8">
        <v>272</v>
      </c>
    </row>
    <row r="159" ht="16.0" customHeight="true">
      <c r="A159" t="n" s="7">
        <v>4.1432346E7</v>
      </c>
      <c r="B159" t="s" s="8">
        <v>262</v>
      </c>
      <c r="C159" t="n" s="8">
        <f>IF(false,"005-1038", "005-1038")</f>
      </c>
      <c r="D159" t="s" s="8">
        <v>273</v>
      </c>
      <c r="E159" t="n" s="8">
        <v>2.0</v>
      </c>
      <c r="F159" t="n" s="8">
        <v>2878.0</v>
      </c>
      <c r="G159" t="s" s="8">
        <v>53</v>
      </c>
      <c r="H159" t="s" s="8">
        <v>54</v>
      </c>
      <c r="I159" t="s" s="8">
        <v>274</v>
      </c>
    </row>
    <row r="160" ht="16.0" customHeight="true">
      <c r="A160" t="n" s="7">
        <v>4.2095542E7</v>
      </c>
      <c r="B160" t="s" s="8">
        <v>96</v>
      </c>
      <c r="C160" t="n" s="8">
        <f>IF(false,"002-098", "002-098")</f>
      </c>
      <c r="D160" t="s" s="8">
        <v>125</v>
      </c>
      <c r="E160" t="n" s="8">
        <v>2.0</v>
      </c>
      <c r="F160" t="n" s="8">
        <v>2276.0</v>
      </c>
      <c r="G160" t="s" s="8">
        <v>53</v>
      </c>
      <c r="H160" t="s" s="8">
        <v>54</v>
      </c>
      <c r="I160" t="s" s="8">
        <v>275</v>
      </c>
    </row>
    <row r="161" ht="16.0" customHeight="true">
      <c r="A161" t="n" s="7">
        <v>4.2110508E7</v>
      </c>
      <c r="B161" t="s" s="8">
        <v>51</v>
      </c>
      <c r="C161" t="n" s="8">
        <f>IF(false,"005-1516", "005-1516")</f>
      </c>
      <c r="D161" t="s" s="8">
        <v>84</v>
      </c>
      <c r="E161" t="n" s="8">
        <v>2.0</v>
      </c>
      <c r="F161" t="n" s="8">
        <v>1784.0</v>
      </c>
      <c r="G161" t="s" s="8">
        <v>53</v>
      </c>
      <c r="H161" t="s" s="8">
        <v>54</v>
      </c>
      <c r="I161" t="s" s="8">
        <v>276</v>
      </c>
    </row>
    <row r="162" ht="16.0" customHeight="true">
      <c r="A162" t="n" s="7">
        <v>4.2125886E7</v>
      </c>
      <c r="B162" t="s" s="8">
        <v>51</v>
      </c>
      <c r="C162" t="n" s="8">
        <f>IF(false,"120921545", "120921545")</f>
      </c>
      <c r="D162" t="s" s="8">
        <v>62</v>
      </c>
      <c r="E162" t="n" s="8">
        <v>2.0</v>
      </c>
      <c r="F162" t="n" s="8">
        <v>1798.0</v>
      </c>
      <c r="G162" t="s" s="8">
        <v>53</v>
      </c>
      <c r="H162" t="s" s="8">
        <v>54</v>
      </c>
      <c r="I162" t="s" s="8">
        <v>277</v>
      </c>
    </row>
    <row r="163" ht="16.0" customHeight="true">
      <c r="A163" t="n" s="7">
        <v>4.1981593E7</v>
      </c>
      <c r="B163" t="s" s="8">
        <v>191</v>
      </c>
      <c r="C163" t="n" s="8">
        <f>IF(false,"005-1039", "005-1039")</f>
      </c>
      <c r="D163" t="s" s="8">
        <v>192</v>
      </c>
      <c r="E163" t="n" s="8">
        <v>1.0</v>
      </c>
      <c r="F163" t="n" s="8">
        <v>1493.0</v>
      </c>
      <c r="G163" t="s" s="8">
        <v>53</v>
      </c>
      <c r="H163" t="s" s="8">
        <v>54</v>
      </c>
      <c r="I163" t="s" s="8">
        <v>278</v>
      </c>
    </row>
    <row r="164" ht="16.0" customHeight="true">
      <c r="A164" t="n" s="7">
        <v>4.2184334E7</v>
      </c>
      <c r="B164" t="s" s="8">
        <v>51</v>
      </c>
      <c r="C164" t="n" s="8">
        <f>IF(false,"01-004111", "01-004111")</f>
      </c>
      <c r="D164" t="s" s="8">
        <v>279</v>
      </c>
      <c r="E164" t="n" s="8">
        <v>1.0</v>
      </c>
      <c r="F164" t="n" s="8">
        <v>236.0</v>
      </c>
      <c r="G164" t="s" s="8">
        <v>53</v>
      </c>
      <c r="H164" t="s" s="8">
        <v>54</v>
      </c>
      <c r="I164" t="s" s="8">
        <v>280</v>
      </c>
    </row>
    <row r="165" ht="16.0" customHeight="true">
      <c r="A165" t="n" s="7">
        <v>4.2079069E7</v>
      </c>
      <c r="B165" t="s" s="8">
        <v>96</v>
      </c>
      <c r="C165" t="n" s="8">
        <f>IF(false,"005-1513", "005-1513")</f>
      </c>
      <c r="D165" t="s" s="8">
        <v>187</v>
      </c>
      <c r="E165" t="n" s="8">
        <v>1.0</v>
      </c>
      <c r="F165" t="n" s="8">
        <v>894.0</v>
      </c>
      <c r="G165" t="s" s="8">
        <v>53</v>
      </c>
      <c r="H165" t="s" s="8">
        <v>54</v>
      </c>
      <c r="I165" t="s" s="8">
        <v>281</v>
      </c>
    </row>
    <row r="166" ht="16.0" customHeight="true">
      <c r="A166" t="n" s="7">
        <v>4.2103514E7</v>
      </c>
      <c r="B166" t="s" s="8">
        <v>96</v>
      </c>
      <c r="C166" t="n" s="8">
        <f>IF(false,"005-1518", "005-1518")</f>
      </c>
      <c r="D166" t="s" s="8">
        <v>115</v>
      </c>
      <c r="E166" t="n" s="8">
        <v>3.0</v>
      </c>
      <c r="F166" t="n" s="8">
        <v>1957.0</v>
      </c>
      <c r="G166" t="s" s="8">
        <v>53</v>
      </c>
      <c r="H166" t="s" s="8">
        <v>54</v>
      </c>
      <c r="I166" t="s" s="8">
        <v>282</v>
      </c>
    </row>
    <row r="167" ht="16.0" customHeight="true">
      <c r="A167" t="n" s="7">
        <v>4.2192349E7</v>
      </c>
      <c r="B167" t="s" s="8">
        <v>51</v>
      </c>
      <c r="C167" t="n" s="8">
        <f>IF(false,"005-1516", "005-1516")</f>
      </c>
      <c r="D167" t="s" s="8">
        <v>84</v>
      </c>
      <c r="E167" t="n" s="8">
        <v>1.0</v>
      </c>
      <c r="F167" t="n" s="8">
        <v>892.0</v>
      </c>
      <c r="G167" t="s" s="8">
        <v>53</v>
      </c>
      <c r="H167" t="s" s="8">
        <v>54</v>
      </c>
      <c r="I167" t="s" s="8">
        <v>283</v>
      </c>
    </row>
    <row r="168" ht="16.0" customHeight="true">
      <c r="A168" t="n" s="7">
        <v>4.2152375E7</v>
      </c>
      <c r="B168" t="s" s="8">
        <v>51</v>
      </c>
      <c r="C168" t="n" s="8">
        <f>IF(false,"120921995", "120921995")</f>
      </c>
      <c r="D168" t="s" s="8">
        <v>140</v>
      </c>
      <c r="E168" t="n" s="8">
        <v>1.0</v>
      </c>
      <c r="F168" t="n" s="8">
        <v>1.0</v>
      </c>
      <c r="G168" t="s" s="8">
        <v>53</v>
      </c>
      <c r="H168" t="s" s="8">
        <v>54</v>
      </c>
      <c r="I168" t="s" s="8">
        <v>284</v>
      </c>
    </row>
    <row r="169" ht="16.0" customHeight="true">
      <c r="A169" t="n" s="7">
        <v>4.1529709E7</v>
      </c>
      <c r="B169" t="s" s="8">
        <v>262</v>
      </c>
      <c r="C169" t="n" s="8">
        <f>IF(false,"120906022", "120906022")</f>
      </c>
      <c r="D169" t="s" s="8">
        <v>285</v>
      </c>
      <c r="E169" t="n" s="8">
        <v>1.0</v>
      </c>
      <c r="F169" t="n" s="8">
        <v>868.0</v>
      </c>
      <c r="G169" t="s" s="8">
        <v>53</v>
      </c>
      <c r="H169" t="s" s="8">
        <v>54</v>
      </c>
      <c r="I169" t="s" s="8">
        <v>286</v>
      </c>
    </row>
    <row r="170" ht="16.0" customHeight="true">
      <c r="A170" t="n" s="7">
        <v>4.2222782E7</v>
      </c>
      <c r="B170" t="s" s="8">
        <v>51</v>
      </c>
      <c r="C170" t="n" s="8">
        <f>IF(false,"005-1516", "005-1516")</f>
      </c>
      <c r="D170" t="s" s="8">
        <v>84</v>
      </c>
      <c r="E170" t="n" s="8">
        <v>1.0</v>
      </c>
      <c r="F170" t="n" s="8">
        <v>1.0</v>
      </c>
      <c r="G170" t="s" s="8">
        <v>53</v>
      </c>
      <c r="H170" t="s" s="8">
        <v>54</v>
      </c>
      <c r="I170" t="s" s="8">
        <v>287</v>
      </c>
    </row>
    <row r="171" ht="16.0" customHeight="true">
      <c r="A171" t="n" s="7">
        <v>4.2069483E7</v>
      </c>
      <c r="B171" t="s" s="8">
        <v>96</v>
      </c>
      <c r="C171" t="n" s="8">
        <f>IF(false,"005-1513", "005-1513")</f>
      </c>
      <c r="D171" t="s" s="8">
        <v>187</v>
      </c>
      <c r="E171" t="n" s="8">
        <v>1.0</v>
      </c>
      <c r="F171" t="n" s="8">
        <v>910.0</v>
      </c>
      <c r="G171" t="s" s="8">
        <v>53</v>
      </c>
      <c r="H171" t="s" s="8">
        <v>54</v>
      </c>
      <c r="I171" t="s" s="8">
        <v>288</v>
      </c>
    </row>
    <row r="172" ht="16.0" customHeight="true">
      <c r="A172" t="n" s="7">
        <v>4.2095706E7</v>
      </c>
      <c r="B172" t="s" s="8">
        <v>96</v>
      </c>
      <c r="C172" t="n" s="8">
        <f>IF(false,"005-1516", "005-1516")</f>
      </c>
      <c r="D172" t="s" s="8">
        <v>84</v>
      </c>
      <c r="E172" t="n" s="8">
        <v>1.0</v>
      </c>
      <c r="F172" t="n" s="8">
        <v>892.0</v>
      </c>
      <c r="G172" t="s" s="8">
        <v>53</v>
      </c>
      <c r="H172" t="s" s="8">
        <v>54</v>
      </c>
      <c r="I172" t="s" s="8">
        <v>289</v>
      </c>
    </row>
    <row r="173" ht="16.0" customHeight="true">
      <c r="A173" t="n" s="7">
        <v>4.2180053E7</v>
      </c>
      <c r="B173" t="s" s="8">
        <v>51</v>
      </c>
      <c r="C173" t="n" s="8">
        <f>IF(false,"005-1516", "005-1516")</f>
      </c>
      <c r="D173" t="s" s="8">
        <v>84</v>
      </c>
      <c r="E173" t="n" s="8">
        <v>1.0</v>
      </c>
      <c r="F173" t="n" s="8">
        <v>802.0</v>
      </c>
      <c r="G173" t="s" s="8">
        <v>53</v>
      </c>
      <c r="H173" t="s" s="8">
        <v>54</v>
      </c>
      <c r="I173" t="s" s="8">
        <v>290</v>
      </c>
    </row>
    <row r="174" ht="16.0" customHeight="true">
      <c r="A174" t="n" s="7">
        <v>4.2074163E7</v>
      </c>
      <c r="B174" t="s" s="8">
        <v>96</v>
      </c>
      <c r="C174" t="n" s="8">
        <f>IF(false,"005-1512", "005-1512")</f>
      </c>
      <c r="D174" t="s" s="8">
        <v>79</v>
      </c>
      <c r="E174" t="n" s="8">
        <v>2.0</v>
      </c>
      <c r="F174" t="n" s="8">
        <v>1820.0</v>
      </c>
      <c r="G174" t="s" s="8">
        <v>53</v>
      </c>
      <c r="H174" t="s" s="8">
        <v>54</v>
      </c>
      <c r="I174" t="s" s="8">
        <v>291</v>
      </c>
    </row>
    <row r="175" ht="16.0" customHeight="true">
      <c r="A175" t="n" s="7">
        <v>4.2165153E7</v>
      </c>
      <c r="B175" t="s" s="8">
        <v>51</v>
      </c>
      <c r="C175" t="n" s="8">
        <f>IF(false,"005-1312", "005-1312")</f>
      </c>
      <c r="D175" t="s" s="8">
        <v>67</v>
      </c>
      <c r="E175" t="n" s="8">
        <v>1.0</v>
      </c>
      <c r="F175" t="n" s="8">
        <v>6.0</v>
      </c>
      <c r="G175" t="s" s="8">
        <v>53</v>
      </c>
      <c r="H175" t="s" s="8">
        <v>54</v>
      </c>
      <c r="I175" t="s" s="8">
        <v>292</v>
      </c>
    </row>
    <row r="176" ht="16.0" customHeight="true">
      <c r="A176" t="n" s="7">
        <v>4.2159489E7</v>
      </c>
      <c r="B176" t="s" s="8">
        <v>51</v>
      </c>
      <c r="C176" t="n" s="8">
        <f>IF(false,"005-1516", "005-1516")</f>
      </c>
      <c r="D176" t="s" s="8">
        <v>84</v>
      </c>
      <c r="E176" t="n" s="8">
        <v>1.0</v>
      </c>
      <c r="F176" t="n" s="8">
        <v>445.0</v>
      </c>
      <c r="G176" t="s" s="8">
        <v>53</v>
      </c>
      <c r="H176" t="s" s="8">
        <v>54</v>
      </c>
      <c r="I176" t="s" s="8">
        <v>293</v>
      </c>
    </row>
    <row r="177" ht="16.0" customHeight="true">
      <c r="A177" t="n" s="7">
        <v>4.2225515E7</v>
      </c>
      <c r="B177" t="s" s="8">
        <v>74</v>
      </c>
      <c r="C177" t="n" s="8">
        <f>IF(false,"005-1039", "005-1039")</f>
      </c>
      <c r="D177" t="s" s="8">
        <v>52</v>
      </c>
      <c r="E177" t="n" s="8">
        <v>1.0</v>
      </c>
      <c r="F177" t="n" s="8">
        <v>1493.0</v>
      </c>
      <c r="G177" t="s" s="8">
        <v>53</v>
      </c>
      <c r="H177" t="s" s="8">
        <v>54</v>
      </c>
      <c r="I177" t="s" s="8">
        <v>294</v>
      </c>
    </row>
    <row r="178" ht="16.0" customHeight="true">
      <c r="A178" t="n" s="7">
        <v>4.2174095E7</v>
      </c>
      <c r="B178" t="s" s="8">
        <v>51</v>
      </c>
      <c r="C178" t="n" s="8">
        <f>IF(false,"120921506", "120921506")</f>
      </c>
      <c r="D178" t="s" s="8">
        <v>110</v>
      </c>
      <c r="E178" t="n" s="8">
        <v>2.0</v>
      </c>
      <c r="F178" t="n" s="8">
        <v>1820.0</v>
      </c>
      <c r="G178" t="s" s="8">
        <v>53</v>
      </c>
      <c r="H178" t="s" s="8">
        <v>54</v>
      </c>
      <c r="I178" t="s" s="8">
        <v>295</v>
      </c>
    </row>
    <row r="179" ht="16.0" customHeight="true">
      <c r="A179" t="n" s="7">
        <v>4.2141673E7</v>
      </c>
      <c r="B179" t="s" s="8">
        <v>51</v>
      </c>
      <c r="C179" t="n" s="8">
        <f>IF(false,"120921995", "120921995")</f>
      </c>
      <c r="D179" t="s" s="8">
        <v>140</v>
      </c>
      <c r="E179" t="n" s="8">
        <v>2.0</v>
      </c>
      <c r="F179" t="n" s="8">
        <v>1295.0</v>
      </c>
      <c r="G179" t="s" s="8">
        <v>53</v>
      </c>
      <c r="H179" t="s" s="8">
        <v>54</v>
      </c>
      <c r="I179" t="s" s="8">
        <v>296</v>
      </c>
    </row>
    <row r="180" ht="16.0" customHeight="true">
      <c r="A180" t="n" s="7">
        <v>4.2188484E7</v>
      </c>
      <c r="B180" t="s" s="8">
        <v>51</v>
      </c>
      <c r="C180" t="n" s="8">
        <f>IF(false,"120921853", "120921853")</f>
      </c>
      <c r="D180" t="s" s="8">
        <v>171</v>
      </c>
      <c r="E180" t="n" s="8">
        <v>1.0</v>
      </c>
      <c r="F180" t="n" s="8">
        <v>741.0</v>
      </c>
      <c r="G180" t="s" s="8">
        <v>53</v>
      </c>
      <c r="H180" t="s" s="8">
        <v>54</v>
      </c>
      <c r="I180" t="s" s="8">
        <v>297</v>
      </c>
    </row>
    <row r="181" ht="16.0" customHeight="true">
      <c r="A181" t="n" s="7">
        <v>4.2063501E7</v>
      </c>
      <c r="B181" t="s" s="8">
        <v>96</v>
      </c>
      <c r="C181" t="n" s="8">
        <f>IF(false,"120921901", "120921901")</f>
      </c>
      <c r="D181" t="s" s="8">
        <v>94</v>
      </c>
      <c r="E181" t="n" s="8">
        <v>2.0</v>
      </c>
      <c r="F181" t="n" s="8">
        <v>2438.0</v>
      </c>
      <c r="G181" t="s" s="8">
        <v>53</v>
      </c>
      <c r="H181" t="s" s="8">
        <v>54</v>
      </c>
      <c r="I181" t="s" s="8">
        <v>298</v>
      </c>
    </row>
    <row r="182" ht="16.0" customHeight="true">
      <c r="A182" t="n" s="7">
        <v>4.2233206E7</v>
      </c>
      <c r="B182" t="s" s="8">
        <v>74</v>
      </c>
      <c r="C182" t="n" s="8">
        <f>IF(false,"005-1521", "005-1521")</f>
      </c>
      <c r="D182" t="s" s="8">
        <v>219</v>
      </c>
      <c r="E182" t="n" s="8">
        <v>1.0</v>
      </c>
      <c r="F182" t="n" s="8">
        <v>492.0</v>
      </c>
      <c r="G182" t="s" s="8">
        <v>53</v>
      </c>
      <c r="H182" t="s" s="8">
        <v>54</v>
      </c>
      <c r="I182" t="s" s="8">
        <v>299</v>
      </c>
    </row>
    <row r="183" ht="16.0" customHeight="true">
      <c r="A183" t="n" s="7">
        <v>4.208828E7</v>
      </c>
      <c r="B183" t="s" s="8">
        <v>96</v>
      </c>
      <c r="C183" t="n" s="8">
        <f>IF(false,"001-334", "001-334")</f>
      </c>
      <c r="D183" t="s" s="8">
        <v>300</v>
      </c>
      <c r="E183" t="n" s="8">
        <v>1.0</v>
      </c>
      <c r="F183" t="n" s="8">
        <v>1535.0</v>
      </c>
      <c r="G183" t="s" s="8">
        <v>53</v>
      </c>
      <c r="H183" t="s" s="8">
        <v>54</v>
      </c>
      <c r="I183" t="s" s="8">
        <v>301</v>
      </c>
    </row>
    <row r="184" ht="16.0" customHeight="true">
      <c r="A184" t="n" s="7">
        <v>4.2208273E7</v>
      </c>
      <c r="B184" t="s" s="8">
        <v>51</v>
      </c>
      <c r="C184" t="n" s="8">
        <f>IF(false,"005-1039", "005-1039")</f>
      </c>
      <c r="D184" t="s" s="8">
        <v>52</v>
      </c>
      <c r="E184" t="n" s="8">
        <v>1.0</v>
      </c>
      <c r="F184" t="n" s="8">
        <v>693.0</v>
      </c>
      <c r="G184" t="s" s="8">
        <v>53</v>
      </c>
      <c r="H184" t="s" s="8">
        <v>54</v>
      </c>
      <c r="I184" t="s" s="8">
        <v>302</v>
      </c>
    </row>
    <row r="185" ht="16.0" customHeight="true">
      <c r="A185" t="n" s="7">
        <v>4.2142806E7</v>
      </c>
      <c r="B185" t="s" s="8">
        <v>51</v>
      </c>
      <c r="C185" t="n" s="8">
        <f>IF(false,"005-1516", "005-1516")</f>
      </c>
      <c r="D185" t="s" s="8">
        <v>84</v>
      </c>
      <c r="E185" t="n" s="8">
        <v>4.0</v>
      </c>
      <c r="F185" t="n" s="8">
        <v>3568.0</v>
      </c>
      <c r="G185" t="s" s="8">
        <v>53</v>
      </c>
      <c r="H185" t="s" s="8">
        <v>54</v>
      </c>
      <c r="I185" t="s" s="8">
        <v>303</v>
      </c>
    </row>
    <row r="186" ht="16.0" customHeight="true">
      <c r="A186" t="n" s="7">
        <v>4.2187408E7</v>
      </c>
      <c r="B186" t="s" s="8">
        <v>51</v>
      </c>
      <c r="C186" t="n" s="8">
        <f>IF(false,"005-1518", "005-1518")</f>
      </c>
      <c r="D186" t="s" s="8">
        <v>115</v>
      </c>
      <c r="E186" t="n" s="8">
        <v>1.0</v>
      </c>
      <c r="F186" t="n" s="8">
        <v>1105.0</v>
      </c>
      <c r="G186" t="s" s="8">
        <v>53</v>
      </c>
      <c r="H186" t="s" s="8">
        <v>54</v>
      </c>
      <c r="I186" t="s" s="8">
        <v>304</v>
      </c>
    </row>
    <row r="187" ht="16.0" customHeight="true">
      <c r="A187" t="n" s="7">
        <v>4.2088865E7</v>
      </c>
      <c r="B187" t="s" s="8">
        <v>96</v>
      </c>
      <c r="C187" t="n" s="8">
        <f>IF(false,"003-318", "003-318")</f>
      </c>
      <c r="D187" t="s" s="8">
        <v>305</v>
      </c>
      <c r="E187" t="n" s="8">
        <v>2.0</v>
      </c>
      <c r="F187" t="n" s="8">
        <v>3158.0</v>
      </c>
      <c r="G187" t="s" s="8">
        <v>53</v>
      </c>
      <c r="H187" t="s" s="8">
        <v>54</v>
      </c>
      <c r="I187" t="s" s="8">
        <v>306</v>
      </c>
    </row>
    <row r="188" ht="16.0" customHeight="true">
      <c r="A188" t="n" s="7">
        <v>4.2061314E7</v>
      </c>
      <c r="B188" t="s" s="8">
        <v>96</v>
      </c>
      <c r="C188" t="n" s="8">
        <f>IF(false,"005-1380", "005-1380")</f>
      </c>
      <c r="D188" t="s" s="8">
        <v>141</v>
      </c>
      <c r="E188" t="n" s="8">
        <v>1.0</v>
      </c>
      <c r="F188" t="n" s="8">
        <v>289.0</v>
      </c>
      <c r="G188" t="s" s="8">
        <v>53</v>
      </c>
      <c r="H188" t="s" s="8">
        <v>54</v>
      </c>
      <c r="I188" t="s" s="8">
        <v>307</v>
      </c>
    </row>
    <row r="189" ht="16.0" customHeight="true">
      <c r="A189" t="n" s="7">
        <v>4.2092063E7</v>
      </c>
      <c r="B189" t="s" s="8">
        <v>96</v>
      </c>
      <c r="C189" t="n" s="8">
        <f>IF(false,"005-1380", "005-1380")</f>
      </c>
      <c r="D189" t="s" s="8">
        <v>141</v>
      </c>
      <c r="E189" t="n" s="8">
        <v>1.0</v>
      </c>
      <c r="F189" t="n" s="8">
        <v>1.0</v>
      </c>
      <c r="G189" t="s" s="8">
        <v>53</v>
      </c>
      <c r="H189" t="s" s="8">
        <v>54</v>
      </c>
      <c r="I189" t="s" s="8">
        <v>308</v>
      </c>
    </row>
    <row r="190" ht="16.0" customHeight="true">
      <c r="A190" t="n" s="7">
        <v>4.2064546E7</v>
      </c>
      <c r="B190" t="s" s="8">
        <v>96</v>
      </c>
      <c r="C190" t="n" s="8">
        <f>IF(false,"005-1515", "005-1515")</f>
      </c>
      <c r="D190" t="s" s="8">
        <v>75</v>
      </c>
      <c r="E190" t="n" s="8">
        <v>2.0</v>
      </c>
      <c r="F190" t="n" s="8">
        <v>1878.0</v>
      </c>
      <c r="G190" t="s" s="8">
        <v>53</v>
      </c>
      <c r="H190" t="s" s="8">
        <v>54</v>
      </c>
      <c r="I190" t="s" s="8">
        <v>309</v>
      </c>
    </row>
    <row r="191" ht="16.0" customHeight="true">
      <c r="A191" t="n" s="7">
        <v>4.2287387E7</v>
      </c>
      <c r="B191" t="s" s="8">
        <v>74</v>
      </c>
      <c r="C191" t="n" s="8">
        <f>IF(false,"120922351", "120922351")</f>
      </c>
      <c r="D191" t="s" s="8">
        <v>60</v>
      </c>
      <c r="E191" t="n" s="8">
        <v>1.0</v>
      </c>
      <c r="F191" t="n" s="8">
        <v>654.0</v>
      </c>
      <c r="G191" t="s" s="8">
        <v>53</v>
      </c>
      <c r="H191" t="s" s="8">
        <v>54</v>
      </c>
      <c r="I191" t="s" s="8">
        <v>310</v>
      </c>
    </row>
    <row r="192" ht="16.0" customHeight="true">
      <c r="A192" t="n" s="7">
        <v>4.2107985E7</v>
      </c>
      <c r="B192" t="s" s="8">
        <v>51</v>
      </c>
      <c r="C192" t="n" s="8">
        <f>IF(false,"002-100", "002-100")</f>
      </c>
      <c r="D192" t="s" s="8">
        <v>69</v>
      </c>
      <c r="E192" t="n" s="8">
        <v>1.0</v>
      </c>
      <c r="F192" t="n" s="8">
        <v>1175.0</v>
      </c>
      <c r="G192" t="s" s="8">
        <v>53</v>
      </c>
      <c r="H192" t="s" s="8">
        <v>54</v>
      </c>
      <c r="I192" t="s" s="8">
        <v>311</v>
      </c>
    </row>
    <row r="193" ht="16.0" customHeight="true">
      <c r="A193" t="n" s="7">
        <v>4.1770938E7</v>
      </c>
      <c r="B193" t="s" s="8">
        <v>184</v>
      </c>
      <c r="C193" t="n" s="8">
        <f>IF(false,"120906023", "120906023")</f>
      </c>
      <c r="D193" t="s" s="8">
        <v>136</v>
      </c>
      <c r="E193" t="n" s="8">
        <v>1.0</v>
      </c>
      <c r="F193" t="n" s="8">
        <v>1089.0</v>
      </c>
      <c r="G193" t="s" s="8">
        <v>53</v>
      </c>
      <c r="H193" t="s" s="8">
        <v>54</v>
      </c>
      <c r="I193" t="s" s="8">
        <v>312</v>
      </c>
    </row>
    <row r="194" ht="16.0" customHeight="true">
      <c r="A194" t="n" s="7">
        <v>4.2205039E7</v>
      </c>
      <c r="B194" t="s" s="8">
        <v>51</v>
      </c>
      <c r="C194" t="n" s="8">
        <f>IF(false,"01-003884", "01-003884")</f>
      </c>
      <c r="D194" t="s" s="8">
        <v>71</v>
      </c>
      <c r="E194" t="n" s="8">
        <v>1.0</v>
      </c>
      <c r="F194" t="n" s="8">
        <v>835.0</v>
      </c>
      <c r="G194" t="s" s="8">
        <v>53</v>
      </c>
      <c r="H194" t="s" s="8">
        <v>54</v>
      </c>
      <c r="I194" t="s" s="8">
        <v>313</v>
      </c>
    </row>
    <row r="195" ht="16.0" customHeight="true">
      <c r="A195" t="n" s="7">
        <v>4.2079203E7</v>
      </c>
      <c r="B195" t="s" s="8">
        <v>96</v>
      </c>
      <c r="C195" t="n" s="8">
        <f>IF(false,"005-1515", "005-1515")</f>
      </c>
      <c r="D195" t="s" s="8">
        <v>75</v>
      </c>
      <c r="E195" t="n" s="8">
        <v>2.0</v>
      </c>
      <c r="F195" t="n" s="8">
        <v>1878.0</v>
      </c>
      <c r="G195" t="s" s="8">
        <v>53</v>
      </c>
      <c r="H195" t="s" s="8">
        <v>54</v>
      </c>
      <c r="I195" t="s" s="8">
        <v>314</v>
      </c>
    </row>
    <row r="196" ht="16.0" customHeight="true">
      <c r="A196" t="n" s="7">
        <v>4.152044E7</v>
      </c>
      <c r="B196" t="s" s="8">
        <v>262</v>
      </c>
      <c r="C196" t="n" s="8">
        <f>IF(false,"005-1359", "005-1359")</f>
      </c>
      <c r="D196" t="s" s="8">
        <v>315</v>
      </c>
      <c r="E196" t="n" s="8">
        <v>1.0</v>
      </c>
      <c r="F196" t="n" s="8">
        <v>999.0</v>
      </c>
      <c r="G196" t="s" s="8">
        <v>53</v>
      </c>
      <c r="H196" t="s" s="8">
        <v>54</v>
      </c>
      <c r="I196" t="s" s="8">
        <v>316</v>
      </c>
    </row>
    <row r="197" ht="16.0" customHeight="true">
      <c r="A197" t="n" s="7">
        <v>4.2023284E7</v>
      </c>
      <c r="B197" t="s" s="8">
        <v>96</v>
      </c>
      <c r="C197" t="n" s="8">
        <f>IF(false,"005-1513", "005-1513")</f>
      </c>
      <c r="D197" t="s" s="8">
        <v>187</v>
      </c>
      <c r="E197" t="n" s="8">
        <v>2.0</v>
      </c>
      <c r="F197" t="n" s="8">
        <v>1839.0</v>
      </c>
      <c r="G197" t="s" s="8">
        <v>53</v>
      </c>
      <c r="H197" t="s" s="8">
        <v>54</v>
      </c>
      <c r="I197" t="s" s="8">
        <v>317</v>
      </c>
    </row>
    <row r="198" ht="16.0" customHeight="true">
      <c r="A198" t="n" s="7">
        <v>4.2127185E7</v>
      </c>
      <c r="B198" t="s" s="8">
        <v>51</v>
      </c>
      <c r="C198" t="n" s="8">
        <f>IF(false,"005-1516", "005-1516")</f>
      </c>
      <c r="D198" t="s" s="8">
        <v>84</v>
      </c>
      <c r="E198" t="n" s="8">
        <v>5.0</v>
      </c>
      <c r="F198" t="n" s="8">
        <v>3950.0</v>
      </c>
      <c r="G198" t="s" s="8">
        <v>53</v>
      </c>
      <c r="H198" t="s" s="8">
        <v>54</v>
      </c>
      <c r="I198" t="s" s="8">
        <v>318</v>
      </c>
    </row>
    <row r="199" ht="16.0" customHeight="true">
      <c r="A199" t="n" s="7">
        <v>4.217336E7</v>
      </c>
      <c r="B199" t="s" s="8">
        <v>51</v>
      </c>
      <c r="C199" t="n" s="8">
        <f>IF(false,"005-1380", "005-1380")</f>
      </c>
      <c r="D199" t="s" s="8">
        <v>141</v>
      </c>
      <c r="E199" t="n" s="8">
        <v>1.0</v>
      </c>
      <c r="F199" t="n" s="8">
        <v>622.0</v>
      </c>
      <c r="G199" t="s" s="8">
        <v>53</v>
      </c>
      <c r="H199" t="s" s="8">
        <v>54</v>
      </c>
      <c r="I199" t="s" s="8">
        <v>319</v>
      </c>
    </row>
    <row r="200" ht="16.0" customHeight="true">
      <c r="A200" t="n" s="7">
        <v>4.1996079E7</v>
      </c>
      <c r="B200" t="s" s="8">
        <v>191</v>
      </c>
      <c r="C200" t="n" s="8">
        <f>IF(false,"120921995", "120921995")</f>
      </c>
      <c r="D200" t="s" s="8">
        <v>203</v>
      </c>
      <c r="E200" t="n" s="8">
        <v>1.0</v>
      </c>
      <c r="F200" t="n" s="8">
        <v>924.0</v>
      </c>
      <c r="G200" t="s" s="8">
        <v>53</v>
      </c>
      <c r="H200" t="s" s="8">
        <v>54</v>
      </c>
      <c r="I200" t="s" s="8">
        <v>320</v>
      </c>
    </row>
    <row r="201" ht="16.0" customHeight="true">
      <c r="A201" t="n" s="7">
        <v>4.2209236E7</v>
      </c>
      <c r="B201" t="s" s="8">
        <v>51</v>
      </c>
      <c r="C201" t="n" s="8">
        <f>IF(false,"005-1516", "005-1516")</f>
      </c>
      <c r="D201" t="s" s="8">
        <v>84</v>
      </c>
      <c r="E201" t="n" s="8">
        <v>1.0</v>
      </c>
      <c r="F201" t="n" s="8">
        <v>892.0</v>
      </c>
      <c r="G201" t="s" s="8">
        <v>53</v>
      </c>
      <c r="H201" t="s" s="8">
        <v>54</v>
      </c>
      <c r="I201" t="s" s="8">
        <v>321</v>
      </c>
    </row>
    <row r="202" ht="16.0" customHeight="true">
      <c r="A202" t="n" s="7">
        <v>4.2163841E7</v>
      </c>
      <c r="B202" t="s" s="8">
        <v>51</v>
      </c>
      <c r="C202" t="n" s="8">
        <f>IF(false,"002-098", "002-098")</f>
      </c>
      <c r="D202" t="s" s="8">
        <v>125</v>
      </c>
      <c r="E202" t="n" s="8">
        <v>1.0</v>
      </c>
      <c r="F202" t="n" s="8">
        <v>1138.0</v>
      </c>
      <c r="G202" t="s" s="8">
        <v>53</v>
      </c>
      <c r="H202" t="s" s="8">
        <v>54</v>
      </c>
      <c r="I202" t="s" s="8">
        <v>322</v>
      </c>
    </row>
    <row r="203" ht="16.0" customHeight="true">
      <c r="A203" t="n" s="7">
        <v>4.1851222E7</v>
      </c>
      <c r="B203" t="s" s="8">
        <v>105</v>
      </c>
      <c r="C203" t="n" s="8">
        <f>IF(false,"002-106", "002-106")</f>
      </c>
      <c r="D203" t="s" s="8">
        <v>323</v>
      </c>
      <c r="E203" t="n" s="8">
        <v>1.0</v>
      </c>
      <c r="F203" t="n" s="8">
        <v>1120.0</v>
      </c>
      <c r="G203" t="s" s="8">
        <v>53</v>
      </c>
      <c r="H203" t="s" s="8">
        <v>54</v>
      </c>
      <c r="I203" t="s" s="8">
        <v>324</v>
      </c>
    </row>
    <row r="204" ht="16.0" customHeight="true">
      <c r="A204" t="n" s="7">
        <v>4.2166974E7</v>
      </c>
      <c r="B204" t="s" s="8">
        <v>51</v>
      </c>
      <c r="C204" t="n" s="8">
        <f>IF(false,"120922035", "120922035")</f>
      </c>
      <c r="D204" t="s" s="8">
        <v>97</v>
      </c>
      <c r="E204" t="n" s="8">
        <v>3.0</v>
      </c>
      <c r="F204" t="n" s="8">
        <v>2562.0</v>
      </c>
      <c r="G204" t="s" s="8">
        <v>53</v>
      </c>
      <c r="H204" t="s" s="8">
        <v>54</v>
      </c>
      <c r="I204" t="s" s="8">
        <v>325</v>
      </c>
    </row>
    <row r="205" ht="16.0" customHeight="true">
      <c r="A205" t="n" s="7">
        <v>4.2038261E7</v>
      </c>
      <c r="B205" t="s" s="8">
        <v>96</v>
      </c>
      <c r="C205" t="n" s="8">
        <f>IF(false,"005-1513", "005-1513")</f>
      </c>
      <c r="D205" t="s" s="8">
        <v>187</v>
      </c>
      <c r="E205" t="n" s="8">
        <v>1.0</v>
      </c>
      <c r="F205" t="n" s="8">
        <v>910.0</v>
      </c>
      <c r="G205" t="s" s="8">
        <v>53</v>
      </c>
      <c r="H205" t="s" s="8">
        <v>54</v>
      </c>
      <c r="I205" t="s" s="8">
        <v>326</v>
      </c>
    </row>
    <row r="206" ht="16.0" customHeight="true">
      <c r="A206" t="n" s="7">
        <v>4.2204489E7</v>
      </c>
      <c r="B206" t="s" s="8">
        <v>51</v>
      </c>
      <c r="C206" t="n" s="8">
        <f>IF(false,"005-1515", "005-1515")</f>
      </c>
      <c r="D206" t="s" s="8">
        <v>75</v>
      </c>
      <c r="E206" t="n" s="8">
        <v>1.0</v>
      </c>
      <c r="F206" t="n" s="8">
        <v>939.0</v>
      </c>
      <c r="G206" t="s" s="8">
        <v>53</v>
      </c>
      <c r="H206" t="s" s="8">
        <v>54</v>
      </c>
      <c r="I206" t="s" s="8">
        <v>327</v>
      </c>
    </row>
    <row r="207" ht="16.0" customHeight="true">
      <c r="A207" t="n" s="7">
        <v>4.1973258E7</v>
      </c>
      <c r="B207" t="s" s="8">
        <v>191</v>
      </c>
      <c r="C207" t="n" s="8">
        <f>IF(false,"01-003924", "01-003924")</f>
      </c>
      <c r="D207" t="s" s="8">
        <v>328</v>
      </c>
      <c r="E207" t="n" s="8">
        <v>2.0</v>
      </c>
      <c r="F207" t="n" s="8">
        <v>836.0</v>
      </c>
      <c r="G207" t="s" s="8">
        <v>53</v>
      </c>
      <c r="H207" t="s" s="8">
        <v>54</v>
      </c>
      <c r="I207" t="s" s="8">
        <v>329</v>
      </c>
    </row>
    <row r="208" ht="16.0" customHeight="true">
      <c r="A208" t="n" s="7">
        <v>4.2069673E7</v>
      </c>
      <c r="B208" t="s" s="8">
        <v>96</v>
      </c>
      <c r="C208" t="n" s="8">
        <f>IF(false,"005-1312", "005-1312")</f>
      </c>
      <c r="D208" t="s" s="8">
        <v>67</v>
      </c>
      <c r="E208" t="n" s="8">
        <v>2.0</v>
      </c>
      <c r="F208" t="n" s="8">
        <v>1176.0</v>
      </c>
      <c r="G208" t="s" s="8">
        <v>53</v>
      </c>
      <c r="H208" t="s" s="8">
        <v>54</v>
      </c>
      <c r="I208" t="s" s="8">
        <v>330</v>
      </c>
    </row>
    <row r="209" ht="16.0" customHeight="true">
      <c r="A209" t="n" s="7">
        <v>4.2119207E7</v>
      </c>
      <c r="B209" t="s" s="8">
        <v>51</v>
      </c>
      <c r="C209" t="n" s="8">
        <f>IF(false,"120922035", "120922035")</f>
      </c>
      <c r="D209" t="s" s="8">
        <v>97</v>
      </c>
      <c r="E209" t="n" s="8">
        <v>2.0</v>
      </c>
      <c r="F209" t="n" s="8">
        <v>1708.0</v>
      </c>
      <c r="G209" t="s" s="8">
        <v>53</v>
      </c>
      <c r="H209" t="s" s="8">
        <v>54</v>
      </c>
      <c r="I209" t="s" s="8">
        <v>331</v>
      </c>
    </row>
    <row r="210" ht="16.0" customHeight="true">
      <c r="A210" t="n" s="7">
        <v>4.1915783E7</v>
      </c>
      <c r="B210" t="s" s="8">
        <v>191</v>
      </c>
      <c r="C210" t="n" s="8">
        <f>IF(false,"120922353", "120922353")</f>
      </c>
      <c r="D210" t="s" s="8">
        <v>332</v>
      </c>
      <c r="E210" t="n" s="8">
        <v>1.0</v>
      </c>
      <c r="F210" t="n" s="8">
        <v>679.0</v>
      </c>
      <c r="G210" t="s" s="8">
        <v>53</v>
      </c>
      <c r="H210" t="s" s="8">
        <v>54</v>
      </c>
      <c r="I210" t="s" s="8">
        <v>333</v>
      </c>
    </row>
    <row r="211" ht="16.0" customHeight="true">
      <c r="A211" t="n" s="7">
        <v>4.2191112E7</v>
      </c>
      <c r="B211" t="s" s="8">
        <v>51</v>
      </c>
      <c r="C211" t="n" s="8">
        <f>IF(false,"005-1515", "005-1515")</f>
      </c>
      <c r="D211" t="s" s="8">
        <v>75</v>
      </c>
      <c r="E211" t="n" s="8">
        <v>3.0</v>
      </c>
      <c r="F211" t="n" s="8">
        <v>2817.0</v>
      </c>
      <c r="G211" t="s" s="8">
        <v>53</v>
      </c>
      <c r="H211" t="s" s="8">
        <v>54</v>
      </c>
      <c r="I211" t="s" s="8">
        <v>334</v>
      </c>
    </row>
    <row r="212" ht="16.0" customHeight="true">
      <c r="A212" t="n" s="7">
        <v>4.2207422E7</v>
      </c>
      <c r="B212" t="s" s="8">
        <v>51</v>
      </c>
      <c r="C212" t="n" s="8">
        <f>IF(false,"005-1516", "005-1516")</f>
      </c>
      <c r="D212" t="s" s="8">
        <v>84</v>
      </c>
      <c r="E212" t="n" s="8">
        <v>1.0</v>
      </c>
      <c r="F212" t="n" s="8">
        <v>889.0</v>
      </c>
      <c r="G212" t="s" s="8">
        <v>53</v>
      </c>
      <c r="H212" t="s" s="8">
        <v>54</v>
      </c>
      <c r="I212" t="s" s="8">
        <v>335</v>
      </c>
    </row>
    <row r="213" ht="16.0" customHeight="true">
      <c r="A213" t="n" s="7">
        <v>4.2161304E7</v>
      </c>
      <c r="B213" t="s" s="8">
        <v>51</v>
      </c>
      <c r="C213" t="n" s="8">
        <f>IF(false,"005-1516", "005-1516")</f>
      </c>
      <c r="D213" t="s" s="8">
        <v>84</v>
      </c>
      <c r="E213" t="n" s="8">
        <v>2.0</v>
      </c>
      <c r="F213" t="n" s="8">
        <v>1784.0</v>
      </c>
      <c r="G213" t="s" s="8">
        <v>53</v>
      </c>
      <c r="H213" t="s" s="8">
        <v>54</v>
      </c>
      <c r="I213" t="s" s="8">
        <v>336</v>
      </c>
    </row>
    <row r="214" ht="16.0" customHeight="true">
      <c r="A214" t="n" s="7">
        <v>4.2240381E7</v>
      </c>
      <c r="B214" t="s" s="8">
        <v>74</v>
      </c>
      <c r="C214" t="n" s="8">
        <f>IF(false,"005-1039", "005-1039")</f>
      </c>
      <c r="D214" t="s" s="8">
        <v>52</v>
      </c>
      <c r="E214" t="n" s="8">
        <v>1.0</v>
      </c>
      <c r="F214" t="n" s="8">
        <v>1493.0</v>
      </c>
      <c r="G214" t="s" s="8">
        <v>53</v>
      </c>
      <c r="H214" t="s" s="8">
        <v>54</v>
      </c>
      <c r="I214" t="s" s="8">
        <v>337</v>
      </c>
    </row>
    <row r="215" ht="16.0" customHeight="true">
      <c r="A215" t="n" s="7">
        <v>4.2194041E7</v>
      </c>
      <c r="B215" t="s" s="8">
        <v>51</v>
      </c>
      <c r="C215" t="n" s="8">
        <f>IF(false,"005-1515", "005-1515")</f>
      </c>
      <c r="D215" t="s" s="8">
        <v>75</v>
      </c>
      <c r="E215" t="n" s="8">
        <v>1.0</v>
      </c>
      <c r="F215" t="n" s="8">
        <v>939.0</v>
      </c>
      <c r="G215" t="s" s="8">
        <v>53</v>
      </c>
      <c r="H215" t="s" s="8">
        <v>54</v>
      </c>
      <c r="I215" t="s" s="8">
        <v>338</v>
      </c>
    </row>
    <row r="216" ht="16.0" customHeight="true">
      <c r="A216" t="n" s="7">
        <v>4.2161794E7</v>
      </c>
      <c r="B216" t="s" s="8">
        <v>51</v>
      </c>
      <c r="C216" t="n" s="8">
        <f>IF(false,"120921947", "120921947")</f>
      </c>
      <c r="D216" t="s" s="8">
        <v>194</v>
      </c>
      <c r="E216" t="n" s="8">
        <v>1.0</v>
      </c>
      <c r="F216" t="n" s="8">
        <v>599.0</v>
      </c>
      <c r="G216" t="s" s="8">
        <v>53</v>
      </c>
      <c r="H216" t="s" s="8">
        <v>54</v>
      </c>
      <c r="I216" t="s" s="8">
        <v>339</v>
      </c>
    </row>
    <row r="217" ht="16.0" customHeight="true">
      <c r="A217" t="n" s="7">
        <v>4.2090115E7</v>
      </c>
      <c r="B217" t="s" s="8">
        <v>96</v>
      </c>
      <c r="C217" t="n" s="8">
        <f>IF(false,"120921995", "120921995")</f>
      </c>
      <c r="D217" t="s" s="8">
        <v>140</v>
      </c>
      <c r="E217" t="n" s="8">
        <v>2.0</v>
      </c>
      <c r="F217" t="n" s="8">
        <v>2242.0</v>
      </c>
      <c r="G217" t="s" s="8">
        <v>53</v>
      </c>
      <c r="H217" t="s" s="8">
        <v>54</v>
      </c>
      <c r="I217" t="s" s="8">
        <v>340</v>
      </c>
    </row>
    <row r="218" ht="16.0" customHeight="true">
      <c r="A218" t="n" s="7">
        <v>4.1821038E7</v>
      </c>
      <c r="B218" t="s" s="8">
        <v>105</v>
      </c>
      <c r="C218" t="n" s="8">
        <f>IF(false,"120921947", "120921947")</f>
      </c>
      <c r="D218" t="s" s="8">
        <v>194</v>
      </c>
      <c r="E218" t="n" s="8">
        <v>2.0</v>
      </c>
      <c r="F218" t="n" s="8">
        <v>1198.0</v>
      </c>
      <c r="G218" t="s" s="8">
        <v>53</v>
      </c>
      <c r="H218" t="s" s="8">
        <v>54</v>
      </c>
      <c r="I218" t="s" s="8">
        <v>341</v>
      </c>
    </row>
    <row r="219" ht="16.0" customHeight="true">
      <c r="A219" t="n" s="7">
        <v>4.2134934E7</v>
      </c>
      <c r="B219" t="s" s="8">
        <v>51</v>
      </c>
      <c r="C219" t="n" s="8">
        <f>IF(false,"005-1038", "005-1038")</f>
      </c>
      <c r="D219" t="s" s="8">
        <v>273</v>
      </c>
      <c r="E219" t="n" s="8">
        <v>1.0</v>
      </c>
      <c r="F219" t="n" s="8">
        <v>1565.0</v>
      </c>
      <c r="G219" t="s" s="8">
        <v>53</v>
      </c>
      <c r="H219" t="s" s="8">
        <v>54</v>
      </c>
      <c r="I219" t="s" s="8">
        <v>342</v>
      </c>
    </row>
    <row r="220" ht="16.0" customHeight="true">
      <c r="A220" t="n" s="7">
        <v>4.1773802E7</v>
      </c>
      <c r="B220" t="s" s="8">
        <v>184</v>
      </c>
      <c r="C220" t="n" s="8">
        <f>IF(false,"120921957", "120921957")</f>
      </c>
      <c r="D220" t="s" s="8">
        <v>343</v>
      </c>
      <c r="E220" t="n" s="8">
        <v>2.0</v>
      </c>
      <c r="F220" t="n" s="8">
        <v>1938.0</v>
      </c>
      <c r="G220" t="s" s="8">
        <v>53</v>
      </c>
      <c r="H220" t="s" s="8">
        <v>54</v>
      </c>
      <c r="I220" t="s" s="8">
        <v>344</v>
      </c>
    </row>
    <row r="221" ht="16.0" customHeight="true">
      <c r="A221" t="n" s="7">
        <v>4.2152713E7</v>
      </c>
      <c r="B221" t="s" s="8">
        <v>51</v>
      </c>
      <c r="C221" t="n" s="8">
        <f>IF(false,"005-1039", "005-1039")</f>
      </c>
      <c r="D221" t="s" s="8">
        <v>52</v>
      </c>
      <c r="E221" t="n" s="8">
        <v>1.0</v>
      </c>
      <c r="F221" t="n" s="8">
        <v>1493.0</v>
      </c>
      <c r="G221" t="s" s="8">
        <v>53</v>
      </c>
      <c r="H221" t="s" s="8">
        <v>54</v>
      </c>
      <c r="I221" t="s" s="8">
        <v>345</v>
      </c>
    </row>
    <row r="222" ht="16.0" customHeight="true">
      <c r="A222" t="n" s="7">
        <v>4.2260068E7</v>
      </c>
      <c r="B222" t="s" s="8">
        <v>74</v>
      </c>
      <c r="C222" t="n" s="8">
        <f>IF(false,"005-1514", "005-1514")</f>
      </c>
      <c r="D222" t="s" s="8">
        <v>81</v>
      </c>
      <c r="E222" t="n" s="8">
        <v>1.0</v>
      </c>
      <c r="F222" t="n" s="8">
        <v>858.0</v>
      </c>
      <c r="G222" t="s" s="8">
        <v>53</v>
      </c>
      <c r="H222" t="s" s="8">
        <v>54</v>
      </c>
      <c r="I222" t="s" s="8">
        <v>346</v>
      </c>
    </row>
    <row r="223" ht="16.0" customHeight="true">
      <c r="A223" t="n" s="7">
        <v>4.194098E7</v>
      </c>
      <c r="B223" t="s" s="8">
        <v>191</v>
      </c>
      <c r="C223" t="n" s="8">
        <f>IF(false,"120921942", "120921942")</f>
      </c>
      <c r="D223" t="s" s="8">
        <v>231</v>
      </c>
      <c r="E223" t="n" s="8">
        <v>1.0</v>
      </c>
      <c r="F223" t="n" s="8">
        <v>1347.0</v>
      </c>
      <c r="G223" t="s" s="8">
        <v>53</v>
      </c>
      <c r="H223" t="s" s="8">
        <v>54</v>
      </c>
      <c r="I223" t="s" s="8">
        <v>347</v>
      </c>
    </row>
    <row r="224" ht="16.0" customHeight="true">
      <c r="A224" t="n" s="7">
        <v>4.2169647E7</v>
      </c>
      <c r="B224" t="s" s="8">
        <v>51</v>
      </c>
      <c r="C224" t="n" s="8">
        <f>IF(false,"120921853", "120921853")</f>
      </c>
      <c r="D224" t="s" s="8">
        <v>171</v>
      </c>
      <c r="E224" t="n" s="8">
        <v>1.0</v>
      </c>
      <c r="F224" t="n" s="8">
        <v>827.0</v>
      </c>
      <c r="G224" t="s" s="8">
        <v>53</v>
      </c>
      <c r="H224" t="s" s="8">
        <v>54</v>
      </c>
      <c r="I224" t="s" s="8">
        <v>348</v>
      </c>
    </row>
    <row r="225" ht="16.0" customHeight="true">
      <c r="A225" t="n" s="7">
        <v>4.2150887E7</v>
      </c>
      <c r="B225" t="s" s="8">
        <v>51</v>
      </c>
      <c r="C225" t="n" s="8">
        <f>IF(false,"120922652", "120922652")</f>
      </c>
      <c r="D225" t="s" s="8">
        <v>349</v>
      </c>
      <c r="E225" t="n" s="8">
        <v>1.0</v>
      </c>
      <c r="F225" t="n" s="8">
        <v>559.0</v>
      </c>
      <c r="G225" t="s" s="8">
        <v>53</v>
      </c>
      <c r="H225" t="s" s="8">
        <v>54</v>
      </c>
      <c r="I225" t="s" s="8">
        <v>350</v>
      </c>
    </row>
    <row r="226" ht="16.0" customHeight="true">
      <c r="A226" t="n" s="7">
        <v>4.2192774E7</v>
      </c>
      <c r="B226" t="s" s="8">
        <v>51</v>
      </c>
      <c r="C226" t="n" s="8">
        <f>IF(false,"005-1517", "005-1517")</f>
      </c>
      <c r="D226" t="s" s="8">
        <v>351</v>
      </c>
      <c r="E226" t="n" s="8">
        <v>4.0</v>
      </c>
      <c r="F226" t="n" s="8">
        <v>3756.0</v>
      </c>
      <c r="G226" t="s" s="8">
        <v>53</v>
      </c>
      <c r="H226" t="s" s="8">
        <v>54</v>
      </c>
      <c r="I226" t="s" s="8">
        <v>352</v>
      </c>
    </row>
    <row r="227" ht="16.0" customHeight="true">
      <c r="A227" t="n" s="7">
        <v>4.2145079E7</v>
      </c>
      <c r="B227" t="s" s="8">
        <v>51</v>
      </c>
      <c r="C227" t="n" s="8">
        <f>IF(false,"120922353", "120922353")</f>
      </c>
      <c r="D227" t="s" s="8">
        <v>163</v>
      </c>
      <c r="E227" t="n" s="8">
        <v>1.0</v>
      </c>
      <c r="F227" t="n" s="8">
        <v>417.0</v>
      </c>
      <c r="G227" t="s" s="8">
        <v>53</v>
      </c>
      <c r="H227" t="s" s="8">
        <v>54</v>
      </c>
      <c r="I227" t="s" s="8">
        <v>353</v>
      </c>
    </row>
    <row r="228" ht="16.0" customHeight="true">
      <c r="A228" t="n" s="7">
        <v>4.212145E7</v>
      </c>
      <c r="B228" t="s" s="8">
        <v>51</v>
      </c>
      <c r="C228" t="n" s="8">
        <f>IF(false,"120922092", "120922092")</f>
      </c>
      <c r="D228" t="s" s="8">
        <v>354</v>
      </c>
      <c r="E228" t="n" s="8">
        <v>1.0</v>
      </c>
      <c r="F228" t="n" s="8">
        <v>339.0</v>
      </c>
      <c r="G228" t="s" s="8">
        <v>53</v>
      </c>
      <c r="H228" t="s" s="8">
        <v>54</v>
      </c>
      <c r="I228" t="s" s="8">
        <v>355</v>
      </c>
    </row>
    <row r="229" ht="16.0" customHeight="true">
      <c r="A229" t="n" s="7">
        <v>4.2313387E7</v>
      </c>
      <c r="B229" t="s" s="8">
        <v>74</v>
      </c>
      <c r="C229" t="n" s="8">
        <f>IF(false,"005-1560", "005-1560")</f>
      </c>
      <c r="D229" t="s" s="8">
        <v>99</v>
      </c>
      <c r="E229" t="n" s="8">
        <v>1.0</v>
      </c>
      <c r="F229" t="n" s="8">
        <v>709.0</v>
      </c>
      <c r="G229" t="s" s="8">
        <v>53</v>
      </c>
      <c r="H229" t="s" s="8">
        <v>54</v>
      </c>
      <c r="I229" t="s" s="8">
        <v>356</v>
      </c>
    </row>
    <row r="230" ht="16.0" customHeight="true">
      <c r="A230" t="n" s="7">
        <v>4.2103114E7</v>
      </c>
      <c r="B230" t="s" s="8">
        <v>96</v>
      </c>
      <c r="C230" t="n" s="8">
        <f>IF(false,"120921202", "120921202")</f>
      </c>
      <c r="D230" t="s" s="8">
        <v>357</v>
      </c>
      <c r="E230" t="n" s="8">
        <v>1.0</v>
      </c>
      <c r="F230" t="n" s="8">
        <v>1989.0</v>
      </c>
      <c r="G230" t="s" s="8">
        <v>53</v>
      </c>
      <c r="H230" t="s" s="8">
        <v>54</v>
      </c>
      <c r="I230" t="s" s="8">
        <v>358</v>
      </c>
    </row>
    <row r="231" ht="16.0" customHeight="true">
      <c r="A231" t="n" s="7">
        <v>4.1998261E7</v>
      </c>
      <c r="B231" t="s" s="8">
        <v>191</v>
      </c>
      <c r="C231" t="n" s="8">
        <f>IF(false,"120922158", "120922158")</f>
      </c>
      <c r="D231" t="s" s="8">
        <v>359</v>
      </c>
      <c r="E231" t="n" s="8">
        <v>1.0</v>
      </c>
      <c r="F231" t="n" s="8">
        <v>406.0</v>
      </c>
      <c r="G231" t="s" s="8">
        <v>53</v>
      </c>
      <c r="H231" t="s" s="8">
        <v>54</v>
      </c>
      <c r="I231" t="s" s="8">
        <v>360</v>
      </c>
    </row>
    <row r="232" ht="16.0" customHeight="true">
      <c r="A232" t="n" s="7">
        <v>4.2362285E7</v>
      </c>
      <c r="B232" t="s" s="8">
        <v>54</v>
      </c>
      <c r="C232" t="n" s="8">
        <f>IF(false,"01-004117", "01-004117")</f>
      </c>
      <c r="D232" t="s" s="8">
        <v>361</v>
      </c>
      <c r="E232" t="n" s="8">
        <v>1.0</v>
      </c>
      <c r="F232" t="n" s="8">
        <v>959.0</v>
      </c>
      <c r="G232" t="s" s="8">
        <v>53</v>
      </c>
      <c r="H232" t="s" s="8">
        <v>50</v>
      </c>
      <c r="I232" t="s" s="8">
        <v>362</v>
      </c>
    </row>
    <row r="233" ht="16.0" customHeight="true">
      <c r="A233" t="n" s="7">
        <v>4.2143302E7</v>
      </c>
      <c r="B233" t="s" s="8">
        <v>51</v>
      </c>
      <c r="C233" t="n" s="8">
        <f>IF(false,"005-1516", "005-1516")</f>
      </c>
      <c r="D233" t="s" s="8">
        <v>84</v>
      </c>
      <c r="E233" t="n" s="8">
        <v>1.0</v>
      </c>
      <c r="F233" t="n" s="8">
        <v>892.0</v>
      </c>
      <c r="G233" t="s" s="8">
        <v>53</v>
      </c>
      <c r="H233" t="s" s="8">
        <v>50</v>
      </c>
      <c r="I233" t="s" s="8">
        <v>363</v>
      </c>
    </row>
    <row r="234" ht="16.0" customHeight="true">
      <c r="A234" t="n" s="7">
        <v>4.2330567E7</v>
      </c>
      <c r="B234" t="s" s="8">
        <v>74</v>
      </c>
      <c r="C234" t="n" s="8">
        <f>IF(false,"005-1515", "005-1515")</f>
      </c>
      <c r="D234" t="s" s="8">
        <v>75</v>
      </c>
      <c r="E234" t="n" s="8">
        <v>3.0</v>
      </c>
      <c r="F234" t="n" s="8">
        <v>1662.0</v>
      </c>
      <c r="G234" t="s" s="8">
        <v>53</v>
      </c>
      <c r="H234" t="s" s="8">
        <v>50</v>
      </c>
      <c r="I234" t="s" s="8">
        <v>364</v>
      </c>
    </row>
    <row r="235" ht="16.0" customHeight="true">
      <c r="A235" t="n" s="7">
        <v>4.2305785E7</v>
      </c>
      <c r="B235" t="s" s="8">
        <v>74</v>
      </c>
      <c r="C235" t="n" s="8">
        <f>IF(false,"005-1516", "005-1516")</f>
      </c>
      <c r="D235" t="s" s="8">
        <v>84</v>
      </c>
      <c r="E235" t="n" s="8">
        <v>1.0</v>
      </c>
      <c r="F235" t="n" s="8">
        <v>817.0</v>
      </c>
      <c r="G235" t="s" s="8">
        <v>53</v>
      </c>
      <c r="H235" t="s" s="8">
        <v>50</v>
      </c>
      <c r="I235" t="s" s="8">
        <v>365</v>
      </c>
    </row>
    <row r="236" ht="16.0" customHeight="true">
      <c r="A236" t="n" s="7">
        <v>4.2288559E7</v>
      </c>
      <c r="B236" t="s" s="8">
        <v>74</v>
      </c>
      <c r="C236" t="n" s="8">
        <f>IF(false,"005-1516", "005-1516")</f>
      </c>
      <c r="D236" t="s" s="8">
        <v>84</v>
      </c>
      <c r="E236" t="n" s="8">
        <v>1.0</v>
      </c>
      <c r="F236" t="n" s="8">
        <v>472.0</v>
      </c>
      <c r="G236" t="s" s="8">
        <v>53</v>
      </c>
      <c r="H236" t="s" s="8">
        <v>50</v>
      </c>
      <c r="I236" t="s" s="8">
        <v>366</v>
      </c>
    </row>
    <row r="237" ht="16.0" customHeight="true">
      <c r="A237" t="n" s="7">
        <v>4.2346388E7</v>
      </c>
      <c r="B237" t="s" s="8">
        <v>54</v>
      </c>
      <c r="C237" t="n" s="8">
        <f>IF(false,"120922624", "120922624")</f>
      </c>
      <c r="D237" t="s" s="8">
        <v>367</v>
      </c>
      <c r="E237" t="n" s="8">
        <v>1.0</v>
      </c>
      <c r="F237" t="n" s="8">
        <v>1749.0</v>
      </c>
      <c r="G237" t="s" s="8">
        <v>53</v>
      </c>
      <c r="H237" t="s" s="8">
        <v>50</v>
      </c>
      <c r="I237" t="s" s="8">
        <v>368</v>
      </c>
    </row>
    <row r="238" ht="16.0" customHeight="true">
      <c r="A238" t="n" s="7">
        <v>4.2354928E7</v>
      </c>
      <c r="B238" t="s" s="8">
        <v>54</v>
      </c>
      <c r="C238" t="n" s="8">
        <f>IF(false,"005-1119", "005-1119")</f>
      </c>
      <c r="D238" t="s" s="8">
        <v>92</v>
      </c>
      <c r="E238" t="n" s="8">
        <v>1.0</v>
      </c>
      <c r="F238" t="n" s="8">
        <v>1176.0</v>
      </c>
      <c r="G238" t="s" s="8">
        <v>53</v>
      </c>
      <c r="H238" t="s" s="8">
        <v>50</v>
      </c>
      <c r="I238" t="s" s="8">
        <v>369</v>
      </c>
    </row>
    <row r="239" ht="16.0" customHeight="true">
      <c r="A239" t="n" s="7">
        <v>4.2283958E7</v>
      </c>
      <c r="B239" t="s" s="8">
        <v>74</v>
      </c>
      <c r="C239" t="n" s="8">
        <f>IF(false,"120922394", "120922394")</f>
      </c>
      <c r="D239" t="s" s="8">
        <v>370</v>
      </c>
      <c r="E239" t="n" s="8">
        <v>1.0</v>
      </c>
      <c r="F239" t="n" s="8">
        <v>348.0</v>
      </c>
      <c r="G239" t="s" s="8">
        <v>53</v>
      </c>
      <c r="H239" t="s" s="8">
        <v>50</v>
      </c>
      <c r="I239" t="s" s="8">
        <v>371</v>
      </c>
    </row>
    <row r="240" ht="16.0" customHeight="true">
      <c r="A240" t="n" s="7">
        <v>4.2250978E7</v>
      </c>
      <c r="B240" t="s" s="8">
        <v>74</v>
      </c>
      <c r="C240" t="n" s="8">
        <f>IF(false,"000-631", "000-631")</f>
      </c>
      <c r="D240" t="s" s="8">
        <v>82</v>
      </c>
      <c r="E240" t="n" s="8">
        <v>1.0</v>
      </c>
      <c r="F240" t="n" s="8">
        <v>384.0</v>
      </c>
      <c r="G240" t="s" s="8">
        <v>53</v>
      </c>
      <c r="H240" t="s" s="8">
        <v>50</v>
      </c>
      <c r="I240" t="s" s="8">
        <v>372</v>
      </c>
    </row>
    <row r="241" ht="16.0" customHeight="true">
      <c r="A241" t="n" s="7">
        <v>4.2416299E7</v>
      </c>
      <c r="B241" t="s" s="8">
        <v>54</v>
      </c>
      <c r="C241" t="n" s="8">
        <f>IF(false,"005-1554", "005-1554")</f>
      </c>
      <c r="D241" t="s" s="8">
        <v>373</v>
      </c>
      <c r="E241" t="n" s="8">
        <v>1.0</v>
      </c>
      <c r="F241" t="n" s="8">
        <v>765.0</v>
      </c>
      <c r="G241" t="s" s="8">
        <v>53</v>
      </c>
      <c r="H241" t="s" s="8">
        <v>50</v>
      </c>
      <c r="I241" t="s" s="8">
        <v>374</v>
      </c>
    </row>
    <row r="242" ht="16.0" customHeight="true">
      <c r="A242" t="n" s="7">
        <v>4.1906113E7</v>
      </c>
      <c r="B242" t="s" s="8">
        <v>191</v>
      </c>
      <c r="C242" t="n" s="8">
        <f>IF(false,"005-1039", "005-1039")</f>
      </c>
      <c r="D242" t="s" s="8">
        <v>192</v>
      </c>
      <c r="E242" t="n" s="8">
        <v>2.0</v>
      </c>
      <c r="F242" t="n" s="8">
        <v>2986.0</v>
      </c>
      <c r="G242" t="s" s="8">
        <v>53</v>
      </c>
      <c r="H242" t="s" s="8">
        <v>50</v>
      </c>
      <c r="I242" t="s" s="8">
        <v>375</v>
      </c>
    </row>
    <row r="243" ht="16.0" customHeight="true">
      <c r="A243" t="n" s="7">
        <v>4.229472E7</v>
      </c>
      <c r="B243" t="s" s="8">
        <v>74</v>
      </c>
      <c r="C243" t="n" s="8">
        <f>IF(false,"120922035", "120922035")</f>
      </c>
      <c r="D243" t="s" s="8">
        <v>97</v>
      </c>
      <c r="E243" t="n" s="8">
        <v>1.0</v>
      </c>
      <c r="F243" t="n" s="8">
        <v>443.0</v>
      </c>
      <c r="G243" t="s" s="8">
        <v>53</v>
      </c>
      <c r="H243" t="s" s="8">
        <v>50</v>
      </c>
      <c r="I243" t="s" s="8">
        <v>376</v>
      </c>
    </row>
    <row r="244" ht="16.0" customHeight="true">
      <c r="A244" t="n" s="7">
        <v>4.2226806E7</v>
      </c>
      <c r="B244" t="s" s="8">
        <v>74</v>
      </c>
      <c r="C244" t="n" s="8">
        <f>IF(false,"005-1518", "005-1518")</f>
      </c>
      <c r="D244" t="s" s="8">
        <v>115</v>
      </c>
      <c r="E244" t="n" s="8">
        <v>2.0</v>
      </c>
      <c r="F244" t="n" s="8">
        <v>849.0</v>
      </c>
      <c r="G244" t="s" s="8">
        <v>53</v>
      </c>
      <c r="H244" t="s" s="8">
        <v>50</v>
      </c>
      <c r="I244" t="s" s="8">
        <v>377</v>
      </c>
    </row>
    <row r="245" ht="16.0" customHeight="true">
      <c r="A245" t="n" s="7">
        <v>4.2395327E7</v>
      </c>
      <c r="B245" t="s" s="8">
        <v>54</v>
      </c>
      <c r="C245" t="n" s="8">
        <f>IF(false,"120922394", "120922394")</f>
      </c>
      <c r="D245" t="s" s="8">
        <v>370</v>
      </c>
      <c r="E245" t="n" s="8">
        <v>1.0</v>
      </c>
      <c r="F245" t="n" s="8">
        <v>348.0</v>
      </c>
      <c r="G245" t="s" s="8">
        <v>53</v>
      </c>
      <c r="H245" t="s" s="8">
        <v>50</v>
      </c>
      <c r="I245" t="s" s="8">
        <v>378</v>
      </c>
    </row>
    <row r="246" ht="16.0" customHeight="true">
      <c r="A246" t="n" s="7">
        <v>4.2348166E7</v>
      </c>
      <c r="B246" t="s" s="8">
        <v>54</v>
      </c>
      <c r="C246" t="n" s="8">
        <f>IF(false,"005-1039", "005-1039")</f>
      </c>
      <c r="D246" t="s" s="8">
        <v>52</v>
      </c>
      <c r="E246" t="n" s="8">
        <v>2.0</v>
      </c>
      <c r="F246" t="n" s="8">
        <v>2870.0</v>
      </c>
      <c r="G246" t="s" s="8">
        <v>53</v>
      </c>
      <c r="H246" t="s" s="8">
        <v>50</v>
      </c>
      <c r="I246" t="s" s="8">
        <v>379</v>
      </c>
    </row>
    <row r="247" ht="16.0" customHeight="true">
      <c r="A247" t="n" s="7">
        <v>4.2324009E7</v>
      </c>
      <c r="B247" t="s" s="8">
        <v>74</v>
      </c>
      <c r="C247" t="n" s="8">
        <f>IF(false,"120921607", "120921607")</f>
      </c>
      <c r="D247" t="s" s="8">
        <v>380</v>
      </c>
      <c r="E247" t="n" s="8">
        <v>1.0</v>
      </c>
      <c r="F247" t="n" s="8">
        <v>276.0</v>
      </c>
      <c r="G247" t="s" s="8">
        <v>53</v>
      </c>
      <c r="H247" t="s" s="8">
        <v>50</v>
      </c>
      <c r="I247" t="s" s="8">
        <v>381</v>
      </c>
    </row>
    <row r="248" ht="16.0" customHeight="true">
      <c r="A248" t="n" s="7">
        <v>4.2341796E7</v>
      </c>
      <c r="B248" t="s" s="8">
        <v>74</v>
      </c>
      <c r="C248" t="n" s="8">
        <f>IF(false,"120922353", "120922353")</f>
      </c>
      <c r="D248" t="s" s="8">
        <v>163</v>
      </c>
      <c r="E248" t="n" s="8">
        <v>2.0</v>
      </c>
      <c r="F248" t="n" s="8">
        <v>1344.0</v>
      </c>
      <c r="G248" t="s" s="8">
        <v>53</v>
      </c>
      <c r="H248" t="s" s="8">
        <v>50</v>
      </c>
      <c r="I248" t="s" s="8">
        <v>382</v>
      </c>
    </row>
    <row r="249" ht="16.0" customHeight="true">
      <c r="A249" t="n" s="7">
        <v>4.2332898E7</v>
      </c>
      <c r="B249" t="s" s="8">
        <v>74</v>
      </c>
      <c r="C249" t="n" s="8">
        <f>IF(false,"120921898", "120921898")</f>
      </c>
      <c r="D249" t="s" s="8">
        <v>77</v>
      </c>
      <c r="E249" t="n" s="8">
        <v>1.0</v>
      </c>
      <c r="F249" t="n" s="8">
        <v>990.0</v>
      </c>
      <c r="G249" t="s" s="8">
        <v>53</v>
      </c>
      <c r="H249" t="s" s="8">
        <v>50</v>
      </c>
      <c r="I249" t="s" s="8">
        <v>383</v>
      </c>
    </row>
    <row r="250" ht="16.0" customHeight="true">
      <c r="A250" t="n" s="7">
        <v>4.2332898E7</v>
      </c>
      <c r="B250" t="s" s="8">
        <v>74</v>
      </c>
      <c r="C250" t="n" s="8">
        <f>IF(false,"005-1512", "005-1512")</f>
      </c>
      <c r="D250" t="s" s="8">
        <v>79</v>
      </c>
      <c r="E250" t="n" s="8">
        <v>1.0</v>
      </c>
      <c r="F250" t="n" s="8">
        <v>784.0</v>
      </c>
      <c r="G250" t="s" s="8">
        <v>53</v>
      </c>
      <c r="H250" t="s" s="8">
        <v>50</v>
      </c>
      <c r="I250" t="s" s="8">
        <v>383</v>
      </c>
    </row>
    <row r="251" ht="16.0" customHeight="true">
      <c r="A251" t="n" s="7">
        <v>4.2412201E7</v>
      </c>
      <c r="B251" t="s" s="8">
        <v>54</v>
      </c>
      <c r="C251" t="n" s="8">
        <f>IF(false,"120922390", "120922390")</f>
      </c>
      <c r="D251" t="s" s="8">
        <v>246</v>
      </c>
      <c r="E251" t="n" s="8">
        <v>1.0</v>
      </c>
      <c r="F251" t="n" s="8">
        <v>247.0</v>
      </c>
      <c r="G251" t="s" s="8">
        <v>53</v>
      </c>
      <c r="H251" t="s" s="8">
        <v>50</v>
      </c>
      <c r="I251" t="s" s="8">
        <v>384</v>
      </c>
    </row>
    <row r="252" ht="16.0" customHeight="true">
      <c r="A252" t="n" s="7">
        <v>4.225095E7</v>
      </c>
      <c r="B252" t="s" s="8">
        <v>74</v>
      </c>
      <c r="C252" t="n" s="8">
        <f>IF(false,"005-1562", "005-1562")</f>
      </c>
      <c r="D252" t="s" s="8">
        <v>385</v>
      </c>
      <c r="E252" t="n" s="8">
        <v>1.0</v>
      </c>
      <c r="F252" t="n" s="8">
        <v>708.0</v>
      </c>
      <c r="G252" t="s" s="8">
        <v>53</v>
      </c>
      <c r="H252" t="s" s="8">
        <v>50</v>
      </c>
      <c r="I252" t="s" s="8">
        <v>386</v>
      </c>
    </row>
    <row r="253" ht="16.0" customHeight="true">
      <c r="A253" t="n" s="7">
        <v>4.2302032E7</v>
      </c>
      <c r="B253" t="s" s="8">
        <v>74</v>
      </c>
      <c r="C253" t="n" s="8">
        <f>IF(false,"005-1513", "005-1513")</f>
      </c>
      <c r="D253" t="s" s="8">
        <v>187</v>
      </c>
      <c r="E253" t="n" s="8">
        <v>4.0</v>
      </c>
      <c r="F253" t="n" s="8">
        <v>3132.0</v>
      </c>
      <c r="G253" t="s" s="8">
        <v>53</v>
      </c>
      <c r="H253" t="s" s="8">
        <v>50</v>
      </c>
      <c r="I253" t="s" s="8">
        <v>387</v>
      </c>
    </row>
    <row r="254" ht="16.0" customHeight="true">
      <c r="A254" t="n" s="7">
        <v>4.2210235E7</v>
      </c>
      <c r="B254" t="s" s="8">
        <v>51</v>
      </c>
      <c r="C254" t="n" s="8">
        <f>IF(false,"005-1516", "005-1516")</f>
      </c>
      <c r="D254" t="s" s="8">
        <v>84</v>
      </c>
      <c r="E254" t="n" s="8">
        <v>1.0</v>
      </c>
      <c r="F254" t="n" s="8">
        <v>1.0</v>
      </c>
      <c r="G254" t="s" s="8">
        <v>53</v>
      </c>
      <c r="H254" t="s" s="8">
        <v>50</v>
      </c>
      <c r="I254" t="s" s="8">
        <v>388</v>
      </c>
    </row>
    <row r="255" ht="16.0" customHeight="true">
      <c r="A255" t="n" s="7">
        <v>4.2338102E7</v>
      </c>
      <c r="B255" t="s" s="8">
        <v>74</v>
      </c>
      <c r="C255" t="n" s="8">
        <f>IF(false,"005-1111", "005-1111")</f>
      </c>
      <c r="D255" t="s" s="8">
        <v>389</v>
      </c>
      <c r="E255" t="n" s="8">
        <v>1.0</v>
      </c>
      <c r="F255" t="n" s="8">
        <v>795.0</v>
      </c>
      <c r="G255" t="s" s="8">
        <v>53</v>
      </c>
      <c r="H255" t="s" s="8">
        <v>50</v>
      </c>
      <c r="I255" t="s" s="8">
        <v>390</v>
      </c>
    </row>
    <row r="256" ht="16.0" customHeight="true">
      <c r="A256" t="n" s="7">
        <v>4.22305E7</v>
      </c>
      <c r="B256" t="s" s="8">
        <v>74</v>
      </c>
      <c r="C256" t="n" s="8">
        <f>IF(false,"005-1515", "005-1515")</f>
      </c>
      <c r="D256" t="s" s="8">
        <v>75</v>
      </c>
      <c r="E256" t="n" s="8">
        <v>1.0</v>
      </c>
      <c r="F256" t="n" s="8">
        <v>752.0</v>
      </c>
      <c r="G256" t="s" s="8">
        <v>53</v>
      </c>
      <c r="H256" t="s" s="8">
        <v>50</v>
      </c>
      <c r="I256" t="s" s="8">
        <v>391</v>
      </c>
    </row>
    <row r="257" ht="16.0" customHeight="true">
      <c r="A257" t="n" s="7">
        <v>4.2436254E7</v>
      </c>
      <c r="B257" t="s" s="8">
        <v>54</v>
      </c>
      <c r="C257" t="n" s="8">
        <f>IF(false,"120921791", "120921791")</f>
      </c>
      <c r="D257" t="s" s="8">
        <v>392</v>
      </c>
      <c r="E257" t="n" s="8">
        <v>1.0</v>
      </c>
      <c r="F257" t="n" s="8">
        <v>1356.0</v>
      </c>
      <c r="G257" t="s" s="8">
        <v>53</v>
      </c>
      <c r="H257" t="s" s="8">
        <v>50</v>
      </c>
      <c r="I257" t="s" s="8">
        <v>393</v>
      </c>
    </row>
    <row r="258" ht="16.0" customHeight="true">
      <c r="A258" t="n" s="7">
        <v>4.2156258E7</v>
      </c>
      <c r="B258" t="s" s="8">
        <v>51</v>
      </c>
      <c r="C258" t="n" s="8">
        <f>IF(false,"120922594", "120922594")</f>
      </c>
      <c r="D258" t="s" s="8">
        <v>394</v>
      </c>
      <c r="E258" t="n" s="8">
        <v>1.0</v>
      </c>
      <c r="F258" t="n" s="8">
        <v>209.0</v>
      </c>
      <c r="G258" t="s" s="8">
        <v>53</v>
      </c>
      <c r="H258" t="s" s="8">
        <v>50</v>
      </c>
      <c r="I258" t="s" s="8">
        <v>395</v>
      </c>
    </row>
    <row r="259" ht="16.0" customHeight="true">
      <c r="A259" t="n" s="7">
        <v>4.2425754E7</v>
      </c>
      <c r="B259" t="s" s="8">
        <v>54</v>
      </c>
      <c r="C259" t="n" s="8">
        <f>IF(false,"120921899", "120921899")</f>
      </c>
      <c r="D259" t="s" s="8">
        <v>396</v>
      </c>
      <c r="E259" t="n" s="8">
        <v>2.0</v>
      </c>
      <c r="F259" t="n" s="8">
        <v>1980.0</v>
      </c>
      <c r="G259" t="s" s="8">
        <v>53</v>
      </c>
      <c r="H259" t="s" s="8">
        <v>50</v>
      </c>
      <c r="I259" t="s" s="8">
        <v>397</v>
      </c>
    </row>
    <row r="260" ht="16.0" customHeight="true">
      <c r="A260" t="n" s="7">
        <v>4.240229E7</v>
      </c>
      <c r="B260" t="s" s="8">
        <v>54</v>
      </c>
      <c r="C260" t="n" s="8">
        <f>IF(false,"120922016", "120922016")</f>
      </c>
      <c r="D260" t="s" s="8">
        <v>398</v>
      </c>
      <c r="E260" t="n" s="8">
        <v>1.0</v>
      </c>
      <c r="F260" t="n" s="8">
        <v>1679.0</v>
      </c>
      <c r="G260" t="s" s="8">
        <v>53</v>
      </c>
      <c r="H260" t="s" s="8">
        <v>50</v>
      </c>
      <c r="I260" t="s" s="8">
        <v>399</v>
      </c>
    </row>
    <row r="261" ht="16.0" customHeight="true">
      <c r="A261" t="n" s="7">
        <v>4.2386704E7</v>
      </c>
      <c r="B261" t="s" s="8">
        <v>54</v>
      </c>
      <c r="C261" t="n" s="8">
        <f>IF(false,"120921901", "120921901")</f>
      </c>
      <c r="D261" t="s" s="8">
        <v>94</v>
      </c>
      <c r="E261" t="n" s="8">
        <v>2.0</v>
      </c>
      <c r="F261" t="n" s="8">
        <v>1980.0</v>
      </c>
      <c r="G261" t="s" s="8">
        <v>53</v>
      </c>
      <c r="H261" t="s" s="8">
        <v>50</v>
      </c>
      <c r="I261" t="s" s="8">
        <v>400</v>
      </c>
    </row>
    <row r="262" ht="16.0" customHeight="true">
      <c r="A262" t="n" s="7">
        <v>4.2332891E7</v>
      </c>
      <c r="B262" t="s" s="8">
        <v>74</v>
      </c>
      <c r="C262" t="n" s="8">
        <f>IF(false,"120921995", "120921995")</f>
      </c>
      <c r="D262" t="s" s="8">
        <v>140</v>
      </c>
      <c r="E262" t="n" s="8">
        <v>1.0</v>
      </c>
      <c r="F262" t="n" s="8">
        <v>960.0</v>
      </c>
      <c r="G262" t="s" s="8">
        <v>53</v>
      </c>
      <c r="H262" t="s" s="8">
        <v>50</v>
      </c>
      <c r="I262" t="s" s="8">
        <v>401</v>
      </c>
    </row>
    <row r="263" ht="16.0" customHeight="true">
      <c r="A263" t="n" s="7">
        <v>4.2399616E7</v>
      </c>
      <c r="B263" t="s" s="8">
        <v>54</v>
      </c>
      <c r="C263" t="n" s="8">
        <f>IF(false,"120921901", "120921901")</f>
      </c>
      <c r="D263" t="s" s="8">
        <v>94</v>
      </c>
      <c r="E263" t="n" s="8">
        <v>2.0</v>
      </c>
      <c r="F263" t="n" s="8">
        <v>1958.0</v>
      </c>
      <c r="G263" t="s" s="8">
        <v>53</v>
      </c>
      <c r="H263" t="s" s="8">
        <v>50</v>
      </c>
      <c r="I263" t="s" s="8">
        <v>402</v>
      </c>
    </row>
    <row r="264" ht="16.0" customHeight="true">
      <c r="A264" t="n" s="7">
        <v>4.2219375E7</v>
      </c>
      <c r="B264" t="s" s="8">
        <v>51</v>
      </c>
      <c r="C264" t="n" s="8">
        <f>IF(false,"120921995", "120921995")</f>
      </c>
      <c r="D264" t="s" s="8">
        <v>140</v>
      </c>
      <c r="E264" t="n" s="8">
        <v>1.0</v>
      </c>
      <c r="F264" t="n" s="8">
        <v>1019.0</v>
      </c>
      <c r="G264" t="s" s="8">
        <v>53</v>
      </c>
      <c r="H264" t="s" s="8">
        <v>50</v>
      </c>
      <c r="I264" t="s" s="8">
        <v>403</v>
      </c>
    </row>
    <row r="265" ht="16.0" customHeight="true">
      <c r="A265" t="n" s="7">
        <v>4.242508E7</v>
      </c>
      <c r="B265" t="s" s="8">
        <v>54</v>
      </c>
      <c r="C265" t="n" s="8">
        <f>IF(false,"005-1516", "005-1516")</f>
      </c>
      <c r="D265" t="s" s="8">
        <v>84</v>
      </c>
      <c r="E265" t="n" s="8">
        <v>1.0</v>
      </c>
      <c r="F265" t="n" s="8">
        <v>853.0</v>
      </c>
      <c r="G265" t="s" s="8">
        <v>53</v>
      </c>
      <c r="H265" t="s" s="8">
        <v>50</v>
      </c>
      <c r="I265" t="s" s="8">
        <v>404</v>
      </c>
    </row>
    <row r="266" ht="16.0" customHeight="true">
      <c r="A266" t="n" s="7">
        <v>4.2376859E7</v>
      </c>
      <c r="B266" t="s" s="8">
        <v>54</v>
      </c>
      <c r="C266" t="n" s="8">
        <f>IF(false,"005-1516", "005-1516")</f>
      </c>
      <c r="D266" t="s" s="8">
        <v>84</v>
      </c>
      <c r="E266" t="n" s="8">
        <v>2.0</v>
      </c>
      <c r="F266" t="n" s="8">
        <v>1709.0</v>
      </c>
      <c r="G266" t="s" s="8">
        <v>53</v>
      </c>
      <c r="H266" t="s" s="8">
        <v>50</v>
      </c>
      <c r="I266" t="s" s="8">
        <v>405</v>
      </c>
    </row>
    <row r="267" ht="16.0" customHeight="true">
      <c r="A267" t="n" s="7">
        <v>4.232961E7</v>
      </c>
      <c r="B267" t="s" s="8">
        <v>74</v>
      </c>
      <c r="C267" t="n" s="8">
        <f>IF(false,"120921901", "120921901")</f>
      </c>
      <c r="D267" t="s" s="8">
        <v>94</v>
      </c>
      <c r="E267" t="n" s="8">
        <v>1.0</v>
      </c>
      <c r="F267" t="n" s="8">
        <v>1238.0</v>
      </c>
      <c r="G267" t="s" s="8">
        <v>53</v>
      </c>
      <c r="H267" t="s" s="8">
        <v>50</v>
      </c>
      <c r="I267" t="s" s="8">
        <v>406</v>
      </c>
    </row>
    <row r="268" ht="16.0" customHeight="true">
      <c r="A268" t="n" s="7">
        <v>4.2348736E7</v>
      </c>
      <c r="B268" t="s" s="8">
        <v>54</v>
      </c>
      <c r="C268" t="n" s="8">
        <f>IF(false,"005-1515", "005-1515")</f>
      </c>
      <c r="D268" t="s" s="8">
        <v>75</v>
      </c>
      <c r="E268" t="n" s="8">
        <v>3.0</v>
      </c>
      <c r="F268" t="n" s="8">
        <v>2289.0</v>
      </c>
      <c r="G268" t="s" s="8">
        <v>53</v>
      </c>
      <c r="H268" t="s" s="8">
        <v>50</v>
      </c>
      <c r="I268" t="s" s="8">
        <v>407</v>
      </c>
    </row>
    <row r="269" ht="16.0" customHeight="true">
      <c r="A269" t="n" s="7">
        <v>4.2348736E7</v>
      </c>
      <c r="B269" t="s" s="8">
        <v>54</v>
      </c>
      <c r="C269" t="n" s="8">
        <f>IF(false,"005-1516", "005-1516")</f>
      </c>
      <c r="D269" t="s" s="8">
        <v>84</v>
      </c>
      <c r="E269" t="n" s="8">
        <v>2.0</v>
      </c>
      <c r="F269" t="n" s="8">
        <v>1522.0</v>
      </c>
      <c r="G269" t="s" s="8">
        <v>53</v>
      </c>
      <c r="H269" t="s" s="8">
        <v>50</v>
      </c>
      <c r="I269" t="s" s="8">
        <v>407</v>
      </c>
    </row>
    <row r="270" ht="16.0" customHeight="true">
      <c r="A270" t="n" s="7">
        <v>4.2384915E7</v>
      </c>
      <c r="B270" t="s" s="8">
        <v>54</v>
      </c>
      <c r="C270" t="n" s="8">
        <f>IF(false,"005-1307", "005-1307")</f>
      </c>
      <c r="D270" t="s" s="8">
        <v>408</v>
      </c>
      <c r="E270" t="n" s="8">
        <v>1.0</v>
      </c>
      <c r="F270" t="n" s="8">
        <v>1099.0</v>
      </c>
      <c r="G270" t="s" s="8">
        <v>53</v>
      </c>
      <c r="H270" t="s" s="8">
        <v>50</v>
      </c>
      <c r="I270" t="s" s="8">
        <v>409</v>
      </c>
    </row>
    <row r="271" ht="16.0" customHeight="true">
      <c r="A271" t="n" s="7">
        <v>4.2324119E7</v>
      </c>
      <c r="B271" t="s" s="8">
        <v>74</v>
      </c>
      <c r="C271" t="n" s="8">
        <f>IF(false,"120922353", "120922353")</f>
      </c>
      <c r="D271" t="s" s="8">
        <v>163</v>
      </c>
      <c r="E271" t="n" s="8">
        <v>3.0</v>
      </c>
      <c r="F271" t="n" s="8">
        <v>1601.0</v>
      </c>
      <c r="G271" t="s" s="8">
        <v>53</v>
      </c>
      <c r="H271" t="s" s="8">
        <v>50</v>
      </c>
      <c r="I271" t="s" s="8">
        <v>410</v>
      </c>
    </row>
    <row r="272" ht="16.0" customHeight="true">
      <c r="A272" t="n" s="7">
        <v>4.2324119E7</v>
      </c>
      <c r="B272" t="s" s="8">
        <v>74</v>
      </c>
      <c r="C272" t="n" s="8">
        <f>IF(false,"120921545", "120921545")</f>
      </c>
      <c r="D272" t="s" s="8">
        <v>62</v>
      </c>
      <c r="E272" t="n" s="8">
        <v>2.0</v>
      </c>
      <c r="F272" t="n" s="8">
        <v>1144.0</v>
      </c>
      <c r="G272" t="s" s="8">
        <v>53</v>
      </c>
      <c r="H272" t="s" s="8">
        <v>50</v>
      </c>
      <c r="I272" t="s" s="8">
        <v>410</v>
      </c>
    </row>
    <row r="273" ht="16.0" customHeight="true">
      <c r="A273" t="n" s="7">
        <v>4.233067E7</v>
      </c>
      <c r="B273" t="s" s="8">
        <v>74</v>
      </c>
      <c r="C273" t="n" s="8">
        <f>IF(false,"008-576", "008-576")</f>
      </c>
      <c r="D273" t="s" s="8">
        <v>134</v>
      </c>
      <c r="E273" t="n" s="8">
        <v>1.0</v>
      </c>
      <c r="F273" t="n" s="8">
        <v>631.0</v>
      </c>
      <c r="G273" t="s" s="8">
        <v>53</v>
      </c>
      <c r="H273" t="s" s="8">
        <v>50</v>
      </c>
      <c r="I273" t="s" s="8">
        <v>411</v>
      </c>
    </row>
    <row r="274" ht="16.0" customHeight="true">
      <c r="A274" t="n" s="7">
        <v>4.238808E7</v>
      </c>
      <c r="B274" t="s" s="8">
        <v>54</v>
      </c>
      <c r="C274" t="n" s="8">
        <f>IF(false,"005-1513", "005-1513")</f>
      </c>
      <c r="D274" t="s" s="8">
        <v>187</v>
      </c>
      <c r="E274" t="n" s="8">
        <v>4.0</v>
      </c>
      <c r="F274" t="n" s="8">
        <v>3720.0</v>
      </c>
      <c r="G274" t="s" s="8">
        <v>53</v>
      </c>
      <c r="H274" t="s" s="8">
        <v>50</v>
      </c>
      <c r="I274" t="s" s="8">
        <v>412</v>
      </c>
    </row>
    <row r="275" ht="16.0" customHeight="true">
      <c r="A275" t="n" s="7">
        <v>4.2336123E7</v>
      </c>
      <c r="B275" t="s" s="8">
        <v>74</v>
      </c>
      <c r="C275" t="n" s="8">
        <f>IF(false,"120921942", "120921942")</f>
      </c>
      <c r="D275" t="s" s="8">
        <v>231</v>
      </c>
      <c r="E275" t="n" s="8">
        <v>1.0</v>
      </c>
      <c r="F275" t="n" s="8">
        <v>1686.0</v>
      </c>
      <c r="G275" t="s" s="8">
        <v>53</v>
      </c>
      <c r="H275" t="s" s="8">
        <v>50</v>
      </c>
      <c r="I275" t="s" s="8">
        <v>413</v>
      </c>
    </row>
    <row r="276" ht="16.0" customHeight="true">
      <c r="A276" t="n" s="7">
        <v>4.2302489E7</v>
      </c>
      <c r="B276" t="s" s="8">
        <v>74</v>
      </c>
      <c r="C276" t="n" s="8">
        <f>IF(false,"120921995", "120921995")</f>
      </c>
      <c r="D276" t="s" s="8">
        <v>140</v>
      </c>
      <c r="E276" t="n" s="8">
        <v>1.0</v>
      </c>
      <c r="F276" t="n" s="8">
        <v>318.0</v>
      </c>
      <c r="G276" t="s" s="8">
        <v>53</v>
      </c>
      <c r="H276" t="s" s="8">
        <v>50</v>
      </c>
      <c r="I276" t="s" s="8">
        <v>414</v>
      </c>
    </row>
    <row r="277" ht="16.0" customHeight="true">
      <c r="A277" t="n" s="7">
        <v>4.2367741E7</v>
      </c>
      <c r="B277" t="s" s="8">
        <v>54</v>
      </c>
      <c r="C277" t="n" s="8">
        <f>IF(false,"005-1111", "005-1111")</f>
      </c>
      <c r="D277" t="s" s="8">
        <v>389</v>
      </c>
      <c r="E277" t="n" s="8">
        <v>1.0</v>
      </c>
      <c r="F277" t="n" s="8">
        <v>1699.0</v>
      </c>
      <c r="G277" t="s" s="8">
        <v>53</v>
      </c>
      <c r="H277" t="s" s="8">
        <v>50</v>
      </c>
      <c r="I277" t="s" s="8">
        <v>415</v>
      </c>
    </row>
    <row r="278" ht="16.0" customHeight="true">
      <c r="A278" t="n" s="7">
        <v>4.2287002E7</v>
      </c>
      <c r="B278" t="s" s="8">
        <v>74</v>
      </c>
      <c r="C278" t="n" s="8">
        <f>IF(false,"120921995", "120921995")</f>
      </c>
      <c r="D278" t="s" s="8">
        <v>140</v>
      </c>
      <c r="E278" t="n" s="8">
        <v>1.0</v>
      </c>
      <c r="F278" t="n" s="8">
        <v>940.0</v>
      </c>
      <c r="G278" t="s" s="8">
        <v>53</v>
      </c>
      <c r="H278" t="s" s="8">
        <v>50</v>
      </c>
      <c r="I278" t="s" s="8">
        <v>416</v>
      </c>
    </row>
    <row r="279" ht="16.0" customHeight="true">
      <c r="A279" t="n" s="7">
        <v>4.2253708E7</v>
      </c>
      <c r="B279" t="s" s="8">
        <v>74</v>
      </c>
      <c r="C279" t="n" s="8">
        <f>IF(false,"005-1516", "005-1516")</f>
      </c>
      <c r="D279" t="s" s="8">
        <v>84</v>
      </c>
      <c r="E279" t="n" s="8">
        <v>1.0</v>
      </c>
      <c r="F279" t="n" s="8">
        <v>537.0</v>
      </c>
      <c r="G279" t="s" s="8">
        <v>53</v>
      </c>
      <c r="H279" t="s" s="8">
        <v>50</v>
      </c>
      <c r="I279" t="s" s="8">
        <v>417</v>
      </c>
    </row>
    <row r="280" ht="16.0" customHeight="true">
      <c r="A280" t="n" s="7">
        <v>4.2242823E7</v>
      </c>
      <c r="B280" t="s" s="8">
        <v>74</v>
      </c>
      <c r="C280" t="n" s="8">
        <f>IF(false,"120922158", "120922158")</f>
      </c>
      <c r="D280" t="s" s="8">
        <v>359</v>
      </c>
      <c r="E280" t="n" s="8">
        <v>1.0</v>
      </c>
      <c r="F280" t="n" s="8">
        <v>1.0</v>
      </c>
      <c r="G280" t="s" s="8">
        <v>53</v>
      </c>
      <c r="H280" t="s" s="8">
        <v>50</v>
      </c>
      <c r="I280" t="s" s="8">
        <v>418</v>
      </c>
    </row>
    <row r="281" ht="16.0" customHeight="true">
      <c r="A281" t="n" s="7">
        <v>4.2306837E7</v>
      </c>
      <c r="B281" t="s" s="8">
        <v>74</v>
      </c>
      <c r="C281" t="n" s="8">
        <f>IF(false,"120922353", "120922353")</f>
      </c>
      <c r="D281" t="s" s="8">
        <v>163</v>
      </c>
      <c r="E281" t="n" s="8">
        <v>2.0</v>
      </c>
      <c r="F281" t="n" s="8">
        <v>1078.0</v>
      </c>
      <c r="G281" t="s" s="8">
        <v>53</v>
      </c>
      <c r="H281" t="s" s="8">
        <v>50</v>
      </c>
      <c r="I281" t="s" s="8">
        <v>419</v>
      </c>
    </row>
    <row r="282" ht="16.0" customHeight="true">
      <c r="A282" t="n" s="7">
        <v>4.2222905E7</v>
      </c>
      <c r="B282" t="s" s="8">
        <v>51</v>
      </c>
      <c r="C282" t="n" s="8">
        <f>IF(false,"005-1515", "005-1515")</f>
      </c>
      <c r="D282" t="s" s="8">
        <v>75</v>
      </c>
      <c r="E282" t="n" s="8">
        <v>4.0</v>
      </c>
      <c r="F282" t="n" s="8">
        <v>1546.0</v>
      </c>
      <c r="G282" t="s" s="8">
        <v>53</v>
      </c>
      <c r="H282" t="s" s="8">
        <v>50</v>
      </c>
      <c r="I282" t="s" s="8">
        <v>420</v>
      </c>
    </row>
    <row r="283" ht="16.0" customHeight="true">
      <c r="A283" t="n" s="7">
        <v>4.2222905E7</v>
      </c>
      <c r="B283" t="s" s="8">
        <v>51</v>
      </c>
      <c r="C283" t="n" s="8">
        <f>IF(false,"120921995", "120921995")</f>
      </c>
      <c r="D283" t="s" s="8">
        <v>140</v>
      </c>
      <c r="E283" t="n" s="8">
        <v>1.0</v>
      </c>
      <c r="F283" t="n" s="8">
        <v>462.0</v>
      </c>
      <c r="G283" t="s" s="8">
        <v>53</v>
      </c>
      <c r="H283" t="s" s="8">
        <v>50</v>
      </c>
      <c r="I283" t="s" s="8">
        <v>420</v>
      </c>
    </row>
    <row r="284" ht="16.0" customHeight="true">
      <c r="A284" t="n" s="7">
        <v>4.227889E7</v>
      </c>
      <c r="B284" t="s" s="8">
        <v>74</v>
      </c>
      <c r="C284" t="n" s="8">
        <f>IF(false,"005-1375", "005-1375")</f>
      </c>
      <c r="D284" t="s" s="8">
        <v>64</v>
      </c>
      <c r="E284" t="n" s="8">
        <v>1.0</v>
      </c>
      <c r="F284" t="n" s="8">
        <v>829.0</v>
      </c>
      <c r="G284" t="s" s="8">
        <v>53</v>
      </c>
      <c r="H284" t="s" s="8">
        <v>50</v>
      </c>
      <c r="I284" t="s" s="8">
        <v>421</v>
      </c>
    </row>
    <row r="285" ht="16.0" customHeight="true">
      <c r="A285" t="n" s="7">
        <v>4.2331067E7</v>
      </c>
      <c r="B285" t="s" s="8">
        <v>74</v>
      </c>
      <c r="C285" t="n" s="8">
        <f>IF(false,"120921937", "120921937")</f>
      </c>
      <c r="D285" t="s" s="8">
        <v>422</v>
      </c>
      <c r="E285" t="n" s="8">
        <v>1.0</v>
      </c>
      <c r="F285" t="n" s="8">
        <v>981.0</v>
      </c>
      <c r="G285" t="s" s="8">
        <v>53</v>
      </c>
      <c r="H285" t="s" s="8">
        <v>50</v>
      </c>
      <c r="I285" t="s" s="8">
        <v>423</v>
      </c>
    </row>
    <row r="286" ht="16.0" customHeight="true">
      <c r="A286" t="n" s="7">
        <v>4.2348286E7</v>
      </c>
      <c r="B286" t="s" s="8">
        <v>54</v>
      </c>
      <c r="C286" t="n" s="8">
        <f>IF(false,"120921937", "120921937")</f>
      </c>
      <c r="D286" t="s" s="8">
        <v>422</v>
      </c>
      <c r="E286" t="n" s="8">
        <v>1.0</v>
      </c>
      <c r="F286" t="n" s="8">
        <v>981.0</v>
      </c>
      <c r="G286" t="s" s="8">
        <v>53</v>
      </c>
      <c r="H286" t="s" s="8">
        <v>50</v>
      </c>
      <c r="I286" t="s" s="8">
        <v>424</v>
      </c>
    </row>
    <row r="287" ht="16.0" customHeight="true">
      <c r="A287" t="n" s="7">
        <v>4.2347988E7</v>
      </c>
      <c r="B287" t="s" s="8">
        <v>54</v>
      </c>
      <c r="C287" t="n" s="8">
        <f>IF(false,"120921409", "120921409")</f>
      </c>
      <c r="D287" t="s" s="8">
        <v>113</v>
      </c>
      <c r="E287" t="n" s="8">
        <v>1.0</v>
      </c>
      <c r="F287" t="n" s="8">
        <v>329.0</v>
      </c>
      <c r="G287" t="s" s="8">
        <v>53</v>
      </c>
      <c r="H287" t="s" s="8">
        <v>50</v>
      </c>
      <c r="I287" t="s" s="8">
        <v>425</v>
      </c>
    </row>
    <row r="288" ht="16.0" customHeight="true">
      <c r="A288" t="n" s="7">
        <v>4.2341826E7</v>
      </c>
      <c r="B288" t="s" s="8">
        <v>74</v>
      </c>
      <c r="C288" t="n" s="8">
        <f>IF(false,"005-1515", "005-1515")</f>
      </c>
      <c r="D288" t="s" s="8">
        <v>75</v>
      </c>
      <c r="E288" t="n" s="8">
        <v>1.0</v>
      </c>
      <c r="F288" t="n" s="8">
        <v>646.0</v>
      </c>
      <c r="G288" t="s" s="8">
        <v>53</v>
      </c>
      <c r="H288" t="s" s="8">
        <v>50</v>
      </c>
      <c r="I288" t="s" s="8">
        <v>426</v>
      </c>
    </row>
    <row r="289" ht="16.0" customHeight="true">
      <c r="A289" t="n" s="7">
        <v>4.2341826E7</v>
      </c>
      <c r="B289" t="s" s="8">
        <v>74</v>
      </c>
      <c r="C289" t="n" s="8">
        <f>IF(false,"005-1516", "005-1516")</f>
      </c>
      <c r="D289" t="s" s="8">
        <v>84</v>
      </c>
      <c r="E289" t="n" s="8">
        <v>1.0</v>
      </c>
      <c r="F289" t="n" s="8">
        <v>646.0</v>
      </c>
      <c r="G289" t="s" s="8">
        <v>53</v>
      </c>
      <c r="H289" t="s" s="8">
        <v>50</v>
      </c>
      <c r="I289" t="s" s="8">
        <v>426</v>
      </c>
    </row>
    <row r="290" ht="16.0" customHeight="true">
      <c r="A290" t="n" s="7">
        <v>4.234019E7</v>
      </c>
      <c r="B290" t="s" s="8">
        <v>74</v>
      </c>
      <c r="C290" t="n" s="8">
        <f>IF(false,"120922158", "120922158")</f>
      </c>
      <c r="D290" t="s" s="8">
        <v>359</v>
      </c>
      <c r="E290" t="n" s="8">
        <v>1.0</v>
      </c>
      <c r="F290" t="n" s="8">
        <v>99.0</v>
      </c>
      <c r="G290" t="s" s="8">
        <v>53</v>
      </c>
      <c r="H290" t="s" s="8">
        <v>50</v>
      </c>
      <c r="I290" t="s" s="8">
        <v>427</v>
      </c>
    </row>
    <row r="291" ht="16.0" customHeight="true">
      <c r="A291" t="n" s="7">
        <v>4.2330538E7</v>
      </c>
      <c r="B291" t="s" s="8">
        <v>74</v>
      </c>
      <c r="C291" t="n" s="8">
        <f>IF(false,"120921904", "120921904")</f>
      </c>
      <c r="D291" t="s" s="8">
        <v>428</v>
      </c>
      <c r="E291" t="n" s="8">
        <v>2.0</v>
      </c>
      <c r="F291" t="n" s="8">
        <v>1586.0</v>
      </c>
      <c r="G291" t="s" s="8">
        <v>53</v>
      </c>
      <c r="H291" t="s" s="8">
        <v>50</v>
      </c>
      <c r="I291" t="s" s="8">
        <v>429</v>
      </c>
    </row>
    <row r="292" ht="16.0" customHeight="true">
      <c r="A292" t="n" s="7">
        <v>4.2330942E7</v>
      </c>
      <c r="B292" t="s" s="8">
        <v>74</v>
      </c>
      <c r="C292" t="n" s="8">
        <f>IF(false,"005-1515", "005-1515")</f>
      </c>
      <c r="D292" t="s" s="8">
        <v>75</v>
      </c>
      <c r="E292" t="n" s="8">
        <v>1.0</v>
      </c>
      <c r="F292" t="n" s="8">
        <v>233.0</v>
      </c>
      <c r="G292" t="s" s="8">
        <v>53</v>
      </c>
      <c r="H292" t="s" s="8">
        <v>50</v>
      </c>
      <c r="I292" t="s" s="8">
        <v>430</v>
      </c>
    </row>
    <row r="293" ht="16.0" customHeight="true">
      <c r="A293" t="n" s="7">
        <v>4.2316231E7</v>
      </c>
      <c r="B293" t="s" s="8">
        <v>74</v>
      </c>
      <c r="C293" t="n" s="8">
        <f>IF(false,"120921934", "120921934")</f>
      </c>
      <c r="D293" t="s" s="8">
        <v>431</v>
      </c>
      <c r="E293" t="n" s="8">
        <v>1.0</v>
      </c>
      <c r="F293" t="n" s="8">
        <v>357.0</v>
      </c>
      <c r="G293" t="s" s="8">
        <v>53</v>
      </c>
      <c r="H293" t="s" s="8">
        <v>50</v>
      </c>
      <c r="I293" t="s" s="8">
        <v>432</v>
      </c>
    </row>
    <row r="294" ht="16.0" customHeight="true">
      <c r="A294" t="n" s="7">
        <v>4.2298793E7</v>
      </c>
      <c r="B294" t="s" s="8">
        <v>74</v>
      </c>
      <c r="C294" t="n" s="8">
        <f>IF(false,"120922353", "120922353")</f>
      </c>
      <c r="D294" t="s" s="8">
        <v>163</v>
      </c>
      <c r="E294" t="n" s="8">
        <v>1.0</v>
      </c>
      <c r="F294" t="n" s="8">
        <v>539.0</v>
      </c>
      <c r="G294" t="s" s="8">
        <v>53</v>
      </c>
      <c r="H294" t="s" s="8">
        <v>50</v>
      </c>
      <c r="I294" t="s" s="8">
        <v>433</v>
      </c>
    </row>
    <row r="295" ht="16.0" customHeight="true">
      <c r="A295" t="n" s="7">
        <v>4.2316242E7</v>
      </c>
      <c r="B295" t="s" s="8">
        <v>74</v>
      </c>
      <c r="C295" t="n" s="8">
        <f>IF(false,"120921853", "120921853")</f>
      </c>
      <c r="D295" t="s" s="8">
        <v>171</v>
      </c>
      <c r="E295" t="n" s="8">
        <v>1.0</v>
      </c>
      <c r="F295" t="n" s="8">
        <v>919.0</v>
      </c>
      <c r="G295" t="s" s="8">
        <v>53</v>
      </c>
      <c r="H295" t="s" s="8">
        <v>50</v>
      </c>
      <c r="I295" t="s" s="8">
        <v>434</v>
      </c>
    </row>
    <row r="296" ht="16.0" customHeight="true">
      <c r="A296" t="n" s="7">
        <v>4.2287276E7</v>
      </c>
      <c r="B296" t="s" s="8">
        <v>74</v>
      </c>
      <c r="C296" t="n" s="8">
        <f>IF(false,"120921995", "120921995")</f>
      </c>
      <c r="D296" t="s" s="8">
        <v>140</v>
      </c>
      <c r="E296" t="n" s="8">
        <v>1.0</v>
      </c>
      <c r="F296" t="n" s="8">
        <v>947.0</v>
      </c>
      <c r="G296" t="s" s="8">
        <v>53</v>
      </c>
      <c r="H296" t="s" s="8">
        <v>50</v>
      </c>
      <c r="I296" t="s" s="8">
        <v>435</v>
      </c>
    </row>
    <row r="297" ht="16.0" customHeight="true">
      <c r="A297" t="n" s="7">
        <v>4.2299797E7</v>
      </c>
      <c r="B297" t="s" s="8">
        <v>74</v>
      </c>
      <c r="C297" t="n" s="8">
        <f>IF(false,"000-631", "000-631")</f>
      </c>
      <c r="D297" t="s" s="8">
        <v>82</v>
      </c>
      <c r="E297" t="n" s="8">
        <v>6.0</v>
      </c>
      <c r="F297" t="n" s="8">
        <v>2076.0</v>
      </c>
      <c r="G297" t="s" s="8">
        <v>53</v>
      </c>
      <c r="H297" t="s" s="8">
        <v>50</v>
      </c>
      <c r="I297" t="s" s="8">
        <v>436</v>
      </c>
    </row>
    <row r="298" ht="16.0" customHeight="true">
      <c r="A298" t="n" s="7">
        <v>4.2277614E7</v>
      </c>
      <c r="B298" t="s" s="8">
        <v>74</v>
      </c>
      <c r="C298" t="n" s="8">
        <f>IF(false,"005-1516", "005-1516")</f>
      </c>
      <c r="D298" t="s" s="8">
        <v>84</v>
      </c>
      <c r="E298" t="n" s="8">
        <v>2.0</v>
      </c>
      <c r="F298" t="n" s="8">
        <v>1397.0</v>
      </c>
      <c r="G298" t="s" s="8">
        <v>53</v>
      </c>
      <c r="H298" t="s" s="8">
        <v>50</v>
      </c>
      <c r="I298" t="s" s="8">
        <v>437</v>
      </c>
    </row>
    <row r="299" ht="16.0" customHeight="true">
      <c r="A299" t="n" s="7">
        <v>4.2269625E7</v>
      </c>
      <c r="B299" t="s" s="8">
        <v>74</v>
      </c>
      <c r="C299" t="n" s="8">
        <f>IF(false,"005-1517", "005-1517")</f>
      </c>
      <c r="D299" t="s" s="8">
        <v>351</v>
      </c>
      <c r="E299" t="n" s="8">
        <v>10.0</v>
      </c>
      <c r="F299" t="n" s="8">
        <v>7620.0</v>
      </c>
      <c r="G299" t="s" s="8">
        <v>53</v>
      </c>
      <c r="H299" t="s" s="8">
        <v>50</v>
      </c>
      <c r="I299" t="s" s="8">
        <v>438</v>
      </c>
    </row>
    <row r="300" ht="16.0" customHeight="true">
      <c r="A300" t="n" s="7">
        <v>4.2335726E7</v>
      </c>
      <c r="B300" t="s" s="8">
        <v>74</v>
      </c>
      <c r="C300" t="n" s="8">
        <f>IF(false,"120921853", "120921853")</f>
      </c>
      <c r="D300" t="s" s="8">
        <v>171</v>
      </c>
      <c r="E300" t="n" s="8">
        <v>1.0</v>
      </c>
      <c r="F300" t="n" s="8">
        <v>697.0</v>
      </c>
      <c r="G300" t="s" s="8">
        <v>53</v>
      </c>
      <c r="H300" t="s" s="8">
        <v>50</v>
      </c>
      <c r="I300" t="s" s="8">
        <v>439</v>
      </c>
    </row>
    <row r="301" ht="16.0" customHeight="true">
      <c r="A301" t="n" s="7">
        <v>4.2335726E7</v>
      </c>
      <c r="B301" t="s" s="8">
        <v>74</v>
      </c>
      <c r="C301" t="n" s="8">
        <f>IF(false,"120921904", "120921904")</f>
      </c>
      <c r="D301" t="s" s="8">
        <v>428</v>
      </c>
      <c r="E301" t="n" s="8">
        <v>1.0</v>
      </c>
      <c r="F301" t="n" s="8">
        <v>602.0</v>
      </c>
      <c r="G301" t="s" s="8">
        <v>53</v>
      </c>
      <c r="H301" t="s" s="8">
        <v>50</v>
      </c>
      <c r="I301" t="s" s="8">
        <v>439</v>
      </c>
    </row>
    <row r="302" ht="16.0" customHeight="true">
      <c r="A302" t="n" s="7">
        <v>4.2335648E7</v>
      </c>
      <c r="B302" t="s" s="8">
        <v>74</v>
      </c>
      <c r="C302" t="n" s="8">
        <f>IF(false,"120922353", "120922353")</f>
      </c>
      <c r="D302" t="s" s="8">
        <v>163</v>
      </c>
      <c r="E302" t="n" s="8">
        <v>1.0</v>
      </c>
      <c r="F302" t="n" s="8">
        <v>671.0</v>
      </c>
      <c r="G302" t="s" s="8">
        <v>53</v>
      </c>
      <c r="H302" t="s" s="8">
        <v>50</v>
      </c>
      <c r="I302" t="s" s="8">
        <v>440</v>
      </c>
    </row>
    <row r="303" ht="16.0" customHeight="true">
      <c r="A303" t="n" s="7">
        <v>4.226367E7</v>
      </c>
      <c r="B303" t="s" s="8">
        <v>74</v>
      </c>
      <c r="C303" t="n" s="8">
        <f>IF(false,"01-003884", "01-003884")</f>
      </c>
      <c r="D303" t="s" s="8">
        <v>71</v>
      </c>
      <c r="E303" t="n" s="8">
        <v>1.0</v>
      </c>
      <c r="F303" t="n" s="8">
        <v>939.0</v>
      </c>
      <c r="G303" t="s" s="8">
        <v>53</v>
      </c>
      <c r="H303" t="s" s="8">
        <v>50</v>
      </c>
      <c r="I303" t="s" s="8">
        <v>441</v>
      </c>
    </row>
    <row r="304" ht="16.0" customHeight="true">
      <c r="A304" t="n" s="7">
        <v>4.2258626E7</v>
      </c>
      <c r="B304" t="s" s="8">
        <v>74</v>
      </c>
      <c r="C304" t="n" s="8">
        <f>IF(false,"120921545", "120921545")</f>
      </c>
      <c r="D304" t="s" s="8">
        <v>62</v>
      </c>
      <c r="E304" t="n" s="8">
        <v>1.0</v>
      </c>
      <c r="F304" t="n" s="8">
        <v>899.0</v>
      </c>
      <c r="G304" t="s" s="8">
        <v>53</v>
      </c>
      <c r="H304" t="s" s="8">
        <v>50</v>
      </c>
      <c r="I304" t="s" s="8">
        <v>442</v>
      </c>
    </row>
    <row r="305" ht="16.0" customHeight="true">
      <c r="A305" t="n" s="7">
        <v>4.2317103E7</v>
      </c>
      <c r="B305" t="s" s="8">
        <v>74</v>
      </c>
      <c r="C305" t="n" s="8">
        <f>IF(false,"120921957", "120921957")</f>
      </c>
      <c r="D305" t="s" s="8">
        <v>343</v>
      </c>
      <c r="E305" t="n" s="8">
        <v>1.0</v>
      </c>
      <c r="F305" t="n" s="8">
        <v>746.0</v>
      </c>
      <c r="G305" t="s" s="8">
        <v>53</v>
      </c>
      <c r="H305" t="s" s="8">
        <v>50</v>
      </c>
      <c r="I305" t="s" s="8">
        <v>443</v>
      </c>
    </row>
    <row r="306" ht="16.0" customHeight="true">
      <c r="A306" t="n" s="7">
        <v>4.2314359E7</v>
      </c>
      <c r="B306" t="s" s="8">
        <v>74</v>
      </c>
      <c r="C306" t="n" s="8">
        <f>IF(false,"003-318", "003-318")</f>
      </c>
      <c r="D306" t="s" s="8">
        <v>305</v>
      </c>
      <c r="E306" t="n" s="8">
        <v>1.0</v>
      </c>
      <c r="F306" t="n" s="8">
        <v>1095.0</v>
      </c>
      <c r="G306" t="s" s="8">
        <v>53</v>
      </c>
      <c r="H306" t="s" s="8">
        <v>50</v>
      </c>
      <c r="I306" t="s" s="8">
        <v>444</v>
      </c>
    </row>
    <row r="307" ht="16.0" customHeight="true">
      <c r="A307" t="n" s="7">
        <v>4.2314359E7</v>
      </c>
      <c r="B307" t="s" s="8">
        <v>74</v>
      </c>
      <c r="C307" t="n" s="8">
        <f>IF(false,"005-1516", "005-1516")</f>
      </c>
      <c r="D307" t="s" s="8">
        <v>84</v>
      </c>
      <c r="E307" t="n" s="8">
        <v>1.0</v>
      </c>
      <c r="F307" t="n" s="8">
        <v>662.0</v>
      </c>
      <c r="G307" t="s" s="8">
        <v>53</v>
      </c>
      <c r="H307" t="s" s="8">
        <v>50</v>
      </c>
      <c r="I307" t="s" s="8">
        <v>444</v>
      </c>
    </row>
    <row r="308" ht="16.0" customHeight="true">
      <c r="A308" t="n" s="7">
        <v>4.2280167E7</v>
      </c>
      <c r="B308" t="s" s="8">
        <v>74</v>
      </c>
      <c r="C308" t="n" s="8">
        <f>IF(false,"120922353", "120922353")</f>
      </c>
      <c r="D308" t="s" s="8">
        <v>163</v>
      </c>
      <c r="E308" t="n" s="8">
        <v>3.0</v>
      </c>
      <c r="F308" t="n" s="8">
        <v>2010.0</v>
      </c>
      <c r="G308" t="s" s="8">
        <v>53</v>
      </c>
      <c r="H308" t="s" s="8">
        <v>50</v>
      </c>
      <c r="I308" t="s" s="8">
        <v>445</v>
      </c>
    </row>
    <row r="309" ht="16.0" customHeight="true">
      <c r="A309" t="n" s="7">
        <v>4.227001E7</v>
      </c>
      <c r="B309" t="s" s="8">
        <v>74</v>
      </c>
      <c r="C309" t="n" s="8">
        <f>IF(false,"003-318", "003-318")</f>
      </c>
      <c r="D309" t="s" s="8">
        <v>305</v>
      </c>
      <c r="E309" t="n" s="8">
        <v>2.0</v>
      </c>
      <c r="F309" t="n" s="8">
        <v>2485.0</v>
      </c>
      <c r="G309" t="s" s="8">
        <v>53</v>
      </c>
      <c r="H309" t="s" s="8">
        <v>50</v>
      </c>
      <c r="I309" t="s" s="8">
        <v>446</v>
      </c>
    </row>
    <row r="310" ht="16.0" customHeight="true">
      <c r="A310" t="n" s="7">
        <v>4.242677E7</v>
      </c>
      <c r="B310" t="s" s="8">
        <v>54</v>
      </c>
      <c r="C310" t="n" s="8">
        <f>IF(false,"005-1224", "005-1224")</f>
      </c>
      <c r="D310" t="s" s="8">
        <v>447</v>
      </c>
      <c r="E310" t="n" s="8">
        <v>1.0</v>
      </c>
      <c r="F310" t="n" s="8">
        <v>677.0</v>
      </c>
      <c r="G310" t="s" s="8">
        <v>53</v>
      </c>
      <c r="H310" t="s" s="8">
        <v>50</v>
      </c>
      <c r="I310" t="s" s="8">
        <v>448</v>
      </c>
    </row>
    <row r="311" ht="16.0" customHeight="true">
      <c r="A311" t="n" s="7">
        <v>4.2350956E7</v>
      </c>
      <c r="B311" t="s" s="8">
        <v>54</v>
      </c>
      <c r="C311" t="n" s="8">
        <f>IF(false,"005-1516", "005-1516")</f>
      </c>
      <c r="D311" t="s" s="8">
        <v>84</v>
      </c>
      <c r="E311" t="n" s="8">
        <v>1.0</v>
      </c>
      <c r="F311" t="n" s="8">
        <v>1.0</v>
      </c>
      <c r="G311" t="s" s="8">
        <v>53</v>
      </c>
      <c r="H311" t="s" s="8">
        <v>50</v>
      </c>
      <c r="I311" t="s" s="8">
        <v>449</v>
      </c>
    </row>
    <row r="312" ht="16.0" customHeight="true">
      <c r="A312" t="n" s="7">
        <v>4.2288173E7</v>
      </c>
      <c r="B312" t="s" s="8">
        <v>74</v>
      </c>
      <c r="C312" t="n" s="8">
        <f>IF(false,"120921900", "120921900")</f>
      </c>
      <c r="D312" t="s" s="8">
        <v>227</v>
      </c>
      <c r="E312" t="n" s="8">
        <v>1.0</v>
      </c>
      <c r="F312" t="n" s="8">
        <v>866.0</v>
      </c>
      <c r="G312" t="s" s="8">
        <v>53</v>
      </c>
      <c r="H312" t="s" s="8">
        <v>50</v>
      </c>
      <c r="I312" t="s" s="8">
        <v>450</v>
      </c>
    </row>
    <row r="313" ht="16.0" customHeight="true">
      <c r="A313" t="n" s="7">
        <v>4.2331587E7</v>
      </c>
      <c r="B313" t="s" s="8">
        <v>74</v>
      </c>
      <c r="C313" t="n" s="8">
        <f>IF(false,"120921544", "120921544")</f>
      </c>
      <c r="D313" t="s" s="8">
        <v>185</v>
      </c>
      <c r="E313" t="n" s="8">
        <v>4.0</v>
      </c>
      <c r="F313" t="n" s="8">
        <v>2876.0</v>
      </c>
      <c r="G313" t="s" s="8">
        <v>53</v>
      </c>
      <c r="H313" t="s" s="8">
        <v>50</v>
      </c>
      <c r="I313" t="s" s="8">
        <v>451</v>
      </c>
    </row>
    <row r="314" ht="16.0" customHeight="true">
      <c r="A314" t="n" s="7">
        <v>4.2180254E7</v>
      </c>
      <c r="B314" t="s" s="8">
        <v>51</v>
      </c>
      <c r="C314" t="n" s="8">
        <f>IF(false,"120921995", "120921995")</f>
      </c>
      <c r="D314" t="s" s="8">
        <v>140</v>
      </c>
      <c r="E314" t="n" s="8">
        <v>2.0</v>
      </c>
      <c r="F314" t="n" s="8">
        <v>1912.0</v>
      </c>
      <c r="G314" t="s" s="8">
        <v>53</v>
      </c>
      <c r="H314" t="s" s="8">
        <v>50</v>
      </c>
      <c r="I314" t="s" s="8">
        <v>452</v>
      </c>
    </row>
    <row r="315" ht="16.0" customHeight="true">
      <c r="A315" t="n" s="7">
        <v>4.2160481E7</v>
      </c>
      <c r="B315" t="s" s="8">
        <v>51</v>
      </c>
      <c r="C315" t="n" s="8">
        <f>IF(false,"005-1039", "005-1039")</f>
      </c>
      <c r="D315" t="s" s="8">
        <v>52</v>
      </c>
      <c r="E315" t="n" s="8">
        <v>2.0</v>
      </c>
      <c r="F315" t="n" s="8">
        <v>2814.0</v>
      </c>
      <c r="G315" t="s" s="8">
        <v>53</v>
      </c>
      <c r="H315" t="s" s="8">
        <v>50</v>
      </c>
      <c r="I315" t="s" s="8">
        <v>453</v>
      </c>
    </row>
    <row r="316" ht="16.0" customHeight="true">
      <c r="A316" t="n" s="7">
        <v>4.2158366E7</v>
      </c>
      <c r="B316" t="s" s="8">
        <v>51</v>
      </c>
      <c r="C316" t="n" s="8">
        <f>IF(false,"005-1512", "005-1512")</f>
      </c>
      <c r="D316" t="s" s="8">
        <v>79</v>
      </c>
      <c r="E316" t="n" s="8">
        <v>1.0</v>
      </c>
      <c r="F316" t="n" s="8">
        <v>910.0</v>
      </c>
      <c r="G316" t="s" s="8">
        <v>53</v>
      </c>
      <c r="H316" t="s" s="8">
        <v>50</v>
      </c>
      <c r="I316" t="s" s="8">
        <v>454</v>
      </c>
    </row>
    <row r="317" ht="16.0" customHeight="true">
      <c r="A317" t="n" s="7">
        <v>4.2144434E7</v>
      </c>
      <c r="B317" t="s" s="8">
        <v>51</v>
      </c>
      <c r="C317" t="n" s="8">
        <f>IF(false,"120921847", "120921847")</f>
      </c>
      <c r="D317" t="s" s="8">
        <v>455</v>
      </c>
      <c r="E317" t="n" s="8">
        <v>1.0</v>
      </c>
      <c r="F317" t="n" s="8">
        <v>1389.0</v>
      </c>
      <c r="G317" t="s" s="8">
        <v>53</v>
      </c>
      <c r="H317" t="s" s="8">
        <v>50</v>
      </c>
      <c r="I317" t="s" s="8">
        <v>456</v>
      </c>
    </row>
    <row r="318" ht="16.0" customHeight="true">
      <c r="A318" t="n" s="7">
        <v>4.212237E7</v>
      </c>
      <c r="B318" t="s" s="8">
        <v>51</v>
      </c>
      <c r="C318" t="n" s="8">
        <f>IF(false,"002-100", "002-100")</f>
      </c>
      <c r="D318" t="s" s="8">
        <v>69</v>
      </c>
      <c r="E318" t="n" s="8">
        <v>1.0</v>
      </c>
      <c r="F318" t="n" s="8">
        <v>1134.0</v>
      </c>
      <c r="G318" t="s" s="8">
        <v>53</v>
      </c>
      <c r="H318" t="s" s="8">
        <v>50</v>
      </c>
      <c r="I318" t="s" s="8">
        <v>457</v>
      </c>
    </row>
    <row r="319" ht="16.0" customHeight="true">
      <c r="A319" t="n" s="7">
        <v>4.2226158E7</v>
      </c>
      <c r="B319" t="s" s="8">
        <v>74</v>
      </c>
      <c r="C319" t="n" s="8">
        <f>IF(false,"120922090", "120922090")</f>
      </c>
      <c r="D319" t="s" s="8">
        <v>214</v>
      </c>
      <c r="E319" t="n" s="8">
        <v>1.0</v>
      </c>
      <c r="F319" t="n" s="8">
        <v>899.0</v>
      </c>
      <c r="G319" t="s" s="8">
        <v>53</v>
      </c>
      <c r="H319" t="s" s="8">
        <v>50</v>
      </c>
      <c r="I319" t="s" s="8">
        <v>458</v>
      </c>
    </row>
    <row r="320" ht="16.0" customHeight="true">
      <c r="A320" t="n" s="7">
        <v>4.205426E7</v>
      </c>
      <c r="B320" t="s" s="8">
        <v>96</v>
      </c>
      <c r="C320" t="n" s="8">
        <f>IF(false,"005-1515", "005-1515")</f>
      </c>
      <c r="D320" t="s" s="8">
        <v>75</v>
      </c>
      <c r="E320" t="n" s="8">
        <v>2.0</v>
      </c>
      <c r="F320" t="n" s="8">
        <v>363.0</v>
      </c>
      <c r="G320" t="s" s="8">
        <v>53</v>
      </c>
      <c r="H320" t="s" s="8">
        <v>50</v>
      </c>
      <c r="I320" t="s" s="8">
        <v>459</v>
      </c>
    </row>
    <row r="321" ht="16.0" customHeight="true">
      <c r="A321" t="n" s="7">
        <v>4.2052252E7</v>
      </c>
      <c r="B321" t="s" s="8">
        <v>96</v>
      </c>
      <c r="C321" t="n" s="8">
        <f>IF(false,"120921937", "120921937")</f>
      </c>
      <c r="D321" t="s" s="8">
        <v>422</v>
      </c>
      <c r="E321" t="n" s="8">
        <v>1.0</v>
      </c>
      <c r="F321" t="n" s="8">
        <v>981.0</v>
      </c>
      <c r="G321" t="s" s="8">
        <v>53</v>
      </c>
      <c r="H321" t="s" s="8">
        <v>50</v>
      </c>
      <c r="I321" t="s" s="8">
        <v>460</v>
      </c>
    </row>
    <row r="322" ht="16.0" customHeight="true">
      <c r="A322" t="n" s="7">
        <v>4.2037838E7</v>
      </c>
      <c r="B322" t="s" s="8">
        <v>96</v>
      </c>
      <c r="C322" t="n" s="8">
        <f>IF(false,"002-098", "002-098")</f>
      </c>
      <c r="D322" t="s" s="8">
        <v>125</v>
      </c>
      <c r="E322" t="n" s="8">
        <v>2.0</v>
      </c>
      <c r="F322" t="n" s="8">
        <v>2274.0</v>
      </c>
      <c r="G322" t="s" s="8">
        <v>53</v>
      </c>
      <c r="H322" t="s" s="8">
        <v>50</v>
      </c>
      <c r="I322" t="s" s="8">
        <v>461</v>
      </c>
    </row>
    <row r="323" ht="16.0" customHeight="true">
      <c r="A323" t="n" s="7">
        <v>4.2286775E7</v>
      </c>
      <c r="B323" t="s" s="8">
        <v>74</v>
      </c>
      <c r="C323" t="n" s="8">
        <f>IF(false,"120921897", "120921897")</f>
      </c>
      <c r="D323" t="s" s="8">
        <v>462</v>
      </c>
      <c r="E323" t="n" s="8">
        <v>1.0</v>
      </c>
      <c r="F323" t="n" s="8">
        <v>1.0</v>
      </c>
      <c r="G323" t="s" s="8">
        <v>53</v>
      </c>
      <c r="H323" t="s" s="8">
        <v>50</v>
      </c>
      <c r="I323" t="s" s="8">
        <v>463</v>
      </c>
    </row>
    <row r="324" ht="16.0" customHeight="true">
      <c r="A324" t="n" s="7">
        <v>4.2329476E7</v>
      </c>
      <c r="B324" t="s" s="8">
        <v>74</v>
      </c>
      <c r="C324" t="n" s="8">
        <f>IF(false,"01-003884", "01-003884")</f>
      </c>
      <c r="D324" t="s" s="8">
        <v>71</v>
      </c>
      <c r="E324" t="n" s="8">
        <v>1.0</v>
      </c>
      <c r="F324" t="n" s="8">
        <v>864.0</v>
      </c>
      <c r="G324" t="s" s="8">
        <v>53</v>
      </c>
      <c r="H324" t="s" s="8">
        <v>50</v>
      </c>
      <c r="I324" t="s" s="8">
        <v>464</v>
      </c>
    </row>
    <row r="325" ht="16.0" customHeight="true">
      <c r="A325" t="n" s="7">
        <v>4.2165088E7</v>
      </c>
      <c r="B325" t="s" s="8">
        <v>51</v>
      </c>
      <c r="C325" t="n" s="8">
        <f>IF(false,"120922035", "120922035")</f>
      </c>
      <c r="D325" t="s" s="8">
        <v>97</v>
      </c>
      <c r="E325" t="n" s="8">
        <v>2.0</v>
      </c>
      <c r="F325" t="n" s="8">
        <v>1303.0</v>
      </c>
      <c r="G325" t="s" s="8">
        <v>53</v>
      </c>
      <c r="H325" t="s" s="8">
        <v>50</v>
      </c>
      <c r="I325" t="s" s="8">
        <v>465</v>
      </c>
    </row>
    <row r="326" ht="16.0" customHeight="true">
      <c r="A326" t="n" s="7">
        <v>4.2286021E7</v>
      </c>
      <c r="B326" t="s" s="8">
        <v>74</v>
      </c>
      <c r="C326" t="n" s="8">
        <f>IF(false,"008-575", "008-575")</f>
      </c>
      <c r="D326" t="s" s="8">
        <v>132</v>
      </c>
      <c r="E326" t="n" s="8">
        <v>1.0</v>
      </c>
      <c r="F326" t="n" s="8">
        <v>415.0</v>
      </c>
      <c r="G326" t="s" s="8">
        <v>53</v>
      </c>
      <c r="H326" t="s" s="8">
        <v>50</v>
      </c>
      <c r="I326" t="s" s="8">
        <v>466</v>
      </c>
    </row>
    <row r="327" ht="16.0" customHeight="true">
      <c r="A327" t="n" s="7">
        <v>4.2271602E7</v>
      </c>
      <c r="B327" t="s" s="8">
        <v>74</v>
      </c>
      <c r="C327" t="n" s="8">
        <f>IF(false,"002-105", "002-105")</f>
      </c>
      <c r="D327" t="s" s="8">
        <v>117</v>
      </c>
      <c r="E327" t="n" s="8">
        <v>1.0</v>
      </c>
      <c r="F327" t="n" s="8">
        <v>1002.0</v>
      </c>
      <c r="G327" t="s" s="8">
        <v>53</v>
      </c>
      <c r="H327" t="s" s="8">
        <v>50</v>
      </c>
      <c r="I327" t="s" s="8">
        <v>467</v>
      </c>
    </row>
    <row r="328" ht="16.0" customHeight="true">
      <c r="A328" t="n" s="7">
        <v>4.2414984E7</v>
      </c>
      <c r="B328" t="s" s="8">
        <v>54</v>
      </c>
      <c r="C328" t="n" s="8">
        <f>IF(false,"005-1513", "005-1513")</f>
      </c>
      <c r="D328" t="s" s="8">
        <v>187</v>
      </c>
      <c r="E328" t="n" s="8">
        <v>2.0</v>
      </c>
      <c r="F328" t="n" s="8">
        <v>1548.0</v>
      </c>
      <c r="G328" t="s" s="8">
        <v>53</v>
      </c>
      <c r="H328" t="s" s="8">
        <v>50</v>
      </c>
      <c r="I328" t="s" s="8">
        <v>468</v>
      </c>
    </row>
    <row r="329" ht="16.0" customHeight="true">
      <c r="A329" t="n" s="7">
        <v>4.2106201E7</v>
      </c>
      <c r="B329" t="s" s="8">
        <v>96</v>
      </c>
      <c r="C329" t="n" s="8">
        <f>IF(false,"005-1515", "005-1515")</f>
      </c>
      <c r="D329" t="s" s="8">
        <v>75</v>
      </c>
      <c r="E329" t="n" s="8">
        <v>1.0</v>
      </c>
      <c r="F329" t="n" s="8">
        <v>1.0</v>
      </c>
      <c r="G329" t="s" s="8">
        <v>53</v>
      </c>
      <c r="H329" t="s" s="8">
        <v>50</v>
      </c>
      <c r="I329" t="s" s="8">
        <v>469</v>
      </c>
    </row>
    <row r="330" ht="16.0" customHeight="true">
      <c r="A330" t="n" s="7">
        <v>4.2162889E7</v>
      </c>
      <c r="B330" t="s" s="8">
        <v>51</v>
      </c>
      <c r="C330" t="n" s="8">
        <f>IF(false,"005-1512", "005-1512")</f>
      </c>
      <c r="D330" t="s" s="8">
        <v>79</v>
      </c>
      <c r="E330" t="n" s="8">
        <v>1.0</v>
      </c>
      <c r="F330" t="n" s="8">
        <v>910.0</v>
      </c>
      <c r="G330" t="s" s="8">
        <v>53</v>
      </c>
      <c r="H330" t="s" s="8">
        <v>50</v>
      </c>
      <c r="I330" t="s" s="8">
        <v>470</v>
      </c>
    </row>
    <row r="331" ht="16.0" customHeight="true">
      <c r="A331" t="n" s="7">
        <v>4.208068E7</v>
      </c>
      <c r="B331" t="s" s="8">
        <v>96</v>
      </c>
      <c r="C331" t="n" s="8">
        <f>IF(false,"01-003884", "01-003884")</f>
      </c>
      <c r="D331" t="s" s="8">
        <v>71</v>
      </c>
      <c r="E331" t="n" s="8">
        <v>2.0</v>
      </c>
      <c r="F331" t="n" s="8">
        <v>1198.0</v>
      </c>
      <c r="G331" t="s" s="8">
        <v>53</v>
      </c>
      <c r="H331" t="s" s="8">
        <v>50</v>
      </c>
      <c r="I331" t="s" s="8">
        <v>471</v>
      </c>
    </row>
    <row r="332" ht="16.0" customHeight="true">
      <c r="A332" t="n" s="7">
        <v>4.2285455E7</v>
      </c>
      <c r="B332" t="s" s="8">
        <v>74</v>
      </c>
      <c r="C332" t="n" s="8">
        <f>IF(false,"120922351", "120922351")</f>
      </c>
      <c r="D332" t="s" s="8">
        <v>60</v>
      </c>
      <c r="E332" t="n" s="8">
        <v>2.0</v>
      </c>
      <c r="F332" t="n" s="8">
        <v>1312.0</v>
      </c>
      <c r="G332" t="s" s="8">
        <v>53</v>
      </c>
      <c r="H332" t="s" s="8">
        <v>50</v>
      </c>
      <c r="I332" t="s" s="8">
        <v>472</v>
      </c>
    </row>
    <row r="333" ht="16.0" customHeight="true">
      <c r="A333" t="n" s="7">
        <v>4.210305E7</v>
      </c>
      <c r="B333" t="s" s="8">
        <v>96</v>
      </c>
      <c r="C333" t="n" s="8">
        <f>IF(false,"005-1037", "005-1037")</f>
      </c>
      <c r="D333" t="s" s="8">
        <v>473</v>
      </c>
      <c r="E333" t="n" s="8">
        <v>2.0</v>
      </c>
      <c r="F333" t="n" s="8">
        <v>2500.0</v>
      </c>
      <c r="G333" t="s" s="8">
        <v>53</v>
      </c>
      <c r="H333" t="s" s="8">
        <v>50</v>
      </c>
      <c r="I333" t="s" s="8">
        <v>474</v>
      </c>
    </row>
    <row r="334" ht="16.0" customHeight="true">
      <c r="A334" t="n" s="7">
        <v>4.2363636E7</v>
      </c>
      <c r="B334" t="s" s="8">
        <v>54</v>
      </c>
      <c r="C334" t="n" s="8">
        <f>IF(false,"120921995", "120921995")</f>
      </c>
      <c r="D334" t="s" s="8">
        <v>140</v>
      </c>
      <c r="E334" t="n" s="8">
        <v>1.0</v>
      </c>
      <c r="F334" t="n" s="8">
        <v>1238.0</v>
      </c>
      <c r="G334" t="s" s="8">
        <v>53</v>
      </c>
      <c r="H334" t="s" s="8">
        <v>50</v>
      </c>
      <c r="I334" t="s" s="8">
        <v>475</v>
      </c>
    </row>
    <row r="335" ht="16.0" customHeight="true">
      <c r="A335" t="n" s="7">
        <v>4.2363636E7</v>
      </c>
      <c r="B335" t="s" s="8">
        <v>54</v>
      </c>
      <c r="C335" t="n" s="8">
        <f>IF(false,"005-1516", "005-1516")</f>
      </c>
      <c r="D335" t="s" s="8">
        <v>84</v>
      </c>
      <c r="E335" t="n" s="8">
        <v>1.0</v>
      </c>
      <c r="F335" t="n" s="8">
        <v>953.0</v>
      </c>
      <c r="G335" t="s" s="8">
        <v>53</v>
      </c>
      <c r="H335" t="s" s="8">
        <v>50</v>
      </c>
      <c r="I335" t="s" s="8">
        <v>475</v>
      </c>
    </row>
    <row r="336" ht="16.0" customHeight="true">
      <c r="A336" t="n" s="7">
        <v>4.2363636E7</v>
      </c>
      <c r="B336" t="s" s="8">
        <v>54</v>
      </c>
      <c r="C336" t="n" s="8">
        <f>IF(false,"005-1515", "005-1515")</f>
      </c>
      <c r="D336" t="s" s="8">
        <v>75</v>
      </c>
      <c r="E336" t="n" s="8">
        <v>1.0</v>
      </c>
      <c r="F336" t="n" s="8">
        <v>953.0</v>
      </c>
      <c r="G336" t="s" s="8">
        <v>53</v>
      </c>
      <c r="H336" t="s" s="8">
        <v>50</v>
      </c>
      <c r="I336" t="s" s="8">
        <v>475</v>
      </c>
    </row>
    <row r="337" ht="16.0" customHeight="true">
      <c r="A337" t="n" s="7">
        <v>4.2221048E7</v>
      </c>
      <c r="B337" t="s" s="8">
        <v>51</v>
      </c>
      <c r="C337" t="n" s="8">
        <f>IF(false,"005-1515", "005-1515")</f>
      </c>
      <c r="D337" t="s" s="8">
        <v>75</v>
      </c>
      <c r="E337" t="n" s="8">
        <v>1.0</v>
      </c>
      <c r="F337" t="n" s="8">
        <v>923.0</v>
      </c>
      <c r="G337" t="s" s="8">
        <v>53</v>
      </c>
      <c r="H337" t="s" s="8">
        <v>50</v>
      </c>
      <c r="I337" t="s" s="8">
        <v>476</v>
      </c>
    </row>
    <row r="338" ht="16.0" customHeight="true">
      <c r="A338" t="n" s="7">
        <v>4.2221048E7</v>
      </c>
      <c r="B338" t="s" s="8">
        <v>51</v>
      </c>
      <c r="C338" t="n" s="8">
        <f>IF(false,"005-1516", "005-1516")</f>
      </c>
      <c r="D338" t="s" s="8">
        <v>84</v>
      </c>
      <c r="E338" t="n" s="8">
        <v>1.0</v>
      </c>
      <c r="F338" t="n" s="8">
        <v>877.0</v>
      </c>
      <c r="G338" t="s" s="8">
        <v>53</v>
      </c>
      <c r="H338" t="s" s="8">
        <v>50</v>
      </c>
      <c r="I338" t="s" s="8">
        <v>476</v>
      </c>
    </row>
    <row r="339" ht="16.0" customHeight="true">
      <c r="A339" t="n" s="7">
        <v>4.2221048E7</v>
      </c>
      <c r="B339" t="s" s="8">
        <v>51</v>
      </c>
      <c r="C339" t="n" s="8">
        <f>IF(false,"120921903", "120921903")</f>
      </c>
      <c r="D339" t="s" s="8">
        <v>477</v>
      </c>
      <c r="E339" t="n" s="8">
        <v>1.0</v>
      </c>
      <c r="F339" t="n" s="8">
        <v>780.0</v>
      </c>
      <c r="G339" t="s" s="8">
        <v>53</v>
      </c>
      <c r="H339" t="s" s="8">
        <v>50</v>
      </c>
      <c r="I339" t="s" s="8">
        <v>476</v>
      </c>
    </row>
    <row r="340" ht="16.0" customHeight="true">
      <c r="A340" t="n" s="7">
        <v>4.2325969E7</v>
      </c>
      <c r="B340" t="s" s="8">
        <v>74</v>
      </c>
      <c r="C340" t="n" s="8">
        <f>IF(false,"120921995", "120921995")</f>
      </c>
      <c r="D340" t="s" s="8">
        <v>140</v>
      </c>
      <c r="E340" t="n" s="8">
        <v>2.0</v>
      </c>
      <c r="F340" t="n" s="8">
        <v>1978.0</v>
      </c>
      <c r="G340" t="s" s="8">
        <v>53</v>
      </c>
      <c r="H340" t="s" s="8">
        <v>50</v>
      </c>
      <c r="I340" t="s" s="8">
        <v>478</v>
      </c>
    </row>
    <row r="341" ht="16.0" customHeight="true">
      <c r="A341" t="n" s="7">
        <v>4.2028133E7</v>
      </c>
      <c r="B341" t="s" s="8">
        <v>96</v>
      </c>
      <c r="C341" t="n" s="8">
        <f>IF(false,"120922158", "120922158")</f>
      </c>
      <c r="D341" t="s" s="8">
        <v>359</v>
      </c>
      <c r="E341" t="n" s="8">
        <v>1.0</v>
      </c>
      <c r="F341" t="n" s="8">
        <v>514.0</v>
      </c>
      <c r="G341" t="s" s="8">
        <v>53</v>
      </c>
      <c r="H341" t="s" s="8">
        <v>50</v>
      </c>
      <c r="I341" t="s" s="8">
        <v>479</v>
      </c>
    </row>
    <row r="342" ht="16.0" customHeight="true"/>
    <row r="343" ht="16.0" customHeight="true">
      <c r="A343" t="s" s="1">
        <v>37</v>
      </c>
      <c r="B343" s="1"/>
      <c r="C343" s="1"/>
      <c r="D343" s="1"/>
      <c r="E343" s="1"/>
      <c r="F343" t="n" s="8">
        <v>406116.0</v>
      </c>
      <c r="G343" s="2"/>
    </row>
    <row r="344" ht="16.0" customHeight="true"/>
    <row r="345" ht="16.0" customHeight="true">
      <c r="A345" t="s" s="1">
        <v>36</v>
      </c>
    </row>
    <row r="346" ht="34.0" customHeight="true">
      <c r="A346" t="s" s="9">
        <v>38</v>
      </c>
      <c r="B346" t="s" s="9">
        <v>0</v>
      </c>
      <c r="C346" t="s" s="9">
        <v>43</v>
      </c>
      <c r="D346" t="s" s="9">
        <v>1</v>
      </c>
      <c r="E346" t="s" s="9">
        <v>2</v>
      </c>
      <c r="F346" t="s" s="9">
        <v>39</v>
      </c>
      <c r="G346" t="s" s="9">
        <v>5</v>
      </c>
      <c r="H346" t="s" s="9">
        <v>3</v>
      </c>
      <c r="I346" t="s" s="9">
        <v>4</v>
      </c>
    </row>
    <row r="347" ht="16.0" customHeight="true">
      <c r="A347" t="n" s="8">
        <v>3.957583E7</v>
      </c>
      <c r="B347" t="s" s="8">
        <v>480</v>
      </c>
      <c r="C347" t="n" s="8">
        <f>IF(false,"120922651", "120922651")</f>
      </c>
      <c r="D347" t="s" s="8">
        <v>349</v>
      </c>
      <c r="E347" t="n" s="8">
        <v>1.0</v>
      </c>
      <c r="F347" t="n" s="8">
        <v>-564.0</v>
      </c>
      <c r="G347" t="s" s="8">
        <v>481</v>
      </c>
      <c r="H347" t="s" s="8">
        <v>54</v>
      </c>
      <c r="I347" t="s" s="8">
        <v>482</v>
      </c>
    </row>
    <row r="348" ht="16.0" customHeight="true">
      <c r="A348" t="n" s="8">
        <v>3.957583E7</v>
      </c>
      <c r="B348" t="s" s="8">
        <v>480</v>
      </c>
      <c r="C348" t="n" s="8">
        <f>IF(false,"120922651", "120922651")</f>
      </c>
      <c r="D348" t="s" s="8">
        <v>349</v>
      </c>
      <c r="E348" t="n" s="8">
        <v>1.0</v>
      </c>
      <c r="F348" t="n" s="8">
        <v>-359.0</v>
      </c>
      <c r="G348" t="s" s="8">
        <v>483</v>
      </c>
      <c r="H348" t="s" s="8">
        <v>54</v>
      </c>
      <c r="I348" t="s" s="8">
        <v>484</v>
      </c>
    </row>
    <row r="349" ht="16.0" customHeight="true">
      <c r="A349" t="n" s="8">
        <v>4.0896487E7</v>
      </c>
      <c r="B349" t="s" s="8">
        <v>485</v>
      </c>
      <c r="C349" t="n" s="8">
        <f>IF(false,"005-1378", "005-1378")</f>
      </c>
      <c r="D349" t="s" s="8">
        <v>486</v>
      </c>
      <c r="E349" t="n" s="8">
        <v>1.0</v>
      </c>
      <c r="F349" t="n" s="8">
        <v>-534.0</v>
      </c>
      <c r="G349" t="s" s="8">
        <v>481</v>
      </c>
      <c r="H349" t="s" s="8">
        <v>54</v>
      </c>
      <c r="I349" t="s" s="8">
        <v>487</v>
      </c>
    </row>
    <row r="350" ht="16.0" customHeight="true">
      <c r="A350" t="n" s="8">
        <v>4.1215934E7</v>
      </c>
      <c r="B350" t="s" s="8">
        <v>266</v>
      </c>
      <c r="C350" t="n" s="8">
        <f>IF(false,"003-318", "003-318")</f>
      </c>
      <c r="D350" t="s" s="8">
        <v>305</v>
      </c>
      <c r="E350" t="n" s="8">
        <v>2.0</v>
      </c>
      <c r="F350" t="n" s="8">
        <v>-1.0</v>
      </c>
      <c r="G350" t="s" s="8">
        <v>481</v>
      </c>
      <c r="H350" t="s" s="8">
        <v>54</v>
      </c>
      <c r="I350" t="s" s="8">
        <v>488</v>
      </c>
    </row>
    <row r="351" ht="16.0" customHeight="true">
      <c r="A351" t="n" s="8">
        <v>4.0900268E7</v>
      </c>
      <c r="B351" t="s" s="8">
        <v>485</v>
      </c>
      <c r="C351" t="n" s="8">
        <f>IF(false,"120921439", "120921439")</f>
      </c>
      <c r="D351" t="s" s="8">
        <v>196</v>
      </c>
      <c r="E351" t="n" s="8">
        <v>1.0</v>
      </c>
      <c r="F351" t="n" s="8">
        <v>-316.0</v>
      </c>
      <c r="G351" t="s" s="8">
        <v>481</v>
      </c>
      <c r="H351" t="s" s="8">
        <v>50</v>
      </c>
      <c r="I351" t="s" s="8">
        <v>489</v>
      </c>
    </row>
    <row r="352" ht="16.0" customHeight="true"/>
    <row r="353" ht="16.0" customHeight="true">
      <c r="A353" t="s" s="1">
        <v>37</v>
      </c>
      <c r="F353" t="n" s="8">
        <v>-1774.0</v>
      </c>
      <c r="G353" s="2"/>
      <c r="H353" s="0"/>
      <c r="I353" s="0"/>
    </row>
    <row r="354" ht="16.0" customHeight="true">
      <c r="A354" s="1"/>
      <c r="B354" s="1"/>
      <c r="C354" s="1"/>
      <c r="D354" s="1"/>
      <c r="E354" s="1"/>
      <c r="F354" s="1"/>
      <c r="G354" s="1"/>
      <c r="H354" s="1"/>
      <c r="I354" s="1"/>
    </row>
    <row r="355" ht="16.0" customHeight="true">
      <c r="A355" t="s" s="1">
        <v>40</v>
      </c>
    </row>
    <row r="356" ht="34.0" customHeight="true">
      <c r="A356" t="s" s="9">
        <v>47</v>
      </c>
      <c r="B356" t="s" s="9">
        <v>48</v>
      </c>
      <c r="C356" s="9"/>
      <c r="D356" s="9"/>
      <c r="E356" s="9"/>
      <c r="F356" t="s" s="9">
        <v>39</v>
      </c>
      <c r="G356" t="s" s="9">
        <v>5</v>
      </c>
      <c r="H356" t="s" s="9">
        <v>3</v>
      </c>
      <c r="I356" t="s" s="9">
        <v>4</v>
      </c>
    </row>
    <row r="357" ht="16.0" customHeight="true"/>
    <row r="358" ht="16.0" customHeight="true">
      <c r="A358" t="s" s="1">
        <v>37</v>
      </c>
      <c r="F358" t="n" s="8">
        <v>0.0</v>
      </c>
      <c r="G358" s="2"/>
      <c r="H358" s="0"/>
      <c r="I358" s="0"/>
    </row>
    <row r="359" ht="16.0" customHeight="true">
      <c r="A359" s="1"/>
      <c r="B359" s="1"/>
      <c r="C359" s="1"/>
      <c r="D359" s="1"/>
      <c r="E359" s="1"/>
      <c r="F359" s="1"/>
      <c r="G359" s="1"/>
      <c r="H359" s="1"/>
      <c r="I35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