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<sst xmlns="http://schemas.openxmlformats.org/spreadsheetml/2006/main" count="1332" uniqueCount="247">
  <si>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</si>
  <si>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</si>
  <si>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</si>
  <si>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</si>
  <si>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</si>
  <si>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</si>
  <si>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</si>
  <si>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</si>
  <si>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</si>
  <si>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</si>
  <si>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</si>
  <si>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</si>
  <si>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</si>
  <si>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</si>
  <si>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</si>
  <si>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</si>
  <si>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</si>
  <si>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</si>
  <si>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</si>
  <si>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</si>
  <si>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</si>
  <si>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</si>
  <si>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</si>
  <si>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</si>
  <si>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</si>
  <si>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</si>
  <si>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</si>
  <si>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</si>
  <si>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</si>
  <si>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</si>
  <si>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</si>
  <si>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</si>
  <si>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</si>
  <si>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</si>
  <si>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</si>
  <si>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</si>
  <si>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</si>
  <si>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</si>
  <si>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</si>
  <si>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</si>
  <si>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</si>
  <si>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</si>
  <si>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</si>
  <si>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</si>
  <si>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</si>
  <si>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</si>
  <si>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</si>
  <si>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</si>
  <si>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</si>
  <si>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</si>
  <si>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27.05.2021</t>
  </si>
  <si>
    <t>25.05.2021</t>
  </si>
  <si>
    <t>Sandokkaebi Концентрированный кондиционер для белья Soft Aroma Цветочный, 1.3 л</t>
  </si>
  <si>
    <t>Платёж покупателя</t>
  </si>
  <si>
    <t>26.05.2021</t>
  </si>
  <si>
    <t>60acf6e420d51d624dafbe7d</t>
  </si>
  <si>
    <t>15.05.2021</t>
  </si>
  <si>
    <t>Jigott Aloe Sun Protect BB крем SPF41 50 мл, SPF 41, 50 мл</t>
  </si>
  <si>
    <t>60ae0f64739901611a8b1460</t>
  </si>
  <si>
    <t>24.05.2021</t>
  </si>
  <si>
    <t>Missha BB крем Perfect Cover, SPF 42, 20 мл, оттенок: 23 natural beige</t>
  </si>
  <si>
    <t>60ab366c792ab1329c2a3c95</t>
  </si>
  <si>
    <t>14.05.2021</t>
  </si>
  <si>
    <t>La'dor Пилинг для кожи головы Scalp Scaling Spa Ampoule, 15 мл</t>
  </si>
  <si>
    <t>60ae16af8927ca8ed266ab34</t>
  </si>
  <si>
    <t>Goo.N трусики L (9-14 кг) 44 шт.,</t>
  </si>
  <si>
    <t>60ae1a53f78dba3c25181edb</t>
  </si>
  <si>
    <t>22.05.2021</t>
  </si>
  <si>
    <t>Missha BB крем Perfect Cover, SPF 42, 20 мл, оттенок: 21 light beige</t>
  </si>
  <si>
    <t>60a8e196bed21e41e5bc8356</t>
  </si>
  <si>
    <t>10.05.2021</t>
  </si>
  <si>
    <t>60ae2a31bed21e29a68aeea5</t>
  </si>
  <si>
    <t>Merries подгузники L (9-14 кг), 54 шт.</t>
  </si>
  <si>
    <t>60ae227e4f5c6e27d008f922</t>
  </si>
  <si>
    <t>60ad012903c3789d964a4eb6</t>
  </si>
  <si>
    <t>Мыло для взрослых и детей, Nihon, натуральное бездобавочное для всей семьи, 125 г, 3 шт</t>
  </si>
  <si>
    <t>60a8e446b9f8ed35b327badc</t>
  </si>
  <si>
    <t>19.05.2021</t>
  </si>
  <si>
    <t>Biore увлажняющая сыворотка для умывания и снятия макияжа, 210 мл</t>
  </si>
  <si>
    <t>60ae2c5494d5271dc2d38671</t>
  </si>
  <si>
    <t>YokoSun трусики XXL (15-23 кг) 28 шт.</t>
  </si>
  <si>
    <t>60acb4a25a3951370a1cea89</t>
  </si>
  <si>
    <t>Merries подгузники L (9-14 кг), 64 шт.</t>
  </si>
  <si>
    <t>60acbb6df4c0cb283aedfbcb</t>
  </si>
  <si>
    <t>05.05.2021</t>
  </si>
  <si>
    <t>Esthetic House Formula Ampoule Vita C Сыворотка для лица, 80 мл</t>
  </si>
  <si>
    <t>60ae4912954f6b081c27dffa</t>
  </si>
  <si>
    <t>60abd138954f6b2fda53070f</t>
  </si>
  <si>
    <t>Протеин Optimum Nutrition 100% Whey Gold Standard (819-943 г) французский ванильный крем</t>
  </si>
  <si>
    <t>60ae50ec7399010972649e75</t>
  </si>
  <si>
    <t>23.05.2021</t>
  </si>
  <si>
    <t>Biore мицеллярная вода, запасной блок, 290 мл</t>
  </si>
  <si>
    <t>60ae512394d5271b22cc22c6</t>
  </si>
  <si>
    <t>It'S SKIN стик Tropical Mangosteen, SPF 50, 17 г</t>
  </si>
  <si>
    <t>60ae5fd13b31760310191c01</t>
  </si>
  <si>
    <t>Merries подгузники XL (12-20 кг), 44 шт.</t>
  </si>
  <si>
    <t>60ad1e6fc5311b2b10f209ff</t>
  </si>
  <si>
    <t>Merries подгузники M (6-11 кг), 64 шт.</t>
  </si>
  <si>
    <t>60ae67da20d51d3857181065</t>
  </si>
  <si>
    <t>Ёkitto трусики XL (12+ кг) 34 шт.</t>
  </si>
  <si>
    <t>60ad153bc5311b743ff20a03</t>
  </si>
  <si>
    <t>Ёkitto трусики L (9-14 кг) 44 шт.</t>
  </si>
  <si>
    <t>Joonies трусики Comfort XL (12-17 кг), 38 шт.</t>
  </si>
  <si>
    <t>60ad43125a3951779c1cea3a</t>
  </si>
  <si>
    <t>Esthetic House Formula Ampoule Collagen Сыворотка для лица, 80 мл</t>
  </si>
  <si>
    <t>60ae86fa739901172a649de0</t>
  </si>
  <si>
    <t>Goo.N трусики Ultra XL (12-20 кг), 50 шт.</t>
  </si>
  <si>
    <t>60ae8bd5bed21e4fc6fb3490</t>
  </si>
  <si>
    <t>Смесь БИБИКОЛЬ Нэнни 3, от 1 года, 400 г</t>
  </si>
  <si>
    <t>60ae8ce64f5c6e759124c0f7</t>
  </si>
  <si>
    <t>Sosu Носочки для педикюра с ароматом лаванды, 1 пара 50 мл</t>
  </si>
  <si>
    <t>60ae8d8adff13b71859c9746</t>
  </si>
  <si>
    <t>Ёkitto трусики L (9-14 кг) 44 шт.,</t>
  </si>
  <si>
    <t>60ae8d983620c26730a2e720</t>
  </si>
  <si>
    <t>60ae8e1604e9430fc2808d95</t>
  </si>
  <si>
    <t>60ae94e8c3080f87890900b8</t>
  </si>
  <si>
    <t>Biore салфетки для снятия макияжа</t>
  </si>
  <si>
    <t>60ae95510fe99533980d4009</t>
  </si>
  <si>
    <t>Biore мусс для умывания с увлажняющим эффектом, 130 мл</t>
  </si>
  <si>
    <t>60ae9ba1f4c0cb1ee97165ba</t>
  </si>
  <si>
    <t>60ae9bf10fe9957c1b0d409b</t>
  </si>
  <si>
    <t>Pigeon Шампунь-пенка, 18+ мес, 350 мл</t>
  </si>
  <si>
    <t>60aea0985a395137a4196bfe</t>
  </si>
  <si>
    <t>60ac16c4c3080f17d0fe240e</t>
  </si>
  <si>
    <t>60aca4cd2af6cd169f923634</t>
  </si>
  <si>
    <t>YokoSun трусики Premium XL (12-20 кг) 38 шт.,</t>
  </si>
  <si>
    <t>60ab2ff203c378d2611ae7c8</t>
  </si>
  <si>
    <t>60ac2494c5311b664ff20903</t>
  </si>
  <si>
    <t>YokoSun трусики Premium L (9-14 кг) 44 шт.,</t>
  </si>
  <si>
    <t>60aeb821954f6b9f0c27df73</t>
  </si>
  <si>
    <t>60ad5774dff13b6237e02cec</t>
  </si>
  <si>
    <t>Протеин Optimum Nutrition 100% Whey Gold Standard (2100-2353 г) клубника</t>
  </si>
  <si>
    <t>60ad69b504e94361f3c60146</t>
  </si>
  <si>
    <t>Manuoki подгузники UltraThin L (12+ кг) 44 шт.,</t>
  </si>
  <si>
    <t>60abcde973990123e88b1492</t>
  </si>
  <si>
    <t>Goo.N подгузники S (4-8 кг), 84 шт.</t>
  </si>
  <si>
    <t>60aa985b6a864360245463f7</t>
  </si>
  <si>
    <t>Пенка Lion Kirei Kirei Зеленый виноград, 250 мл</t>
  </si>
  <si>
    <t>60adf68f04e9433b66c600ff</t>
  </si>
  <si>
    <t>YokoSun трусики Premium XL (12-20 кг) 38 шт.</t>
  </si>
  <si>
    <t>60ade559dbdc31c296e8c4a0</t>
  </si>
  <si>
    <t>60ad6e0883b1f25f43183d08</t>
  </si>
  <si>
    <t>60aec28c2af6cd74abaa2893</t>
  </si>
  <si>
    <t>60aec2eb0fe99507500d4017</t>
  </si>
  <si>
    <t>YokoSun трусики L (9-14 кг), 44 шт.</t>
  </si>
  <si>
    <t>60ad44d19066f4320efa5dd6</t>
  </si>
  <si>
    <t>60ac0c7199d6ef62f0d38a1d</t>
  </si>
  <si>
    <t>Набор NAGARA Aqua Beads Поглотитель запаха гелевый 360 г., 2шт</t>
  </si>
  <si>
    <t>60ae1ad4863e4e49498ff813</t>
  </si>
  <si>
    <t>Набор NAGARA Aqua Beads Арома-поглотитель запаха гелевый с ароматом лаванды 360 г., 2шт</t>
  </si>
  <si>
    <t>Набор NAGARA Поглотитель запаха гелевый с бамбуковым углем и зеленым чаем, 320 г., 2шт</t>
  </si>
  <si>
    <t>60ad7d5d3620c233ce26ce00</t>
  </si>
  <si>
    <t>60ad537d8927ca92b8c45289</t>
  </si>
  <si>
    <t>60ad29cd792ab15646652c2e</t>
  </si>
  <si>
    <t>Пенка Lion Kirei Kirei Розовый персик, 250 мл, 325 г</t>
  </si>
  <si>
    <t>60ad61aa03c378c4f34a4f74</t>
  </si>
  <si>
    <t>60ade84d3b3176794943ddc5</t>
  </si>
  <si>
    <t>Manuoki трусики XL (12+ кг), 38 шт.</t>
  </si>
  <si>
    <t>60ad7279c3080fc2b108ff5b</t>
  </si>
  <si>
    <t>YokoSun подгузники M (5-10 кг), 62 шт.</t>
  </si>
  <si>
    <t>60ade449f9880198e4447f65</t>
  </si>
  <si>
    <t>YokoSun трусики M (6-10 кг), 58 шт.</t>
  </si>
  <si>
    <t>Merries трусики XXL (15-28 кг), 32 шт.</t>
  </si>
  <si>
    <t>60ade8edf98801c7b9447f5e</t>
  </si>
  <si>
    <t>Enough W Collagen Whitening Essential Cream Крем для лица отбеливающий с коллагеном, 50 мл</t>
  </si>
  <si>
    <t>60ad6ff003c37869714a4f23</t>
  </si>
  <si>
    <t>60ad5cac863e4e6df88ff828</t>
  </si>
  <si>
    <t>60ad5ca5954f6b4b3d530762</t>
  </si>
  <si>
    <t>Lion top sweet harmony жидкое средство для стирки белья со сладким цветочным ароматом, мягкая упаковка, 720 гр</t>
  </si>
  <si>
    <t>60ad46b803c378d3094a4ebc</t>
  </si>
  <si>
    <t>Joonies трусики Comfort M (6-11 кг) 54 шт.</t>
  </si>
  <si>
    <t>60ad464ac3080f3ebe09009a</t>
  </si>
  <si>
    <t>60ad3838c5311b3699f209f5</t>
  </si>
  <si>
    <t>YokoSun подгузники S (3-6 кг), 82 шт.</t>
  </si>
  <si>
    <t>60ad32ef739901701c8b13d3</t>
  </si>
  <si>
    <t>YokoSun подгузники L (9-13 кг), 54 шт.</t>
  </si>
  <si>
    <t>60ad660d7153b3b853fe75d5</t>
  </si>
  <si>
    <t>Pigeon Бутылочка Перистальтик Плюс с широким горлом PP, 240 мл, с 3 месяцев, бесцветный</t>
  </si>
  <si>
    <t>60ad28f3c3080f8ddcfe23d6</t>
  </si>
  <si>
    <t>60acaf7fbed21e20468aeee2</t>
  </si>
  <si>
    <t>Manuoki подгузники UltraThin M (6-11 кг) 56 шт.</t>
  </si>
  <si>
    <t>60adeccef78dba1d37181e0d</t>
  </si>
  <si>
    <t>60ad63e19066f41b5efa5d8d</t>
  </si>
  <si>
    <t>Joonies трусики Premium Soft XL (12-17 кг), 38 шт.</t>
  </si>
  <si>
    <t>60acfd0bf78dba7598181e7d</t>
  </si>
  <si>
    <t>60acf37603c378d9224a4f69</t>
  </si>
  <si>
    <t>Ёkitto трусики XXL (15+ кг) 34 шт.,</t>
  </si>
  <si>
    <t>60aca75a3b3176417c43de0e</t>
  </si>
  <si>
    <t>60ac2b54c5311b2ad0f208fc</t>
  </si>
  <si>
    <t>Biore мицеллярная вода, 320 мл</t>
  </si>
  <si>
    <t>60ac060a5a39511b441cea68</t>
  </si>
  <si>
    <t>60abf19a32da83a1b55cb72b</t>
  </si>
  <si>
    <t>60abeafbf78dba65e9181e24</t>
  </si>
  <si>
    <t>YokoSun трусики Eco XXL (15-23 кг) 32 шт.</t>
  </si>
  <si>
    <t>60ae403e04e943776a808d9e</t>
  </si>
  <si>
    <t>60aded1a3620c27e1626cdf9</t>
  </si>
  <si>
    <t>Joonies трусики Comfort L (9-14 кг), 44 шт.</t>
  </si>
  <si>
    <t>60ad68722fe09819e5a5e915</t>
  </si>
  <si>
    <t>60ad03b0fbacea02a28e9ec1</t>
  </si>
  <si>
    <t>Coxir Intensive EGF Peptide Serum Сыворотка с пептидами и EGF для лица, 50 мл</t>
  </si>
  <si>
    <t>60ad540db9f8ed8ee4a57374</t>
  </si>
  <si>
    <t>Ёkitto трусики XXL (15+ кг) 34 шт.</t>
  </si>
  <si>
    <t>60ad450094d527d750cc21b2</t>
  </si>
  <si>
    <t>MEDI-PEEL Volume Essence Peptide 9 эссенция с пептидами для эластичности кожи лица, 100 мл</t>
  </si>
  <si>
    <t>60ad465f0fe995676fa7d562</t>
  </si>
  <si>
    <t>MEDI-PEEL Collagen Super10 Sleeping Cream ночной крем для лица с коллагеном, 70 мл</t>
  </si>
  <si>
    <t>YokoSun трусики Premium L (9-14 кг) 44 шт.</t>
  </si>
  <si>
    <t>60ad6a4b792ab10cd8652c99</t>
  </si>
  <si>
    <t>Merries трусики XL (12-22 кг), 50 шт.</t>
  </si>
  <si>
    <t>60ad48130fe99525aba7d54b</t>
  </si>
  <si>
    <t>Biore мусс для умывания с увлажняющим эффектом, 150 мл</t>
  </si>
  <si>
    <t>60ad47d23b3176145743de06</t>
  </si>
  <si>
    <t>60ad3740bed21e73db8aeead</t>
  </si>
  <si>
    <t>60ad275e32da8363905cb889</t>
  </si>
  <si>
    <t>60ad4f6303c3784c6c4a4ee5</t>
  </si>
  <si>
    <t>60ad58df0fe9957a77a7d532</t>
  </si>
  <si>
    <t>60adf531f988011dc6447f80</t>
  </si>
  <si>
    <t>JIGOTT Ампульная тканевая маска c экстрактом зеленого чая Green Tea Real Ampoule Mask, 27 мл х 10 шт</t>
  </si>
  <si>
    <t>60aded213620c231ae26cebd</t>
  </si>
  <si>
    <t>Гель для душа Biore Ангельская роза, 480 мл</t>
  </si>
  <si>
    <t>60ae7a8f8927ca3e6266abda</t>
  </si>
  <si>
    <t>60ae4fe8f98801bfcfebe430</t>
  </si>
  <si>
    <t>60aae77cb9f8ed4b5827b9ab</t>
  </si>
  <si>
    <t>Vivienne Sabo Тушь для ресниц Adultere, 01 черная</t>
  </si>
  <si>
    <t>60ae5f625a3951e1cc196b8b</t>
  </si>
  <si>
    <t>60ae4256f78dba55cc181e1d</t>
  </si>
  <si>
    <t>60ae6b7204e9432157808e94</t>
  </si>
  <si>
    <t>60ae8ae96a86436ef3db54ca</t>
  </si>
  <si>
    <t>60adf59ff4c0cb77f3edfc10</t>
  </si>
  <si>
    <t>60ae5e350fe99567160d40a7</t>
  </si>
  <si>
    <t>Goo.N подгузники Ultra L (9-14 кг), 68 шт.</t>
  </si>
  <si>
    <t>60ae5b704f5c6e2e4524c0cf</t>
  </si>
  <si>
    <t>60ae771d3b317602e4191b7d</t>
  </si>
  <si>
    <t>60a9d6ec8927ca968d66ab40</t>
  </si>
  <si>
    <t>Enough Тональный крем Rich Gold Double Wear Radiance Foundation, 100 мл, оттенок: №21</t>
  </si>
  <si>
    <t>60a98f51863e4e1323e18969</t>
  </si>
  <si>
    <t>Esthetic House шампунь для волос CP-1 Ginger Purifying, 500 мл</t>
  </si>
  <si>
    <t>60ad0250bed21e41db8aeec1</t>
  </si>
  <si>
    <t>Трубка газоотводная Windi для новорожденных, 10 шт.</t>
  </si>
  <si>
    <t>60adf2a7dbdc319d77e8c4c0</t>
  </si>
  <si>
    <t>21.05.2021</t>
  </si>
  <si>
    <t>Joydivision тампоны Freedom normal, 3 капли, 10 шт.</t>
  </si>
  <si>
    <t>Возврат платежа покупателя</t>
  </si>
  <si>
    <t>60ae36358927cac28366aabe</t>
  </si>
  <si>
    <t>07.05.2021</t>
  </si>
  <si>
    <t>YokoSun трусики Premium M (6-10 кг) 56 шт.</t>
  </si>
  <si>
    <t>60ae9fdfc3080f317d09003f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</si>
</sst>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99362.0</v>
      </c>
    </row>
    <row r="4" spans="1:9" s="3" customFormat="1" x14ac:dyDescent="0.2" ht="16.0" customHeight="true">
      <c r="A4" s="3" t="s">
        <v>34</v>
      </c>
      <c r="B4" s="10" t="n">
        <v>161758.0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4.8045149E7</v>
      </c>
      <c r="B8" s="8" t="s">
        <v>51</v>
      </c>
      <c r="C8" s="8" t="n">
        <f>IF(false,"005-1176", "005-1176")</f>
      </c>
      <c r="D8" s="8" t="s">
        <v>52</v>
      </c>
      <c r="E8" s="8" t="n">
        <v>1.0</v>
      </c>
      <c r="F8" s="8" t="n">
        <v>245.0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4.6840403E7</v>
      </c>
      <c r="B9" t="s" s="8">
        <v>56</v>
      </c>
      <c r="C9" t="n" s="8">
        <f>IF(false,"120922550", "120922550")</f>
      </c>
      <c r="D9" t="s" s="8">
        <v>57</v>
      </c>
      <c r="E9" t="n" s="8">
        <v>1.0</v>
      </c>
      <c r="F9" t="n" s="8">
        <v>329.0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4.7866593E7</v>
      </c>
      <c r="B10" s="8" t="s">
        <v>59</v>
      </c>
      <c r="C10" s="8" t="n">
        <f>IF(false,"120921947", "120921947")</f>
      </c>
      <c r="D10" s="8" t="s">
        <v>60</v>
      </c>
      <c r="E10" s="8" t="n">
        <v>1.0</v>
      </c>
      <c r="F10" s="8" t="n">
        <v>105.0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4.6724097E7</v>
      </c>
      <c r="B11" t="s" s="8">
        <v>62</v>
      </c>
      <c r="C11" t="n" s="8">
        <f>IF(false,"120921614", "120921614")</f>
      </c>
      <c r="D11" t="s" s="8">
        <v>63</v>
      </c>
      <c r="E11" t="n" s="8">
        <v>1.0</v>
      </c>
      <c r="F11" t="n" s="8">
        <v>276.0</v>
      </c>
      <c r="G11" t="s" s="8">
        <v>53</v>
      </c>
      <c r="H11" t="s" s="8">
        <v>54</v>
      </c>
      <c r="I11" t="s" s="8">
        <v>64</v>
      </c>
    </row>
    <row r="12" spans="1:9" x14ac:dyDescent="0.2" ht="16.0" customHeight="true">
      <c r="A12" s="7" t="n">
        <v>4.788695E7</v>
      </c>
      <c r="B12" t="s" s="8">
        <v>59</v>
      </c>
      <c r="C12" t="n" s="8">
        <f>IF(false,"005-1518", "005-1518")</f>
      </c>
      <c r="D12" t="s" s="8">
        <v>65</v>
      </c>
      <c r="E12" t="n" s="8">
        <v>4.0</v>
      </c>
      <c r="F12" t="n" s="8">
        <v>4416.0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4.7683118E7</v>
      </c>
      <c r="B13" s="8" t="s">
        <v>67</v>
      </c>
      <c r="C13" s="8" t="n">
        <f>IF(false,"120921439", "120921439")</f>
      </c>
      <c r="D13" s="8" t="s">
        <v>68</v>
      </c>
      <c r="E13" s="8" t="n">
        <v>1.0</v>
      </c>
      <c r="F13" s="8" t="n">
        <v>1.0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4.6289604E7</v>
      </c>
      <c r="B14" s="8" t="s">
        <v>70</v>
      </c>
      <c r="C14" s="8" t="n">
        <f>IF(false,"120921439", "120921439")</f>
      </c>
      <c r="D14" s="8" t="s">
        <v>68</v>
      </c>
      <c r="E14" s="8" t="n">
        <v>1.0</v>
      </c>
      <c r="F14" s="8" t="n">
        <v>599.0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4.8158009E7</v>
      </c>
      <c r="B15" t="s" s="8">
        <v>54</v>
      </c>
      <c r="C15" t="n" s="8">
        <f>IF(false,"003-315", "003-315")</f>
      </c>
      <c r="D15" t="s" s="8">
        <v>72</v>
      </c>
      <c r="E15" t="n" s="8">
        <v>1.0</v>
      </c>
      <c r="F15" t="n" s="8">
        <v>1329.0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4.8050236E7</v>
      </c>
      <c r="B16" t="s" s="8">
        <v>51</v>
      </c>
      <c r="C16" t="n" s="8">
        <f>IF(false,"120921439", "120921439")</f>
      </c>
      <c r="D16" t="s" s="8">
        <v>68</v>
      </c>
      <c r="E16" t="n" s="8">
        <v>1.0</v>
      </c>
      <c r="F16" s="8" t="n">
        <v>198.0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4.7684637E7</v>
      </c>
      <c r="B17" s="8" t="s">
        <v>67</v>
      </c>
      <c r="C17" s="8" t="n">
        <f>IF(false,"120923026", "120923026")</f>
      </c>
      <c r="D17" s="8" t="s">
        <v>75</v>
      </c>
      <c r="E17" s="8" t="n">
        <v>1.0</v>
      </c>
      <c r="F17" s="8" t="n">
        <v>528.0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4.7373904E7</v>
      </c>
      <c r="B18" t="s" s="8">
        <v>77</v>
      </c>
      <c r="C18" t="n" s="8">
        <f>IF(false,"120921818", "120921818")</f>
      </c>
      <c r="D18" t="s" s="8">
        <v>78</v>
      </c>
      <c r="E18" t="n" s="8">
        <v>1.0</v>
      </c>
      <c r="F18" t="n" s="8">
        <v>529.0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4.8008476E7</v>
      </c>
      <c r="B19" s="8" t="s">
        <v>51</v>
      </c>
      <c r="C19" s="8" t="n">
        <f>IF(false,"005-1517", "005-1517")</f>
      </c>
      <c r="D19" s="8" t="s">
        <v>80</v>
      </c>
      <c r="E19" s="8" t="n">
        <v>2.0</v>
      </c>
      <c r="F19" s="8" t="n">
        <v>1618.0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4.8012393E7</v>
      </c>
      <c r="B20" s="8" t="s">
        <v>51</v>
      </c>
      <c r="C20" s="8" t="n">
        <f>IF(false,"005-1250", "005-1250")</f>
      </c>
      <c r="D20" s="8" t="s">
        <v>82</v>
      </c>
      <c r="E20" s="8" t="n">
        <v>3.0</v>
      </c>
      <c r="F20" s="8" t="n">
        <v>4467.0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4.5814455E7</v>
      </c>
      <c r="B21" t="s" s="8">
        <v>84</v>
      </c>
      <c r="C21" t="n" s="8">
        <f>IF(false,"005-1619", "005-1619")</f>
      </c>
      <c r="D21" t="s" s="8">
        <v>85</v>
      </c>
      <c r="E21" t="n" s="8">
        <v>1.0</v>
      </c>
      <c r="F21" t="n" s="8">
        <v>595.0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4.7941123E7</v>
      </c>
      <c r="B22" t="s" s="8">
        <v>59</v>
      </c>
      <c r="C22" t="n" s="8">
        <f>IF(false,"120921439", "120921439")</f>
      </c>
      <c r="D22" t="s" s="8">
        <v>68</v>
      </c>
      <c r="E22" t="n" s="8">
        <v>1.0</v>
      </c>
      <c r="F22" s="8" t="n">
        <v>1.0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4.7932272E7</v>
      </c>
      <c r="B23" s="8" t="s">
        <v>59</v>
      </c>
      <c r="C23" s="8" t="n">
        <f>IF(false,"120922980", "120922980")</f>
      </c>
      <c r="D23" s="8" t="s">
        <v>88</v>
      </c>
      <c r="E23" s="8" t="n">
        <v>1.0</v>
      </c>
      <c r="F23" s="8" t="n">
        <v>2299.0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4.78356E7</v>
      </c>
      <c r="B24" t="s" s="8">
        <v>90</v>
      </c>
      <c r="C24" t="n" s="8">
        <f>IF(false,"005-1380", "005-1380")</f>
      </c>
      <c r="D24" t="s" s="8">
        <v>91</v>
      </c>
      <c r="E24" t="n" s="8">
        <v>1.0</v>
      </c>
      <c r="F24" t="n" s="8">
        <v>652.0</v>
      </c>
      <c r="G24" t="s" s="8">
        <v>53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4.770087E7</v>
      </c>
      <c r="B25" t="s" s="8">
        <v>67</v>
      </c>
      <c r="C25" t="n" s="8">
        <f>IF(false,"120922826", "120922826")</f>
      </c>
      <c r="D25" t="s" s="8">
        <v>93</v>
      </c>
      <c r="E25" t="n" s="8">
        <v>1.0</v>
      </c>
      <c r="F25" t="n" s="8">
        <v>699.0</v>
      </c>
      <c r="G25" t="s" s="8">
        <v>53</v>
      </c>
      <c r="H25" t="s" s="8">
        <v>54</v>
      </c>
      <c r="I25" t="s" s="8">
        <v>94</v>
      </c>
    </row>
    <row r="26" ht="16.0" customHeight="true">
      <c r="A26" t="n" s="7">
        <v>4.8064464E7</v>
      </c>
      <c r="B26" t="s" s="8">
        <v>51</v>
      </c>
      <c r="C26" t="n" s="8">
        <f>IF(false,"003-318", "003-318")</f>
      </c>
      <c r="D26" t="s" s="8">
        <v>95</v>
      </c>
      <c r="E26" t="n" s="8">
        <v>2.0</v>
      </c>
      <c r="F26" t="n" s="8">
        <v>2570.0</v>
      </c>
      <c r="G26" t="s" s="8">
        <v>53</v>
      </c>
      <c r="H26" t="s" s="8">
        <v>54</v>
      </c>
      <c r="I26" t="s" s="8">
        <v>96</v>
      </c>
    </row>
    <row r="27" ht="16.0" customHeight="true">
      <c r="A27" t="n" s="7">
        <v>4.7973626E7</v>
      </c>
      <c r="B27" t="s" s="8">
        <v>59</v>
      </c>
      <c r="C27" t="n" s="8">
        <f>IF(false,"003-319", "003-319")</f>
      </c>
      <c r="D27" t="s" s="8">
        <v>97</v>
      </c>
      <c r="E27" t="n" s="8">
        <v>1.0</v>
      </c>
      <c r="F27" t="n" s="8">
        <v>1329.0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4.8060293E7</v>
      </c>
      <c r="B28" t="s" s="8">
        <v>51</v>
      </c>
      <c r="C28" t="n" s="8">
        <f>IF(false,"120921545", "120921545")</f>
      </c>
      <c r="D28" t="s" s="8">
        <v>99</v>
      </c>
      <c r="E28" t="n" s="8">
        <v>2.0</v>
      </c>
      <c r="F28" t="n" s="8">
        <v>1455.0</v>
      </c>
      <c r="G28" t="s" s="8">
        <v>53</v>
      </c>
      <c r="H28" t="s" s="8">
        <v>54</v>
      </c>
      <c r="I28" t="s" s="8">
        <v>100</v>
      </c>
    </row>
    <row r="29" spans="1:9" s="1" customFormat="1" x14ac:dyDescent="0.2" ht="16.0" customHeight="true">
      <c r="A29" t="n" s="7">
        <v>4.8060293E7</v>
      </c>
      <c r="B29" t="s" s="8">
        <v>51</v>
      </c>
      <c r="C29" t="n" s="8">
        <f>IF(false,"120921544", "120921544")</f>
      </c>
      <c r="D29" t="s" s="8">
        <v>101</v>
      </c>
      <c r="E29" t="n" s="8">
        <v>1.0</v>
      </c>
      <c r="F29" t="n" s="8">
        <v>703.0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4.8084461E7</v>
      </c>
      <c r="B30" t="s" s="8">
        <v>51</v>
      </c>
      <c r="C30" t="n" s="8">
        <f>IF(false,"120922351", "120922351")</f>
      </c>
      <c r="D30" t="s" s="8">
        <v>102</v>
      </c>
      <c r="E30" t="n" s="8">
        <v>1.0</v>
      </c>
      <c r="F30" t="n" s="8">
        <v>714.0</v>
      </c>
      <c r="G30" t="s" s="8">
        <v>53</v>
      </c>
      <c r="H30" t="s" s="8">
        <v>54</v>
      </c>
      <c r="I30" t="s" s="8">
        <v>103</v>
      </c>
    </row>
    <row r="31" ht="16.0" customHeight="true">
      <c r="A31" t="n" s="7">
        <v>4.7970134E7</v>
      </c>
      <c r="B31" t="s" s="8">
        <v>59</v>
      </c>
      <c r="C31" t="n" s="8">
        <f>IF(false,"005-1558", "005-1558")</f>
      </c>
      <c r="D31" t="s" s="8">
        <v>104</v>
      </c>
      <c r="E31" t="n" s="8">
        <v>1.0</v>
      </c>
      <c r="F31" t="n" s="8">
        <v>709.0</v>
      </c>
      <c r="G31" t="s" s="8">
        <v>53</v>
      </c>
      <c r="H31" t="s" s="8">
        <v>54</v>
      </c>
      <c r="I31" t="s" s="8">
        <v>105</v>
      </c>
    </row>
    <row r="32" ht="16.0" customHeight="true">
      <c r="A32" t="n" s="7">
        <v>4.7934367E7</v>
      </c>
      <c r="B32" t="s" s="8">
        <v>59</v>
      </c>
      <c r="C32" t="n" s="8">
        <f>IF(false,"120921791", "120921791")</f>
      </c>
      <c r="D32" t="s" s="8">
        <v>106</v>
      </c>
      <c r="E32" t="n" s="8">
        <v>4.0</v>
      </c>
      <c r="F32" t="n" s="8">
        <v>5408.0</v>
      </c>
      <c r="G32" t="s" s="8">
        <v>53</v>
      </c>
      <c r="H32" t="s" s="8">
        <v>54</v>
      </c>
      <c r="I32" t="s" s="8">
        <v>107</v>
      </c>
    </row>
    <row r="33" ht="16.0" customHeight="true">
      <c r="A33" t="n" s="7">
        <v>4.792953E7</v>
      </c>
      <c r="B33" t="s" s="8">
        <v>59</v>
      </c>
      <c r="C33" t="n" s="8">
        <f>IF(false,"01-004213", "01-004213")</f>
      </c>
      <c r="D33" t="s" s="8">
        <v>108</v>
      </c>
      <c r="E33" t="n" s="8">
        <v>1.0</v>
      </c>
      <c r="F33" t="n" s="8">
        <v>1567.0</v>
      </c>
      <c r="G33" t="s" s="8">
        <v>53</v>
      </c>
      <c r="H33" t="s" s="8">
        <v>54</v>
      </c>
      <c r="I33" t="s" s="8">
        <v>109</v>
      </c>
    </row>
    <row r="34" ht="16.0" customHeight="true">
      <c r="A34" t="n" s="7">
        <v>4.792953E7</v>
      </c>
      <c r="B34" t="s" s="8">
        <v>59</v>
      </c>
      <c r="C34" t="n" s="8">
        <f>IF(false,"003-318", "003-318")</f>
      </c>
      <c r="D34" t="s" s="8">
        <v>95</v>
      </c>
      <c r="E34" t="n" s="8">
        <v>1.0</v>
      </c>
      <c r="F34" t="n" s="8">
        <v>1468.0</v>
      </c>
      <c r="G34" t="s" s="8">
        <v>53</v>
      </c>
      <c r="H34" t="s" s="8">
        <v>54</v>
      </c>
      <c r="I34" t="s" s="8">
        <v>109</v>
      </c>
    </row>
    <row r="35" ht="16.0" customHeight="true">
      <c r="A35" t="n" s="7">
        <v>4.7707451E7</v>
      </c>
      <c r="B35" t="s" s="8">
        <v>67</v>
      </c>
      <c r="C35" t="n" s="8">
        <f>IF(false,"005-1643", "005-1643")</f>
      </c>
      <c r="D35" t="s" s="8">
        <v>110</v>
      </c>
      <c r="E35" t="n" s="8">
        <v>1.0</v>
      </c>
      <c r="F35" t="n" s="8">
        <v>729.0</v>
      </c>
      <c r="G35" t="s" s="8">
        <v>53</v>
      </c>
      <c r="H35" t="s" s="8">
        <v>54</v>
      </c>
      <c r="I35" t="s" s="8">
        <v>111</v>
      </c>
    </row>
    <row r="36" ht="16.0" customHeight="true">
      <c r="A36" t="n" s="7">
        <v>4.7952504E7</v>
      </c>
      <c r="B36" t="s" s="8">
        <v>59</v>
      </c>
      <c r="C36" t="n" s="8">
        <f>IF(false,"120921544", "120921544")</f>
      </c>
      <c r="D36" t="s" s="8">
        <v>112</v>
      </c>
      <c r="E36" t="n" s="8">
        <v>1.0</v>
      </c>
      <c r="F36" t="n" s="8">
        <v>839.0</v>
      </c>
      <c r="G36" t="s" s="8">
        <v>53</v>
      </c>
      <c r="H36" t="s" s="8">
        <v>54</v>
      </c>
      <c r="I36" t="s" s="8">
        <v>113</v>
      </c>
    </row>
    <row r="37" ht="16.0" customHeight="true">
      <c r="A37" t="n" s="7">
        <v>4.7970521E7</v>
      </c>
      <c r="B37" t="s" s="8">
        <v>59</v>
      </c>
      <c r="C37" t="n" s="8">
        <f>IF(false,"003-318", "003-318")</f>
      </c>
      <c r="D37" t="s" s="8">
        <v>95</v>
      </c>
      <c r="E37" t="n" s="8">
        <v>2.0</v>
      </c>
      <c r="F37" t="n" s="8">
        <v>2802.0</v>
      </c>
      <c r="G37" t="s" s="8">
        <v>53</v>
      </c>
      <c r="H37" t="s" s="8">
        <v>54</v>
      </c>
      <c r="I37" t="s" s="8">
        <v>114</v>
      </c>
    </row>
    <row r="38" ht="16.0" customHeight="true">
      <c r="A38" t="n" s="7">
        <v>4.7388116E7</v>
      </c>
      <c r="B38" t="s" s="8">
        <v>77</v>
      </c>
      <c r="C38" t="n" s="8">
        <f>IF(false,"005-1380", "005-1380")</f>
      </c>
      <c r="D38" t="s" s="8">
        <v>91</v>
      </c>
      <c r="E38" t="n" s="8">
        <v>1.0</v>
      </c>
      <c r="F38" t="n" s="8">
        <v>630.0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4.7852652E7</v>
      </c>
      <c r="B39" t="s" s="8">
        <v>90</v>
      </c>
      <c r="C39" t="n" s="8">
        <f>IF(false,"01-004068", "01-004068")</f>
      </c>
      <c r="D39" t="s" s="8">
        <v>116</v>
      </c>
      <c r="E39" t="n" s="8">
        <v>1.0</v>
      </c>
      <c r="F39" t="n" s="8">
        <v>653.0</v>
      </c>
      <c r="G39" t="s" s="8">
        <v>53</v>
      </c>
      <c r="H39" t="s" s="8">
        <v>54</v>
      </c>
      <c r="I39" t="s" s="8">
        <v>117</v>
      </c>
    </row>
    <row r="40" ht="16.0" customHeight="true">
      <c r="A40" t="n" s="7">
        <v>4.7852652E7</v>
      </c>
      <c r="B40" t="s" s="8">
        <v>90</v>
      </c>
      <c r="C40" t="n" s="8">
        <f>IF(false,"120921815", "120921815")</f>
      </c>
      <c r="D40" t="s" s="8">
        <v>118</v>
      </c>
      <c r="E40" t="n" s="8">
        <v>1.0</v>
      </c>
      <c r="F40" t="n" s="8">
        <v>608.0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4.7852652E7</v>
      </c>
      <c r="B41" t="s" s="8">
        <v>90</v>
      </c>
      <c r="C41" t="n" s="8">
        <f>IF(false,"120921818", "120921818")</f>
      </c>
      <c r="D41" t="s" s="8">
        <v>78</v>
      </c>
      <c r="E41" t="n" s="8">
        <v>1.0</v>
      </c>
      <c r="F41" t="n" s="8">
        <v>556.0</v>
      </c>
      <c r="G41" t="s" s="8">
        <v>53</v>
      </c>
      <c r="H41" t="s" s="8">
        <v>54</v>
      </c>
      <c r="I41" t="s" s="8">
        <v>117</v>
      </c>
    </row>
    <row r="42" ht="16.0" customHeight="true">
      <c r="A42" t="n" s="7">
        <v>4.7933998E7</v>
      </c>
      <c r="B42" t="s" s="8">
        <v>59</v>
      </c>
      <c r="C42" t="n" s="8">
        <f>IF(false,"120921947", "120921947")</f>
      </c>
      <c r="D42" t="s" s="8">
        <v>60</v>
      </c>
      <c r="E42" t="n" s="8">
        <v>1.0</v>
      </c>
      <c r="F42" t="n" s="8">
        <v>599.0</v>
      </c>
      <c r="G42" t="s" s="8">
        <v>53</v>
      </c>
      <c r="H42" t="s" s="8">
        <v>54</v>
      </c>
      <c r="I42" t="s" s="8">
        <v>119</v>
      </c>
    </row>
    <row r="43" ht="16.0" customHeight="true">
      <c r="A43" t="n" s="7">
        <v>4.7953718E7</v>
      </c>
      <c r="B43" t="s" s="8">
        <v>59</v>
      </c>
      <c r="C43" t="n" s="8">
        <f>IF(false,"003-318", "003-318")</f>
      </c>
      <c r="D43" t="s" s="8">
        <v>95</v>
      </c>
      <c r="E43" t="n" s="8">
        <v>3.0</v>
      </c>
      <c r="F43" t="n" s="8">
        <v>3666.0</v>
      </c>
      <c r="G43" t="s" s="8">
        <v>53</v>
      </c>
      <c r="H43" t="s" s="8">
        <v>54</v>
      </c>
      <c r="I43" t="s" s="8">
        <v>120</v>
      </c>
    </row>
    <row r="44" ht="16.0" customHeight="true">
      <c r="A44" t="n" s="7">
        <v>4.7940666E7</v>
      </c>
      <c r="B44" t="s" s="8">
        <v>59</v>
      </c>
      <c r="C44" t="n" s="8">
        <f>IF(false,"005-1143", "005-1143")</f>
      </c>
      <c r="D44" t="s" s="8">
        <v>121</v>
      </c>
      <c r="E44" t="n" s="8">
        <v>1.0</v>
      </c>
      <c r="F44" t="n" s="8">
        <v>745.0</v>
      </c>
      <c r="G44" t="s" s="8">
        <v>53</v>
      </c>
      <c r="H44" t="s" s="8">
        <v>54</v>
      </c>
      <c r="I44" t="s" s="8">
        <v>122</v>
      </c>
    </row>
    <row r="45" ht="16.0" customHeight="true">
      <c r="A45" t="n" s="7">
        <v>4.7975437E7</v>
      </c>
      <c r="B45" t="s" s="8">
        <v>51</v>
      </c>
      <c r="C45" t="n" s="8">
        <f>IF(false,"003-318", "003-318")</f>
      </c>
      <c r="D45" t="s" s="8">
        <v>95</v>
      </c>
      <c r="E45" t="n" s="8">
        <v>2.0</v>
      </c>
      <c r="F45" t="n" s="8">
        <v>2449.0</v>
      </c>
      <c r="G45" t="s" s="8">
        <v>53</v>
      </c>
      <c r="H45" t="s" s="8">
        <v>54</v>
      </c>
      <c r="I45" t="s" s="8">
        <v>123</v>
      </c>
    </row>
    <row r="46" ht="16.0" customHeight="true">
      <c r="A46" t="n" s="7">
        <v>4.7999107E7</v>
      </c>
      <c r="B46" t="s" s="8">
        <v>51</v>
      </c>
      <c r="C46" t="n" s="8">
        <f>IF(false,"120922826", "120922826")</f>
      </c>
      <c r="D46" t="s" s="8">
        <v>93</v>
      </c>
      <c r="E46" t="n" s="8">
        <v>1.0</v>
      </c>
      <c r="F46" t="n" s="8">
        <v>1.0</v>
      </c>
      <c r="G46" t="s" s="8">
        <v>53</v>
      </c>
      <c r="H46" t="s" s="8">
        <v>54</v>
      </c>
      <c r="I46" t="s" s="8">
        <v>124</v>
      </c>
    </row>
    <row r="47" ht="16.0" customHeight="true">
      <c r="A47" t="n" s="7">
        <v>4.7865224E7</v>
      </c>
      <c r="B47" t="s" s="8">
        <v>59</v>
      </c>
      <c r="C47" t="n" s="8">
        <f>IF(false,"120921901", "120921901")</f>
      </c>
      <c r="D47" t="s" s="8">
        <v>125</v>
      </c>
      <c r="E47" t="n" s="8">
        <v>2.0</v>
      </c>
      <c r="F47" t="n" s="8">
        <v>1422.0</v>
      </c>
      <c r="G47" t="s" s="8">
        <v>53</v>
      </c>
      <c r="H47" t="s" s="8">
        <v>54</v>
      </c>
      <c r="I47" t="s" s="8">
        <v>126</v>
      </c>
    </row>
    <row r="48" ht="16.0" customHeight="true">
      <c r="A48" t="n" s="7">
        <v>4.7978402E7</v>
      </c>
      <c r="B48" t="s" s="8">
        <v>51</v>
      </c>
      <c r="C48" t="n" s="8">
        <f>IF(false,"003-318", "003-318")</f>
      </c>
      <c r="D48" t="s" s="8">
        <v>95</v>
      </c>
      <c r="E48" t="n" s="8">
        <v>2.0</v>
      </c>
      <c r="F48" t="n" s="8">
        <v>2587.0</v>
      </c>
      <c r="G48" t="s" s="8">
        <v>53</v>
      </c>
      <c r="H48" t="s" s="8">
        <v>54</v>
      </c>
      <c r="I48" t="s" s="8">
        <v>127</v>
      </c>
    </row>
    <row r="49" ht="16.0" customHeight="true">
      <c r="A49" t="n" s="7">
        <v>4.7854822E7</v>
      </c>
      <c r="B49" t="s" s="8">
        <v>90</v>
      </c>
      <c r="C49" t="n" s="8">
        <f>IF(false,"120921995", "120921995")</f>
      </c>
      <c r="D49" t="s" s="8">
        <v>128</v>
      </c>
      <c r="E49" t="n" s="8">
        <v>1.0</v>
      </c>
      <c r="F49" t="n" s="8">
        <v>1219.0</v>
      </c>
      <c r="G49" t="s" s="8">
        <v>53</v>
      </c>
      <c r="H49" t="s" s="8">
        <v>50</v>
      </c>
      <c r="I49" t="s" s="8">
        <v>129</v>
      </c>
    </row>
    <row r="50" ht="16.0" customHeight="true">
      <c r="A50" t="n" s="7">
        <v>4.8096856E7</v>
      </c>
      <c r="B50" t="s" s="8">
        <v>51</v>
      </c>
      <c r="C50" t="n" s="8">
        <f>IF(false,"120921544", "120921544")</f>
      </c>
      <c r="D50" t="s" s="8">
        <v>101</v>
      </c>
      <c r="E50" t="n" s="8">
        <v>1.0</v>
      </c>
      <c r="F50" t="n" s="8">
        <v>146.0</v>
      </c>
      <c r="G50" t="s" s="8">
        <v>53</v>
      </c>
      <c r="H50" t="s" s="8">
        <v>50</v>
      </c>
      <c r="I50" t="s" s="8">
        <v>130</v>
      </c>
    </row>
    <row r="51" ht="16.0" customHeight="true">
      <c r="A51" t="n" s="7">
        <v>4.8105138E7</v>
      </c>
      <c r="B51" t="s" s="8">
        <v>54</v>
      </c>
      <c r="C51" t="n" s="8">
        <f>IF(false,"120922979", "120922979")</f>
      </c>
      <c r="D51" t="s" s="8">
        <v>131</v>
      </c>
      <c r="E51" t="n" s="8">
        <v>1.0</v>
      </c>
      <c r="F51" t="n" s="8">
        <v>4611.0</v>
      </c>
      <c r="G51" t="s" s="8">
        <v>53</v>
      </c>
      <c r="H51" t="s" s="8">
        <v>50</v>
      </c>
      <c r="I51" t="s" s="8">
        <v>132</v>
      </c>
    </row>
    <row r="52" ht="16.0" customHeight="true">
      <c r="A52" t="n" s="7">
        <v>4.7939703E7</v>
      </c>
      <c r="B52" t="s" s="8">
        <v>59</v>
      </c>
      <c r="C52" t="n" s="8">
        <f>IF(false,"005-1079", "005-1079")</f>
      </c>
      <c r="D52" t="s" s="8">
        <v>133</v>
      </c>
      <c r="E52" t="n" s="8">
        <v>3.0</v>
      </c>
      <c r="F52" t="n" s="8">
        <v>1956.0</v>
      </c>
      <c r="G52" t="s" s="8">
        <v>53</v>
      </c>
      <c r="H52" t="s" s="8">
        <v>50</v>
      </c>
      <c r="I52" t="s" s="8">
        <v>134</v>
      </c>
    </row>
    <row r="53" ht="16.0" customHeight="true">
      <c r="A53" t="n" s="7">
        <v>4.783452E7</v>
      </c>
      <c r="B53" t="s" s="8">
        <v>90</v>
      </c>
      <c r="C53" t="n" s="8">
        <f>IF(false,"002-101", "002-101")</f>
      </c>
      <c r="D53" t="s" s="8">
        <v>135</v>
      </c>
      <c r="E53" t="n" s="8">
        <v>2.0</v>
      </c>
      <c r="F53" t="n" s="8">
        <v>2778.0</v>
      </c>
      <c r="G53" t="s" s="8">
        <v>53</v>
      </c>
      <c r="H53" t="s" s="8">
        <v>50</v>
      </c>
      <c r="I53" t="s" s="8">
        <v>136</v>
      </c>
    </row>
    <row r="54" ht="16.0" customHeight="true">
      <c r="A54" t="n" s="7">
        <v>4.8131829E7</v>
      </c>
      <c r="B54" t="s" s="8">
        <v>54</v>
      </c>
      <c r="C54" t="n" s="8">
        <f>IF(false,"120922824", "120922824")</f>
      </c>
      <c r="D54" t="s" s="8">
        <v>137</v>
      </c>
      <c r="E54" t="n" s="8">
        <v>1.0</v>
      </c>
      <c r="F54" t="n" s="8">
        <v>320.0</v>
      </c>
      <c r="G54" t="s" s="8">
        <v>53</v>
      </c>
      <c r="H54" t="s" s="8">
        <v>50</v>
      </c>
      <c r="I54" t="s" s="8">
        <v>138</v>
      </c>
    </row>
    <row r="55" ht="16.0" customHeight="true">
      <c r="A55" t="n" s="7">
        <v>4.812292E7</v>
      </c>
      <c r="B55" t="s" s="8">
        <v>54</v>
      </c>
      <c r="C55" t="n" s="8">
        <f>IF(false,"120921901", "120921901")</f>
      </c>
      <c r="D55" t="s" s="8">
        <v>139</v>
      </c>
      <c r="E55" t="n" s="8">
        <v>3.0</v>
      </c>
      <c r="F55" t="n" s="8">
        <v>3128.0</v>
      </c>
      <c r="G55" t="s" s="8">
        <v>53</v>
      </c>
      <c r="H55" t="s" s="8">
        <v>50</v>
      </c>
      <c r="I55" t="s" s="8">
        <v>140</v>
      </c>
    </row>
    <row r="56" ht="16.0" customHeight="true">
      <c r="A56" t="n" s="7">
        <v>4.8106331E7</v>
      </c>
      <c r="B56" t="s" s="8">
        <v>54</v>
      </c>
      <c r="C56" t="n" s="8">
        <f>IF(false,"002-101", "002-101")</f>
      </c>
      <c r="D56" t="s" s="8">
        <v>135</v>
      </c>
      <c r="E56" t="n" s="8">
        <v>1.0</v>
      </c>
      <c r="F56" t="n" s="8">
        <v>1220.0</v>
      </c>
      <c r="G56" t="s" s="8">
        <v>53</v>
      </c>
      <c r="H56" t="s" s="8">
        <v>50</v>
      </c>
      <c r="I56" t="s" s="8">
        <v>141</v>
      </c>
    </row>
    <row r="57" ht="16.0" customHeight="true">
      <c r="A57" t="n" s="7">
        <v>4.7916177E7</v>
      </c>
      <c r="B57" t="s" s="8">
        <v>59</v>
      </c>
      <c r="C57" t="n" s="8">
        <f>IF(false,"120921791", "120921791")</f>
      </c>
      <c r="D57" t="s" s="8">
        <v>106</v>
      </c>
      <c r="E57" t="n" s="8">
        <v>1.0</v>
      </c>
      <c r="F57" t="n" s="8">
        <v>1399.0</v>
      </c>
      <c r="G57" t="s" s="8">
        <v>53</v>
      </c>
      <c r="H57" t="s" s="8">
        <v>50</v>
      </c>
      <c r="I57" t="s" s="8">
        <v>142</v>
      </c>
    </row>
    <row r="58" ht="16.0" customHeight="true">
      <c r="A58" t="n" s="7">
        <v>4.7962056E7</v>
      </c>
      <c r="B58" t="s" s="8">
        <v>59</v>
      </c>
      <c r="C58" t="n" s="8">
        <f>IF(false,"003-319", "003-319")</f>
      </c>
      <c r="D58" t="s" s="8">
        <v>97</v>
      </c>
      <c r="E58" t="n" s="8">
        <v>1.0</v>
      </c>
      <c r="F58" t="n" s="8">
        <v>1329.0</v>
      </c>
      <c r="G58" t="s" s="8">
        <v>53</v>
      </c>
      <c r="H58" t="s" s="8">
        <v>50</v>
      </c>
      <c r="I58" t="s" s="8">
        <v>143</v>
      </c>
    </row>
    <row r="59" ht="16.0" customHeight="true">
      <c r="A59" t="n" s="7">
        <v>4.8085431E7</v>
      </c>
      <c r="B59" t="s" s="8">
        <v>51</v>
      </c>
      <c r="C59" t="n" s="8">
        <f>IF(false,"005-1515", "005-1515")</f>
      </c>
      <c r="D59" t="s" s="8">
        <v>144</v>
      </c>
      <c r="E59" t="n" s="8">
        <v>1.0</v>
      </c>
      <c r="F59" t="n" s="8">
        <v>506.0</v>
      </c>
      <c r="G59" t="s" s="8">
        <v>53</v>
      </c>
      <c r="H59" t="s" s="8">
        <v>50</v>
      </c>
      <c r="I59" t="s" s="8">
        <v>145</v>
      </c>
    </row>
    <row r="60" ht="16.0" customHeight="true">
      <c r="A60" t="n" s="7">
        <v>4.797193E7</v>
      </c>
      <c r="B60" t="s" s="8">
        <v>59</v>
      </c>
      <c r="C60" t="n" s="8">
        <f>IF(false,"003-318", "003-318")</f>
      </c>
      <c r="D60" t="s" s="8">
        <v>95</v>
      </c>
      <c r="E60" t="n" s="8">
        <v>3.0</v>
      </c>
      <c r="F60" t="n" s="8">
        <v>2021.0</v>
      </c>
      <c r="G60" t="s" s="8">
        <v>53</v>
      </c>
      <c r="H60" t="s" s="8">
        <v>50</v>
      </c>
      <c r="I60" t="s" s="8">
        <v>146</v>
      </c>
    </row>
    <row r="61" ht="16.0" customHeight="true">
      <c r="A61" t="n" s="7">
        <v>4.8153585E7</v>
      </c>
      <c r="B61" t="s" s="8">
        <v>54</v>
      </c>
      <c r="C61" t="n" s="8">
        <f>IF(false,"120922752", "120922752")</f>
      </c>
      <c r="D61" t="s" s="8">
        <v>147</v>
      </c>
      <c r="E61" t="n" s="8">
        <v>7.0</v>
      </c>
      <c r="F61" t="n" s="8">
        <v>4543.0</v>
      </c>
      <c r="G61" t="s" s="8">
        <v>53</v>
      </c>
      <c r="H61" t="s" s="8">
        <v>50</v>
      </c>
      <c r="I61" t="s" s="8">
        <v>148</v>
      </c>
    </row>
    <row r="62" ht="16.0" customHeight="true">
      <c r="A62" t="n" s="7">
        <v>4.8153585E7</v>
      </c>
      <c r="B62" t="s" s="8">
        <v>54</v>
      </c>
      <c r="C62" t="n" s="8">
        <f>IF(false,"120922751", "120922751")</f>
      </c>
      <c r="D62" t="s" s="8">
        <v>149</v>
      </c>
      <c r="E62" t="n" s="8">
        <v>3.0</v>
      </c>
      <c r="F62" t="n" s="8">
        <v>1947.0</v>
      </c>
      <c r="G62" t="s" s="8">
        <v>53</v>
      </c>
      <c r="H62" t="s" s="8">
        <v>50</v>
      </c>
      <c r="I62" t="s" s="8">
        <v>148</v>
      </c>
    </row>
    <row r="63" ht="16.0" customHeight="true">
      <c r="A63" t="n" s="7">
        <v>4.8153585E7</v>
      </c>
      <c r="B63" t="s" s="8">
        <v>54</v>
      </c>
      <c r="C63" t="n" s="8">
        <f>IF(false,"120922753", "120922753")</f>
      </c>
      <c r="D63" t="s" s="8">
        <v>150</v>
      </c>
      <c r="E63" t="n" s="8">
        <v>2.0</v>
      </c>
      <c r="F63" t="n" s="8">
        <v>1298.0</v>
      </c>
      <c r="G63" t="s" s="8">
        <v>53</v>
      </c>
      <c r="H63" t="s" s="8">
        <v>50</v>
      </c>
      <c r="I63" t="s" s="8">
        <v>148</v>
      </c>
    </row>
    <row r="64" ht="16.0" customHeight="true">
      <c r="A64" t="n" s="7">
        <v>4.8109108E7</v>
      </c>
      <c r="B64" t="s" s="8">
        <v>54</v>
      </c>
      <c r="C64" t="n" s="8">
        <f>IF(false,"005-1515", "005-1515")</f>
      </c>
      <c r="D64" t="s" s="8">
        <v>144</v>
      </c>
      <c r="E64" t="n" s="8">
        <v>2.0</v>
      </c>
      <c r="F64" t="n" s="8">
        <v>1848.0</v>
      </c>
      <c r="G64" t="s" s="8">
        <v>53</v>
      </c>
      <c r="H64" t="s" s="8">
        <v>50</v>
      </c>
      <c r="I64" t="s" s="8">
        <v>151</v>
      </c>
    </row>
    <row r="65" ht="16.0" customHeight="true">
      <c r="A65" t="n" s="7">
        <v>4.8094559E7</v>
      </c>
      <c r="B65" t="s" s="8">
        <v>51</v>
      </c>
      <c r="C65" t="n" s="8">
        <f>IF(false,"003-315", "003-315")</f>
      </c>
      <c r="D65" t="s" s="8">
        <v>72</v>
      </c>
      <c r="E65" t="n" s="8">
        <v>1.0</v>
      </c>
      <c r="F65" t="n" s="8">
        <v>1329.0</v>
      </c>
      <c r="G65" t="s" s="8">
        <v>53</v>
      </c>
      <c r="H65" t="s" s="8">
        <v>50</v>
      </c>
      <c r="I65" t="s" s="8">
        <v>152</v>
      </c>
    </row>
    <row r="66" ht="16.0" customHeight="true">
      <c r="A66" t="n" s="7">
        <v>4.8070058E7</v>
      </c>
      <c r="B66" t="s" s="8">
        <v>51</v>
      </c>
      <c r="C66" t="n" s="8">
        <f>IF(false,"120921791", "120921791")</f>
      </c>
      <c r="D66" t="s" s="8">
        <v>106</v>
      </c>
      <c r="E66" t="n" s="8">
        <v>1.0</v>
      </c>
      <c r="F66" t="n" s="8">
        <v>1668.0</v>
      </c>
      <c r="G66" t="s" s="8">
        <v>53</v>
      </c>
      <c r="H66" t="s" s="8">
        <v>50</v>
      </c>
      <c r="I66" t="s" s="8">
        <v>153</v>
      </c>
    </row>
    <row r="67" ht="16.0" customHeight="true">
      <c r="A67" t="n" s="7">
        <v>4.8102283E7</v>
      </c>
      <c r="B67" t="s" s="8">
        <v>51</v>
      </c>
      <c r="C67" t="n" s="8">
        <f>IF(false,"120922825", "120922825")</f>
      </c>
      <c r="D67" t="s" s="8">
        <v>154</v>
      </c>
      <c r="E67" t="n" s="8">
        <v>1.0</v>
      </c>
      <c r="F67" t="n" s="8">
        <v>335.0</v>
      </c>
      <c r="G67" t="s" s="8">
        <v>53</v>
      </c>
      <c r="H67" t="s" s="8">
        <v>50</v>
      </c>
      <c r="I67" t="s" s="8">
        <v>155</v>
      </c>
    </row>
    <row r="68" ht="16.0" customHeight="true">
      <c r="A68" t="n" s="7">
        <v>4.8124343E7</v>
      </c>
      <c r="B68" t="s" s="8">
        <v>54</v>
      </c>
      <c r="C68" t="n" s="8">
        <f>IF(false,"003-319", "003-319")</f>
      </c>
      <c r="D68" t="s" s="8">
        <v>97</v>
      </c>
      <c r="E68" t="n" s="8">
        <v>1.0</v>
      </c>
      <c r="F68" t="n" s="8">
        <v>1329.0</v>
      </c>
      <c r="G68" t="s" s="8">
        <v>53</v>
      </c>
      <c r="H68" t="s" s="8">
        <v>50</v>
      </c>
      <c r="I68" t="s" s="8">
        <v>156</v>
      </c>
    </row>
    <row r="69" ht="16.0" customHeight="true">
      <c r="A69" t="n" s="7">
        <v>4.8107374E7</v>
      </c>
      <c r="B69" t="s" s="8">
        <v>54</v>
      </c>
      <c r="C69" t="n" s="8">
        <f>IF(false,"008-577", "008-577")</f>
      </c>
      <c r="D69" t="s" s="8">
        <v>157</v>
      </c>
      <c r="E69" t="n" s="8">
        <v>1.0</v>
      </c>
      <c r="F69" t="n" s="8">
        <v>979.0</v>
      </c>
      <c r="G69" t="s" s="8">
        <v>53</v>
      </c>
      <c r="H69" t="s" s="8">
        <v>50</v>
      </c>
      <c r="I69" t="s" s="8">
        <v>158</v>
      </c>
    </row>
    <row r="70" ht="16.0" customHeight="true">
      <c r="A70" t="n" s="7">
        <v>4.8122417E7</v>
      </c>
      <c r="B70" t="s" s="8">
        <v>54</v>
      </c>
      <c r="C70" t="n" s="8">
        <f>IF(false,"005-1512", "005-1512")</f>
      </c>
      <c r="D70" t="s" s="8">
        <v>159</v>
      </c>
      <c r="E70" t="n" s="8">
        <v>1.0</v>
      </c>
      <c r="F70" t="n" s="8">
        <v>895.0</v>
      </c>
      <c r="G70" t="s" s="8">
        <v>53</v>
      </c>
      <c r="H70" t="s" s="8">
        <v>50</v>
      </c>
      <c r="I70" t="s" s="8">
        <v>160</v>
      </c>
    </row>
    <row r="71" ht="16.0" customHeight="true">
      <c r="A71" t="n" s="7">
        <v>4.8122417E7</v>
      </c>
      <c r="B71" t="s" s="8">
        <v>54</v>
      </c>
      <c r="C71" t="n" s="8">
        <f>IF(false,"005-1514", "005-1514")</f>
      </c>
      <c r="D71" t="s" s="8">
        <v>161</v>
      </c>
      <c r="E71" t="n" s="8">
        <v>1.0</v>
      </c>
      <c r="F71" t="n" s="8">
        <v>883.0</v>
      </c>
      <c r="G71" t="s" s="8">
        <v>53</v>
      </c>
      <c r="H71" t="s" s="8">
        <v>50</v>
      </c>
      <c r="I71" t="s" s="8">
        <v>160</v>
      </c>
    </row>
    <row r="72" ht="16.0" customHeight="true">
      <c r="A72" t="n" s="7">
        <v>4.8124633E7</v>
      </c>
      <c r="B72" t="s" s="8">
        <v>54</v>
      </c>
      <c r="C72" t="n" s="8">
        <f>IF(false,"120921370", "120921370")</f>
      </c>
      <c r="D72" t="s" s="8">
        <v>162</v>
      </c>
      <c r="E72" t="n" s="8">
        <v>3.0</v>
      </c>
      <c r="F72" t="n" s="8">
        <v>5397.0</v>
      </c>
      <c r="G72" t="s" s="8">
        <v>53</v>
      </c>
      <c r="H72" t="s" s="8">
        <v>50</v>
      </c>
      <c r="I72" t="s" s="8">
        <v>163</v>
      </c>
    </row>
    <row r="73" ht="16.0" customHeight="true">
      <c r="A73" t="n" s="7">
        <v>4.8106805E7</v>
      </c>
      <c r="B73" t="s" s="8">
        <v>54</v>
      </c>
      <c r="C73" t="n" s="8">
        <f>IF(false,"120921874", "120921874")</f>
      </c>
      <c r="D73" t="s" s="8">
        <v>164</v>
      </c>
      <c r="E73" t="n" s="8">
        <v>1.0</v>
      </c>
      <c r="F73" t="n" s="8">
        <v>595.0</v>
      </c>
      <c r="G73" t="s" s="8">
        <v>53</v>
      </c>
      <c r="H73" t="s" s="8">
        <v>50</v>
      </c>
      <c r="I73" t="s" s="8">
        <v>165</v>
      </c>
    </row>
    <row r="74" ht="16.0" customHeight="true">
      <c r="A74" t="n" s="7">
        <v>4.8099912E7</v>
      </c>
      <c r="B74" t="s" s="8">
        <v>51</v>
      </c>
      <c r="C74" t="n" s="8">
        <f>IF(false,"120921901", "120921901")</f>
      </c>
      <c r="D74" t="s" s="8">
        <v>139</v>
      </c>
      <c r="E74" t="n" s="8">
        <v>4.0</v>
      </c>
      <c r="F74" t="n" s="8">
        <v>4352.0</v>
      </c>
      <c r="G74" t="s" s="8">
        <v>53</v>
      </c>
      <c r="H74" t="s" s="8">
        <v>50</v>
      </c>
      <c r="I74" t="s" s="8">
        <v>166</v>
      </c>
    </row>
    <row r="75" ht="16.0" customHeight="true">
      <c r="A75" t="n" s="7">
        <v>4.8099792E7</v>
      </c>
      <c r="B75" t="s" s="8">
        <v>51</v>
      </c>
      <c r="C75" t="n" s="8">
        <f>IF(false,"120922351", "120922351")</f>
      </c>
      <c r="D75" t="s" s="8">
        <v>102</v>
      </c>
      <c r="E75" t="n" s="8">
        <v>4.0</v>
      </c>
      <c r="F75" t="n" s="8">
        <v>2078.0</v>
      </c>
      <c r="G75" t="s" s="8">
        <v>53</v>
      </c>
      <c r="H75" t="s" s="8">
        <v>50</v>
      </c>
      <c r="I75" t="s" s="8">
        <v>167</v>
      </c>
    </row>
    <row r="76" ht="16.0" customHeight="true">
      <c r="A76" t="n" s="7">
        <v>4.8086536E7</v>
      </c>
      <c r="B76" t="s" s="8">
        <v>51</v>
      </c>
      <c r="C76" t="n" s="8">
        <f>IF(false,"120923053", "120923053")</f>
      </c>
      <c r="D76" t="s" s="8">
        <v>168</v>
      </c>
      <c r="E76" t="n" s="8">
        <v>1.0</v>
      </c>
      <c r="F76" t="n" s="8">
        <v>272.0</v>
      </c>
      <c r="G76" t="s" s="8">
        <v>53</v>
      </c>
      <c r="H76" t="s" s="8">
        <v>50</v>
      </c>
      <c r="I76" t="s" s="8">
        <v>169</v>
      </c>
    </row>
    <row r="77" ht="16.0" customHeight="true">
      <c r="A77" t="n" s="7">
        <v>4.8086415E7</v>
      </c>
      <c r="B77" t="s" s="8">
        <v>51</v>
      </c>
      <c r="C77" t="n" s="8">
        <f>IF(false,"120922352", "120922352")</f>
      </c>
      <c r="D77" t="s" s="8">
        <v>170</v>
      </c>
      <c r="E77" t="n" s="8">
        <v>1.0</v>
      </c>
      <c r="F77" t="n" s="8">
        <v>849.0</v>
      </c>
      <c r="G77" t="s" s="8">
        <v>53</v>
      </c>
      <c r="H77" t="s" s="8">
        <v>50</v>
      </c>
      <c r="I77" t="s" s="8">
        <v>171</v>
      </c>
    </row>
    <row r="78" ht="16.0" customHeight="true">
      <c r="A78" t="n" s="7">
        <v>4.8078187E7</v>
      </c>
      <c r="B78" t="s" s="8">
        <v>51</v>
      </c>
      <c r="C78" t="n" s="8">
        <f>IF(false,"120921947", "120921947")</f>
      </c>
      <c r="D78" t="s" s="8">
        <v>60</v>
      </c>
      <c r="E78" t="n" s="8">
        <v>1.0</v>
      </c>
      <c r="F78" t="n" s="8">
        <v>599.0</v>
      </c>
      <c r="G78" t="s" s="8">
        <v>53</v>
      </c>
      <c r="H78" t="s" s="8">
        <v>50</v>
      </c>
      <c r="I78" t="s" s="8">
        <v>172</v>
      </c>
    </row>
    <row r="79" ht="16.0" customHeight="true">
      <c r="A79" t="n" s="7">
        <v>4.8075137E7</v>
      </c>
      <c r="B79" t="s" s="8">
        <v>51</v>
      </c>
      <c r="C79" t="n" s="8">
        <f>IF(false,"005-1511", "005-1511")</f>
      </c>
      <c r="D79" t="s" s="8">
        <v>173</v>
      </c>
      <c r="E79" t="n" s="8">
        <v>3.0</v>
      </c>
      <c r="F79" t="n" s="8">
        <v>2937.0</v>
      </c>
      <c r="G79" t="s" s="8">
        <v>53</v>
      </c>
      <c r="H79" t="s" s="8">
        <v>50</v>
      </c>
      <c r="I79" t="s" s="8">
        <v>174</v>
      </c>
    </row>
    <row r="80" ht="16.0" customHeight="true">
      <c r="A80" t="n" s="7">
        <v>4.8103958E7</v>
      </c>
      <c r="B80" t="s" s="8">
        <v>54</v>
      </c>
      <c r="C80" t="n" s="8">
        <f>IF(false,"005-1513", "005-1513")</f>
      </c>
      <c r="D80" t="s" s="8">
        <v>175</v>
      </c>
      <c r="E80" t="n" s="8">
        <v>1.0</v>
      </c>
      <c r="F80" t="n" s="8">
        <v>788.0</v>
      </c>
      <c r="G80" t="s" s="8">
        <v>53</v>
      </c>
      <c r="H80" t="s" s="8">
        <v>50</v>
      </c>
      <c r="I80" t="s" s="8">
        <v>176</v>
      </c>
    </row>
    <row r="81" ht="16.0" customHeight="true">
      <c r="A81" t="n" s="7">
        <v>4.8069806E7</v>
      </c>
      <c r="B81" t="s" s="8">
        <v>51</v>
      </c>
      <c r="C81" t="n" s="8">
        <f>IF(false,"005-1254", "005-1254")</f>
      </c>
      <c r="D81" t="s" s="8">
        <v>177</v>
      </c>
      <c r="E81" t="n" s="8">
        <v>2.0</v>
      </c>
      <c r="F81" t="n" s="8">
        <v>1506.0</v>
      </c>
      <c r="G81" t="s" s="8">
        <v>53</v>
      </c>
      <c r="H81" t="s" s="8">
        <v>50</v>
      </c>
      <c r="I81" t="s" s="8">
        <v>178</v>
      </c>
    </row>
    <row r="82" ht="16.0" customHeight="true">
      <c r="A82" t="n" s="7">
        <v>4.8005721E7</v>
      </c>
      <c r="B82" t="s" s="8">
        <v>51</v>
      </c>
      <c r="C82" t="n" s="8">
        <f>IF(false,"003-319", "003-319")</f>
      </c>
      <c r="D82" t="s" s="8">
        <v>97</v>
      </c>
      <c r="E82" t="n" s="8">
        <v>4.0</v>
      </c>
      <c r="F82" t="n" s="8">
        <v>4716.0</v>
      </c>
      <c r="G82" t="s" s="8">
        <v>53</v>
      </c>
      <c r="H82" t="s" s="8">
        <v>50</v>
      </c>
      <c r="I82" t="s" s="8">
        <v>179</v>
      </c>
    </row>
    <row r="83" ht="16.0" customHeight="true">
      <c r="A83" t="n" s="7">
        <v>4.8126542E7</v>
      </c>
      <c r="B83" t="s" s="8">
        <v>54</v>
      </c>
      <c r="C83" t="n" s="8">
        <f>IF(false,"005-1080", "005-1080")</f>
      </c>
      <c r="D83" t="s" s="8">
        <v>180</v>
      </c>
      <c r="E83" t="n" s="8">
        <v>2.0</v>
      </c>
      <c r="F83" t="n" s="8">
        <v>1878.0</v>
      </c>
      <c r="G83" t="s" s="8">
        <v>53</v>
      </c>
      <c r="H83" t="s" s="8">
        <v>50</v>
      </c>
      <c r="I83" t="s" s="8">
        <v>181</v>
      </c>
    </row>
    <row r="84" ht="16.0" customHeight="true">
      <c r="A84" t="n" s="7">
        <v>4.8102857E7</v>
      </c>
      <c r="B84" t="s" s="8">
        <v>51</v>
      </c>
      <c r="C84" t="n" s="8">
        <f>IF(false,"120922351", "120922351")</f>
      </c>
      <c r="D84" t="s" s="8">
        <v>102</v>
      </c>
      <c r="E84" t="n" s="8">
        <v>1.0</v>
      </c>
      <c r="F84" t="n" s="8">
        <v>839.0</v>
      </c>
      <c r="G84" t="s" s="8">
        <v>53</v>
      </c>
      <c r="H84" t="s" s="8">
        <v>50</v>
      </c>
      <c r="I84" t="s" s="8">
        <v>182</v>
      </c>
    </row>
    <row r="85" ht="16.0" customHeight="true">
      <c r="A85" t="n" s="7">
        <v>4.8048474E7</v>
      </c>
      <c r="B85" t="s" s="8">
        <v>51</v>
      </c>
      <c r="C85" t="n" s="8">
        <f>IF(false,"120921853", "120921853")</f>
      </c>
      <c r="D85" t="s" s="8">
        <v>183</v>
      </c>
      <c r="E85" t="n" s="8">
        <v>1.0</v>
      </c>
      <c r="F85" t="n" s="8">
        <v>228.0</v>
      </c>
      <c r="G85" t="s" s="8">
        <v>53</v>
      </c>
      <c r="H85" t="s" s="8">
        <v>50</v>
      </c>
      <c r="I85" t="s" s="8">
        <v>184</v>
      </c>
    </row>
    <row r="86" ht="16.0" customHeight="true">
      <c r="A86" t="n" s="7">
        <v>4.8043273E7</v>
      </c>
      <c r="B86" t="s" s="8">
        <v>51</v>
      </c>
      <c r="C86" t="n" s="8">
        <f>IF(false,"003-318", "003-318")</f>
      </c>
      <c r="D86" t="s" s="8">
        <v>95</v>
      </c>
      <c r="E86" t="n" s="8">
        <v>1.0</v>
      </c>
      <c r="F86" t="n" s="8">
        <v>1489.0</v>
      </c>
      <c r="G86" t="s" s="8">
        <v>53</v>
      </c>
      <c r="H86" t="s" s="8">
        <v>50</v>
      </c>
      <c r="I86" t="s" s="8">
        <v>185</v>
      </c>
    </row>
    <row r="87" ht="16.0" customHeight="true">
      <c r="A87" t="n" s="7">
        <v>4.8001356E7</v>
      </c>
      <c r="B87" t="s" s="8">
        <v>51</v>
      </c>
      <c r="C87" t="n" s="8">
        <f>IF(false,"120922090", "120922090")</f>
      </c>
      <c r="D87" t="s" s="8">
        <v>186</v>
      </c>
      <c r="E87" t="n" s="8">
        <v>1.0</v>
      </c>
      <c r="F87" t="n" s="8">
        <v>869.0</v>
      </c>
      <c r="G87" t="s" s="8">
        <v>53</v>
      </c>
      <c r="H87" t="s" s="8">
        <v>50</v>
      </c>
      <c r="I87" t="s" s="8">
        <v>187</v>
      </c>
    </row>
    <row r="88" ht="16.0" customHeight="true">
      <c r="A88" t="n" s="7">
        <v>4.7979333E7</v>
      </c>
      <c r="B88" t="s" s="8">
        <v>51</v>
      </c>
      <c r="C88" t="n" s="8">
        <f>IF(false,"003-318", "003-318")</f>
      </c>
      <c r="D88" t="s" s="8">
        <v>95</v>
      </c>
      <c r="E88" t="n" s="8">
        <v>4.0</v>
      </c>
      <c r="F88" t="n" s="8">
        <v>5516.0</v>
      </c>
      <c r="G88" t="s" s="8">
        <v>53</v>
      </c>
      <c r="H88" t="s" s="8">
        <v>50</v>
      </c>
      <c r="I88" t="s" s="8">
        <v>188</v>
      </c>
    </row>
    <row r="89" ht="16.0" customHeight="true">
      <c r="A89" t="n" s="7">
        <v>4.7969057E7</v>
      </c>
      <c r="B89" t="s" s="8">
        <v>59</v>
      </c>
      <c r="C89" t="n" s="8">
        <f>IF(false,"005-1379", "005-1379")</f>
      </c>
      <c r="D89" t="s" s="8">
        <v>189</v>
      </c>
      <c r="E89" t="n" s="8">
        <v>1.0</v>
      </c>
      <c r="F89" t="n" s="8">
        <v>819.0</v>
      </c>
      <c r="G89" t="s" s="8">
        <v>53</v>
      </c>
      <c r="H89" t="s" s="8">
        <v>50</v>
      </c>
      <c r="I89" t="s" s="8">
        <v>190</v>
      </c>
    </row>
    <row r="90" ht="16.0" customHeight="true">
      <c r="A90" t="n" s="7">
        <v>4.79569E7</v>
      </c>
      <c r="B90" t="s" s="8">
        <v>59</v>
      </c>
      <c r="C90" t="n" s="8">
        <f>IF(false,"003-315", "003-315")</f>
      </c>
      <c r="D90" t="s" s="8">
        <v>72</v>
      </c>
      <c r="E90" t="n" s="8">
        <v>1.0</v>
      </c>
      <c r="F90" t="n" s="8">
        <v>429.0</v>
      </c>
      <c r="G90" t="s" s="8">
        <v>53</v>
      </c>
      <c r="H90" t="s" s="8">
        <v>50</v>
      </c>
      <c r="I90" t="s" s="8">
        <v>191</v>
      </c>
    </row>
    <row r="91" ht="16.0" customHeight="true">
      <c r="A91" t="n" s="7">
        <v>4.7953704E7</v>
      </c>
      <c r="B91" t="s" s="8">
        <v>59</v>
      </c>
      <c r="C91" t="n" s="8">
        <f>IF(false,"120921791", "120921791")</f>
      </c>
      <c r="D91" t="s" s="8">
        <v>106</v>
      </c>
      <c r="E91" t="n" s="8">
        <v>3.0</v>
      </c>
      <c r="F91" t="n" s="8">
        <v>3597.0</v>
      </c>
      <c r="G91" t="s" s="8">
        <v>53</v>
      </c>
      <c r="H91" t="s" s="8">
        <v>50</v>
      </c>
      <c r="I91" t="s" s="8">
        <v>192</v>
      </c>
    </row>
    <row r="92" ht="16.0" customHeight="true">
      <c r="A92" t="n" s="7">
        <v>4.8175186E7</v>
      </c>
      <c r="B92" t="s" s="8">
        <v>54</v>
      </c>
      <c r="C92" t="n" s="8">
        <f>IF(false,"120922768", "120922768")</f>
      </c>
      <c r="D92" t="s" s="8">
        <v>193</v>
      </c>
      <c r="E92" t="n" s="8">
        <v>1.0</v>
      </c>
      <c r="F92" t="n" s="8">
        <v>729.0</v>
      </c>
      <c r="G92" t="s" s="8">
        <v>53</v>
      </c>
      <c r="H92" t="s" s="8">
        <v>50</v>
      </c>
      <c r="I92" t="s" s="8">
        <v>194</v>
      </c>
    </row>
    <row r="93" ht="16.0" customHeight="true">
      <c r="A93" t="n" s="7">
        <v>4.8126714E7</v>
      </c>
      <c r="B93" t="s" s="8">
        <v>54</v>
      </c>
      <c r="C93" t="n" s="8">
        <f>IF(false,"003-315", "003-315")</f>
      </c>
      <c r="D93" t="s" s="8">
        <v>72</v>
      </c>
      <c r="E93" t="n" s="8">
        <v>1.0</v>
      </c>
      <c r="F93" t="n" s="8">
        <v>1329.0</v>
      </c>
      <c r="G93" t="s" s="8">
        <v>53</v>
      </c>
      <c r="H93" t="s" s="8">
        <v>50</v>
      </c>
      <c r="I93" t="s" s="8">
        <v>195</v>
      </c>
    </row>
    <row r="94" ht="16.0" customHeight="true">
      <c r="A94" t="n" s="7">
        <v>4.8104725E7</v>
      </c>
      <c r="B94" t="s" s="8">
        <v>54</v>
      </c>
      <c r="C94" t="n" s="8">
        <f>IF(false,"120922353", "120922353")</f>
      </c>
      <c r="D94" t="s" s="8">
        <v>196</v>
      </c>
      <c r="E94" t="n" s="8">
        <v>2.0</v>
      </c>
      <c r="F94" t="n" s="8">
        <v>1.0</v>
      </c>
      <c r="G94" t="s" s="8">
        <v>53</v>
      </c>
      <c r="H94" t="s" s="8">
        <v>50</v>
      </c>
      <c r="I94" t="s" s="8">
        <v>197</v>
      </c>
    </row>
    <row r="95" ht="16.0" customHeight="true">
      <c r="A95" t="n" s="7">
        <v>4.8051838E7</v>
      </c>
      <c r="B95" t="s" s="8">
        <v>51</v>
      </c>
      <c r="C95" t="n" s="8">
        <f>IF(false,"120922351", "120922351")</f>
      </c>
      <c r="D95" t="s" s="8">
        <v>102</v>
      </c>
      <c r="E95" t="n" s="8">
        <v>2.0</v>
      </c>
      <c r="F95" t="n" s="8">
        <v>1081.0</v>
      </c>
      <c r="G95" t="s" s="8">
        <v>53</v>
      </c>
      <c r="H95" t="s" s="8">
        <v>50</v>
      </c>
      <c r="I95" t="s" s="8">
        <v>198</v>
      </c>
    </row>
    <row r="96" ht="16.0" customHeight="true">
      <c r="A96" t="n" s="7">
        <v>4.8051838E7</v>
      </c>
      <c r="B96" t="s" s="8">
        <v>51</v>
      </c>
      <c r="C96" t="n" s="8">
        <f>IF(false,"120921545", "120921545")</f>
      </c>
      <c r="D96" t="s" s="8">
        <v>99</v>
      </c>
      <c r="E96" t="n" s="8">
        <v>1.0</v>
      </c>
      <c r="F96" t="n" s="8">
        <v>560.0</v>
      </c>
      <c r="G96" t="s" s="8">
        <v>53</v>
      </c>
      <c r="H96" t="s" s="8">
        <v>50</v>
      </c>
      <c r="I96" t="s" s="8">
        <v>198</v>
      </c>
    </row>
    <row r="97" ht="16.0" customHeight="true">
      <c r="A97" t="n" s="7">
        <v>4.8095116E7</v>
      </c>
      <c r="B97" t="s" s="8">
        <v>51</v>
      </c>
      <c r="C97" t="n" s="8">
        <f>IF(false,"120921479", "120921479")</f>
      </c>
      <c r="D97" t="s" s="8">
        <v>199</v>
      </c>
      <c r="E97" t="n" s="8">
        <v>1.0</v>
      </c>
      <c r="F97" t="n" s="8">
        <v>995.0</v>
      </c>
      <c r="G97" t="s" s="8">
        <v>53</v>
      </c>
      <c r="H97" t="s" s="8">
        <v>50</v>
      </c>
      <c r="I97" t="s" s="8">
        <v>200</v>
      </c>
    </row>
    <row r="98" ht="16.0" customHeight="true">
      <c r="A98" t="n" s="7">
        <v>4.8085572E7</v>
      </c>
      <c r="B98" t="s" s="8">
        <v>51</v>
      </c>
      <c r="C98" t="n" s="8">
        <f>IF(false,"120922090", "120922090")</f>
      </c>
      <c r="D98" t="s" s="8">
        <v>201</v>
      </c>
      <c r="E98" t="n" s="8">
        <v>1.0</v>
      </c>
      <c r="F98" t="n" s="8">
        <v>1.0</v>
      </c>
      <c r="G98" t="s" s="8">
        <v>53</v>
      </c>
      <c r="H98" t="s" s="8">
        <v>50</v>
      </c>
      <c r="I98" t="s" s="8">
        <v>202</v>
      </c>
    </row>
    <row r="99" ht="16.0" customHeight="true">
      <c r="A99" t="n" s="7">
        <v>4.8085921E7</v>
      </c>
      <c r="B99" t="s" s="8">
        <v>51</v>
      </c>
      <c r="C99" t="n" s="8">
        <f>IF(false,"120921833", "120921833")</f>
      </c>
      <c r="D99" t="s" s="8">
        <v>203</v>
      </c>
      <c r="E99" t="n" s="8">
        <v>1.0</v>
      </c>
      <c r="F99" t="n" s="8">
        <v>3035.0</v>
      </c>
      <c r="G99" t="s" s="8">
        <v>53</v>
      </c>
      <c r="H99" t="s" s="8">
        <v>50</v>
      </c>
      <c r="I99" t="s" s="8">
        <v>204</v>
      </c>
    </row>
    <row r="100" ht="16.0" customHeight="true">
      <c r="A100" t="n" s="7">
        <v>4.8085921E7</v>
      </c>
      <c r="B100" t="s" s="8">
        <v>51</v>
      </c>
      <c r="C100" t="n" s="8">
        <f>IF(false,"120921834", "120921834")</f>
      </c>
      <c r="D100" t="s" s="8">
        <v>205</v>
      </c>
      <c r="E100" t="n" s="8">
        <v>1.0</v>
      </c>
      <c r="F100" t="n" s="8">
        <v>1699.0</v>
      </c>
      <c r="G100" t="s" s="8">
        <v>53</v>
      </c>
      <c r="H100" t="s" s="8">
        <v>50</v>
      </c>
      <c r="I100" t="s" s="8">
        <v>204</v>
      </c>
    </row>
    <row r="101" ht="16.0" customHeight="true">
      <c r="A101" t="n" s="7">
        <v>4.8105311E7</v>
      </c>
      <c r="B101" t="s" s="8">
        <v>54</v>
      </c>
      <c r="C101" t="n" s="8">
        <f>IF(false,"120921995", "120921995")</f>
      </c>
      <c r="D101" t="s" s="8">
        <v>206</v>
      </c>
      <c r="E101" t="n" s="8">
        <v>1.0</v>
      </c>
      <c r="F101" t="n" s="8">
        <v>1150.0</v>
      </c>
      <c r="G101" t="s" s="8">
        <v>53</v>
      </c>
      <c r="H101" t="s" s="8">
        <v>50</v>
      </c>
      <c r="I101" t="s" s="8">
        <v>207</v>
      </c>
    </row>
    <row r="102" ht="16.0" customHeight="true">
      <c r="A102" t="n" s="7">
        <v>4.808751E7</v>
      </c>
      <c r="B102" t="s" s="8">
        <v>51</v>
      </c>
      <c r="C102" t="n" s="8">
        <f>IF(false,"005-1039", "005-1039")</f>
      </c>
      <c r="D102" t="s" s="8">
        <v>208</v>
      </c>
      <c r="E102" t="n" s="8">
        <v>1.0</v>
      </c>
      <c r="F102" t="n" s="8">
        <v>4.0</v>
      </c>
      <c r="G102" t="s" s="8">
        <v>53</v>
      </c>
      <c r="H102" t="s" s="8">
        <v>50</v>
      </c>
      <c r="I102" t="s" s="8">
        <v>209</v>
      </c>
    </row>
    <row r="103" ht="16.0" customHeight="true">
      <c r="A103" t="n" s="7">
        <v>4.8087324E7</v>
      </c>
      <c r="B103" t="s" s="8">
        <v>51</v>
      </c>
      <c r="C103" t="n" s="8">
        <f>IF(false,"005-1377", "005-1377")</f>
      </c>
      <c r="D103" t="s" s="8">
        <v>210</v>
      </c>
      <c r="E103" t="n" s="8">
        <v>1.0</v>
      </c>
      <c r="F103" t="n" s="8">
        <v>532.0</v>
      </c>
      <c r="G103" t="s" s="8">
        <v>53</v>
      </c>
      <c r="H103" t="s" s="8">
        <v>50</v>
      </c>
      <c r="I103" t="s" s="8">
        <v>211</v>
      </c>
    </row>
    <row r="104" ht="16.0" customHeight="true">
      <c r="A104" t="n" s="7">
        <v>4.8077581E7</v>
      </c>
      <c r="B104" t="s" s="8">
        <v>51</v>
      </c>
      <c r="C104" t="n" s="8">
        <f>IF(false,"120921833", "120921833")</f>
      </c>
      <c r="D104" t="s" s="8">
        <v>203</v>
      </c>
      <c r="E104" t="n" s="8">
        <v>1.0</v>
      </c>
      <c r="F104" t="n" s="8">
        <v>2579.0</v>
      </c>
      <c r="G104" t="s" s="8">
        <v>53</v>
      </c>
      <c r="H104" t="s" s="8">
        <v>50</v>
      </c>
      <c r="I104" t="s" s="8">
        <v>212</v>
      </c>
    </row>
    <row r="105" ht="16.0" customHeight="true">
      <c r="A105" t="n" s="7">
        <v>4.8068935E7</v>
      </c>
      <c r="B105" t="s" s="8">
        <v>51</v>
      </c>
      <c r="C105" t="n" s="8">
        <f>IF(false,"120921947", "120921947")</f>
      </c>
      <c r="D105" t="s" s="8">
        <v>60</v>
      </c>
      <c r="E105" t="n" s="8">
        <v>1.0</v>
      </c>
      <c r="F105" t="n" s="8">
        <v>599.0</v>
      </c>
      <c r="G105" t="s" s="8">
        <v>53</v>
      </c>
      <c r="H105" t="s" s="8">
        <v>50</v>
      </c>
      <c r="I105" t="s" s="8">
        <v>213</v>
      </c>
    </row>
    <row r="106" ht="16.0" customHeight="true">
      <c r="A106" t="n" s="7">
        <v>4.809216E7</v>
      </c>
      <c r="B106" t="s" s="8">
        <v>51</v>
      </c>
      <c r="C106" t="n" s="8">
        <f>IF(false,"120921439", "120921439")</f>
      </c>
      <c r="D106" t="s" s="8">
        <v>68</v>
      </c>
      <c r="E106" t="n" s="8">
        <v>1.0</v>
      </c>
      <c r="F106" t="n" s="8">
        <v>517.0</v>
      </c>
      <c r="G106" t="s" s="8">
        <v>53</v>
      </c>
      <c r="H106" t="s" s="8">
        <v>50</v>
      </c>
      <c r="I106" t="s" s="8">
        <v>214</v>
      </c>
    </row>
    <row r="107" ht="16.0" customHeight="true">
      <c r="A107" t="n" s="7">
        <v>4.8097625E7</v>
      </c>
      <c r="B107" t="s" s="8">
        <v>51</v>
      </c>
      <c r="C107" t="n" s="8">
        <f>IF(false,"120922768", "120922768")</f>
      </c>
      <c r="D107" t="s" s="8">
        <v>193</v>
      </c>
      <c r="E107" t="n" s="8">
        <v>1.0</v>
      </c>
      <c r="F107" t="n" s="8">
        <v>1.0</v>
      </c>
      <c r="G107" t="s" s="8">
        <v>53</v>
      </c>
      <c r="H107" t="s" s="8">
        <v>50</v>
      </c>
      <c r="I107" t="s" s="8">
        <v>215</v>
      </c>
    </row>
    <row r="108" ht="16.0" customHeight="true">
      <c r="A108" t="n" s="7">
        <v>4.8130844E7</v>
      </c>
      <c r="B108" t="s" s="8">
        <v>54</v>
      </c>
      <c r="C108" t="n" s="8">
        <f>IF(false,"005-1254", "005-1254")</f>
      </c>
      <c r="D108" t="s" s="8">
        <v>177</v>
      </c>
      <c r="E108" t="n" s="8">
        <v>1.0</v>
      </c>
      <c r="F108" t="n" s="8">
        <v>327.0</v>
      </c>
      <c r="G108" t="s" s="8">
        <v>53</v>
      </c>
      <c r="H108" t="s" s="8">
        <v>50</v>
      </c>
      <c r="I108" t="s" s="8">
        <v>216</v>
      </c>
    </row>
    <row r="109" ht="16.0" customHeight="true">
      <c r="A109" t="n" s="7">
        <v>4.8126739E7</v>
      </c>
      <c r="B109" t="s" s="8">
        <v>54</v>
      </c>
      <c r="C109" t="n" s="8">
        <f>IF(false,"120922437", "120922437")</f>
      </c>
      <c r="D109" t="s" s="8">
        <v>217</v>
      </c>
      <c r="E109" t="n" s="8">
        <v>1.0</v>
      </c>
      <c r="F109" t="n" s="8">
        <v>349.0</v>
      </c>
      <c r="G109" t="s" s="8">
        <v>53</v>
      </c>
      <c r="H109" t="s" s="8">
        <v>50</v>
      </c>
      <c r="I109" t="s" s="8">
        <v>218</v>
      </c>
    </row>
    <row r="110" ht="16.0" customHeight="true">
      <c r="A110" t="n" s="7">
        <v>4.8205658E7</v>
      </c>
      <c r="B110" t="s" s="8">
        <v>54</v>
      </c>
      <c r="C110" t="n" s="8">
        <f>IF(false,"120922522", "120922522")</f>
      </c>
      <c r="D110" t="s" s="8">
        <v>219</v>
      </c>
      <c r="E110" t="n" s="8">
        <v>1.0</v>
      </c>
      <c r="F110" t="n" s="8">
        <v>748.0</v>
      </c>
      <c r="G110" t="s" s="8">
        <v>53</v>
      </c>
      <c r="H110" t="s" s="8">
        <v>50</v>
      </c>
      <c r="I110" t="s" s="8">
        <v>220</v>
      </c>
    </row>
    <row r="111" ht="16.0" customHeight="true">
      <c r="A111" t="n" s="7">
        <v>4.818425E7</v>
      </c>
      <c r="B111" t="s" s="8">
        <v>54</v>
      </c>
      <c r="C111" t="n" s="8">
        <f>IF(false,"005-1080", "005-1080")</f>
      </c>
      <c r="D111" t="s" s="8">
        <v>180</v>
      </c>
      <c r="E111" t="n" s="8">
        <v>1.0</v>
      </c>
      <c r="F111" t="n" s="8">
        <v>939.0</v>
      </c>
      <c r="G111" t="s" s="8">
        <v>53</v>
      </c>
      <c r="H111" t="s" s="8">
        <v>50</v>
      </c>
      <c r="I111" t="s" s="8">
        <v>221</v>
      </c>
    </row>
    <row r="112" ht="16.0" customHeight="true">
      <c r="A112" t="n" s="7">
        <v>4.7860328E7</v>
      </c>
      <c r="B112" t="s" s="8">
        <v>59</v>
      </c>
      <c r="C112" t="n" s="8">
        <f>IF(false,"120921995", "120921995")</f>
      </c>
      <c r="D112" t="s" s="8">
        <v>128</v>
      </c>
      <c r="E112" t="n" s="8">
        <v>1.0</v>
      </c>
      <c r="F112" t="n" s="8">
        <v>768.0</v>
      </c>
      <c r="G112" t="s" s="8">
        <v>53</v>
      </c>
      <c r="H112" t="s" s="8">
        <v>50</v>
      </c>
      <c r="I112" t="s" s="8">
        <v>222</v>
      </c>
    </row>
    <row r="113" ht="16.0" customHeight="true">
      <c r="A113" t="n" s="7">
        <v>4.8192431E7</v>
      </c>
      <c r="B113" t="s" s="8">
        <v>54</v>
      </c>
      <c r="C113" t="n" s="8">
        <f>IF(false,"120922395", "120922395")</f>
      </c>
      <c r="D113" t="s" s="8">
        <v>223</v>
      </c>
      <c r="E113" t="n" s="8">
        <v>1.0</v>
      </c>
      <c r="F113" t="n" s="8">
        <v>330.0</v>
      </c>
      <c r="G113" t="s" s="8">
        <v>53</v>
      </c>
      <c r="H113" t="s" s="8">
        <v>50</v>
      </c>
      <c r="I113" t="s" s="8">
        <v>224</v>
      </c>
    </row>
    <row r="114" ht="16.0" customHeight="true">
      <c r="A114" t="n" s="7">
        <v>4.817636E7</v>
      </c>
      <c r="B114" t="s" s="8">
        <v>54</v>
      </c>
      <c r="C114" t="n" s="8">
        <f>IF(false,"120921439", "120921439")</f>
      </c>
      <c r="D114" t="s" s="8">
        <v>68</v>
      </c>
      <c r="E114" t="n" s="8">
        <v>1.0</v>
      </c>
      <c r="F114" t="n" s="8">
        <v>152.0</v>
      </c>
      <c r="G114" t="s" s="8">
        <v>53</v>
      </c>
      <c r="H114" t="s" s="8">
        <v>50</v>
      </c>
      <c r="I114" t="s" s="8">
        <v>225</v>
      </c>
    </row>
    <row r="115" ht="16.0" customHeight="true">
      <c r="A115" t="n" s="7">
        <v>4.8198134E7</v>
      </c>
      <c r="B115" t="s" s="8">
        <v>54</v>
      </c>
      <c r="C115" t="n" s="8">
        <f>IF(false,"005-1514", "005-1514")</f>
      </c>
      <c r="D115" t="s" s="8">
        <v>161</v>
      </c>
      <c r="E115" t="n" s="8">
        <v>1.0</v>
      </c>
      <c r="F115" t="n" s="8">
        <v>966.0</v>
      </c>
      <c r="G115" t="s" s="8">
        <v>53</v>
      </c>
      <c r="H115" t="s" s="8">
        <v>50</v>
      </c>
      <c r="I115" t="s" s="8">
        <v>226</v>
      </c>
    </row>
    <row r="116" ht="16.0" customHeight="true">
      <c r="A116" t="n" s="7">
        <v>4.8214322E7</v>
      </c>
      <c r="B116" t="s" s="8">
        <v>54</v>
      </c>
      <c r="C116" t="n" s="8">
        <f>IF(false,"003-315", "003-315")</f>
      </c>
      <c r="D116" t="s" s="8">
        <v>72</v>
      </c>
      <c r="E116" t="n" s="8">
        <v>1.0</v>
      </c>
      <c r="F116" t="n" s="8">
        <v>1187.0</v>
      </c>
      <c r="G116" t="s" s="8">
        <v>53</v>
      </c>
      <c r="H116" t="s" s="8">
        <v>50</v>
      </c>
      <c r="I116" t="s" s="8">
        <v>227</v>
      </c>
    </row>
    <row r="117" ht="16.0" customHeight="true">
      <c r="A117" t="n" s="7">
        <v>4.813133E7</v>
      </c>
      <c r="B117" t="s" s="8">
        <v>54</v>
      </c>
      <c r="C117" t="n" s="8">
        <f>IF(false,"003-315", "003-315")</f>
      </c>
      <c r="D117" t="s" s="8">
        <v>72</v>
      </c>
      <c r="E117" t="n" s="8">
        <v>3.0</v>
      </c>
      <c r="F117" t="n" s="8">
        <v>3897.0</v>
      </c>
      <c r="G117" t="s" s="8">
        <v>53</v>
      </c>
      <c r="H117" t="s" s="8">
        <v>50</v>
      </c>
      <c r="I117" t="s" s="8">
        <v>228</v>
      </c>
    </row>
    <row r="118" ht="16.0" customHeight="true">
      <c r="A118" t="n" s="7">
        <v>4.8191842E7</v>
      </c>
      <c r="B118" t="s" s="8">
        <v>54</v>
      </c>
      <c r="C118" t="n" s="8">
        <f>IF(false,"120921370", "120921370")</f>
      </c>
      <c r="D118" t="s" s="8">
        <v>162</v>
      </c>
      <c r="E118" t="n" s="8">
        <v>2.0</v>
      </c>
      <c r="F118" t="n" s="8">
        <v>3372.0</v>
      </c>
      <c r="G118" t="s" s="8">
        <v>53</v>
      </c>
      <c r="H118" t="s" s="8">
        <v>50</v>
      </c>
      <c r="I118" t="s" s="8">
        <v>229</v>
      </c>
    </row>
    <row r="119" ht="16.0" customHeight="true">
      <c r="A119" t="n" s="7">
        <v>4.8190496E7</v>
      </c>
      <c r="B119" t="s" s="8">
        <v>54</v>
      </c>
      <c r="C119" t="n" s="8">
        <f>IF(false,"005-1110", "005-1110")</f>
      </c>
      <c r="D119" t="s" s="8">
        <v>230</v>
      </c>
      <c r="E119" t="n" s="8">
        <v>1.0</v>
      </c>
      <c r="F119" t="n" s="8">
        <v>1699.0</v>
      </c>
      <c r="G119" t="s" s="8">
        <v>53</v>
      </c>
      <c r="H119" t="s" s="8">
        <v>50</v>
      </c>
      <c r="I119" t="s" s="8">
        <v>231</v>
      </c>
    </row>
    <row r="120" ht="16.0" customHeight="true">
      <c r="A120" t="n" s="7">
        <v>4.820392E7</v>
      </c>
      <c r="B120" t="s" s="8">
        <v>54</v>
      </c>
      <c r="C120" t="n" s="8">
        <f>IF(false,"120921947", "120921947")</f>
      </c>
      <c r="D120" t="s" s="8">
        <v>60</v>
      </c>
      <c r="E120" t="n" s="8">
        <v>1.0</v>
      </c>
      <c r="F120" t="n" s="8">
        <v>599.0</v>
      </c>
      <c r="G120" t="s" s="8">
        <v>53</v>
      </c>
      <c r="H120" t="s" s="8">
        <v>50</v>
      </c>
      <c r="I120" t="s" s="8">
        <v>232</v>
      </c>
    </row>
    <row r="121" ht="16.0" customHeight="true">
      <c r="A121" t="n" s="7">
        <v>4.820392E7</v>
      </c>
      <c r="B121" t="s" s="8">
        <v>54</v>
      </c>
      <c r="C121" t="n" s="8">
        <f>IF(false,"120921439", "120921439")</f>
      </c>
      <c r="D121" t="s" s="8">
        <v>68</v>
      </c>
      <c r="E121" t="n" s="8">
        <v>1.0</v>
      </c>
      <c r="F121" t="n" s="8">
        <v>599.0</v>
      </c>
      <c r="G121" t="s" s="8">
        <v>53</v>
      </c>
      <c r="H121" t="s" s="8">
        <v>50</v>
      </c>
      <c r="I121" t="s" s="8">
        <v>232</v>
      </c>
    </row>
    <row r="122" ht="16.0" customHeight="true">
      <c r="A122" t="n" s="7">
        <v>4.7749298E7</v>
      </c>
      <c r="B122" t="s" s="8">
        <v>90</v>
      </c>
      <c r="C122" t="n" s="8">
        <f>IF(false,"005-1079", "005-1079")</f>
      </c>
      <c r="D122" t="s" s="8">
        <v>133</v>
      </c>
      <c r="E122" t="n" s="8">
        <v>1.0</v>
      </c>
      <c r="F122" t="n" s="8">
        <v>798.0</v>
      </c>
      <c r="G122" t="s" s="8">
        <v>53</v>
      </c>
      <c r="H122" t="s" s="8">
        <v>50</v>
      </c>
      <c r="I122" t="s" s="8">
        <v>233</v>
      </c>
    </row>
    <row r="123" ht="16.0" customHeight="true">
      <c r="A123" t="n" s="7">
        <v>4.7745587E7</v>
      </c>
      <c r="B123" t="s" s="8">
        <v>90</v>
      </c>
      <c r="C123" t="n" s="8">
        <f>IF(false,"120922864", "120922864")</f>
      </c>
      <c r="D123" t="s" s="8">
        <v>234</v>
      </c>
      <c r="E123" t="n" s="8">
        <v>1.0</v>
      </c>
      <c r="F123" t="n" s="8">
        <v>434.0</v>
      </c>
      <c r="G123" t="s" s="8">
        <v>53</v>
      </c>
      <c r="H123" t="s" s="8">
        <v>50</v>
      </c>
      <c r="I123" t="s" s="8">
        <v>235</v>
      </c>
    </row>
    <row r="124" ht="16.0" customHeight="true">
      <c r="A124" t="n" s="7">
        <v>4.805112E7</v>
      </c>
      <c r="B124" t="s" s="8">
        <v>51</v>
      </c>
      <c r="C124" t="n" s="8">
        <f>IF(false,"120922164", "120922164")</f>
      </c>
      <c r="D124" t="s" s="8">
        <v>236</v>
      </c>
      <c r="E124" t="n" s="8">
        <v>1.0</v>
      </c>
      <c r="F124" t="n" s="8">
        <v>492.0</v>
      </c>
      <c r="G124" t="s" s="8">
        <v>53</v>
      </c>
      <c r="H124" t="s" s="8">
        <v>50</v>
      </c>
      <c r="I124" t="s" s="8">
        <v>237</v>
      </c>
    </row>
    <row r="125" ht="16.0" customHeight="true">
      <c r="A125" t="n" s="7">
        <v>4.8129724E7</v>
      </c>
      <c r="B125" t="s" s="8">
        <v>54</v>
      </c>
      <c r="C125" t="n" s="8">
        <f>IF(false,"005-1181", "005-1181")</f>
      </c>
      <c r="D125" t="s" s="8">
        <v>238</v>
      </c>
      <c r="E125" t="n" s="8">
        <v>1.0</v>
      </c>
      <c r="F125" t="n" s="8">
        <v>974.0</v>
      </c>
      <c r="G125" t="s" s="8">
        <v>53</v>
      </c>
      <c r="H125" t="s" s="8">
        <v>50</v>
      </c>
      <c r="I125" t="s" s="8">
        <v>239</v>
      </c>
    </row>
    <row r="126" ht="16.0" customHeight="true"/>
    <row r="127" ht="16.0" customHeight="true">
      <c r="A127" t="s" s="1">
        <v>37</v>
      </c>
      <c r="B127" s="1"/>
      <c r="C127" s="1"/>
      <c r="D127" s="1"/>
      <c r="E127" s="1"/>
      <c r="F127" t="n" s="8">
        <v>163977.0</v>
      </c>
      <c r="G127" s="2"/>
    </row>
    <row r="128" ht="16.0" customHeight="true"/>
    <row r="129" ht="16.0" customHeight="true">
      <c r="A129" t="s" s="1">
        <v>36</v>
      </c>
    </row>
    <row r="130" ht="34.0" customHeight="true">
      <c r="A130" t="s" s="9">
        <v>38</v>
      </c>
      <c r="B130" t="s" s="9">
        <v>0</v>
      </c>
      <c r="C130" t="s" s="9">
        <v>43</v>
      </c>
      <c r="D130" t="s" s="9">
        <v>1</v>
      </c>
      <c r="E130" t="s" s="9">
        <v>2</v>
      </c>
      <c r="F130" t="s" s="9">
        <v>39</v>
      </c>
      <c r="G130" t="s" s="9">
        <v>5</v>
      </c>
      <c r="H130" t="s" s="9">
        <v>3</v>
      </c>
      <c r="I130" t="s" s="9">
        <v>4</v>
      </c>
    </row>
    <row r="131" ht="16.0" customHeight="true">
      <c r="A131" t="n" s="8">
        <v>4.760923E7</v>
      </c>
      <c r="B131" t="s" s="8">
        <v>240</v>
      </c>
      <c r="C131" t="n" s="8">
        <f>IF(false,"120921937", "120921937")</f>
      </c>
      <c r="D131" t="s" s="8">
        <v>241</v>
      </c>
      <c r="E131" t="n" s="8">
        <v>1.0</v>
      </c>
      <c r="F131" t="n" s="8">
        <v>-981.0</v>
      </c>
      <c r="G131" t="s" s="8">
        <v>242</v>
      </c>
      <c r="H131" t="s" s="8">
        <v>54</v>
      </c>
      <c r="I131" t="s" s="8">
        <v>243</v>
      </c>
    </row>
    <row r="132" ht="16.0" customHeight="true">
      <c r="A132" t="n" s="8">
        <v>4.6031817E7</v>
      </c>
      <c r="B132" t="s" s="8">
        <v>244</v>
      </c>
      <c r="C132" t="n" s="8">
        <f>IF(false,"120921900", "120921900")</f>
      </c>
      <c r="D132" t="s" s="8">
        <v>245</v>
      </c>
      <c r="E132" t="n" s="8">
        <v>1.0</v>
      </c>
      <c r="F132" t="n" s="8">
        <v>-1238.0</v>
      </c>
      <c r="G132" t="s" s="8">
        <v>242</v>
      </c>
      <c r="H132" t="s" s="8">
        <v>54</v>
      </c>
      <c r="I132" t="s" s="8">
        <v>246</v>
      </c>
    </row>
    <row r="133" ht="16.0" customHeight="true"/>
    <row r="134" ht="16.0" customHeight="true">
      <c r="A134" t="s" s="1">
        <v>37</v>
      </c>
      <c r="F134" t="n" s="8">
        <v>-2219.0</v>
      </c>
      <c r="G134" s="2"/>
      <c r="H134" s="0"/>
      <c r="I134" s="0"/>
    </row>
    <row r="135" ht="16.0" customHeight="true">
      <c r="A135" s="1"/>
      <c r="B135" s="1"/>
      <c r="C135" s="1"/>
      <c r="D135" s="1"/>
      <c r="E135" s="1"/>
      <c r="F135" s="1"/>
      <c r="G135" s="1"/>
      <c r="H135" s="1"/>
      <c r="I135" s="1"/>
    </row>
    <row r="136" ht="16.0" customHeight="true">
      <c r="A136" t="s" s="1">
        <v>40</v>
      </c>
    </row>
    <row r="137" ht="34.0" customHeight="true">
      <c r="A137" t="s" s="9">
        <v>47</v>
      </c>
      <c r="B137" t="s" s="9">
        <v>48</v>
      </c>
      <c r="C137" s="9"/>
      <c r="D137" s="9"/>
      <c r="E137" s="9"/>
      <c r="F137" t="s" s="9">
        <v>39</v>
      </c>
      <c r="G137" t="s" s="9">
        <v>5</v>
      </c>
      <c r="H137" t="s" s="9">
        <v>3</v>
      </c>
      <c r="I137" t="s" s="9">
        <v>4</v>
      </c>
    </row>
    <row r="138" ht="16.0" customHeight="true"/>
    <row r="139" ht="16.0" customHeight="true">
      <c r="A139" t="s" s="1">
        <v>37</v>
      </c>
      <c r="F139" t="n" s="8">
        <v>0.0</v>
      </c>
      <c r="G139" s="2"/>
      <c r="H139" s="0"/>
      <c r="I139" s="0"/>
    </row>
    <row r="140" ht="16.0" customHeight="true">
      <c r="A140" s="1"/>
      <c r="B140" s="1"/>
      <c r="C140" s="1"/>
      <c r="D140" s="1"/>
      <c r="E140" s="1"/>
      <c r="F140" s="1"/>
      <c r="G140" s="1"/>
      <c r="H140" s="1"/>
      <c r="I14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