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macbookpro/OneDrive/Investigacion/En_progreso/Lucas - Microestructuras/Rigidez/Restriccion_BVTV/Escalado/"/>
    </mc:Choice>
  </mc:AlternateContent>
  <xr:revisionPtr revIDLastSave="2" documentId="8_{656145CB-C2EC-FA4A-B86B-60893587DE92}" xr6:coauthVersionLast="40" xr6:coauthVersionMax="40" xr10:uidLastSave="{040366BD-34B3-B34E-8F73-8C45ACC64A01}"/>
  <bookViews>
    <workbookView xWindow="780" yWindow="960" windowWidth="27640" windowHeight="14620" xr2:uid="{051048C5-3A1A-CC4B-8072-AD3515F03C34}"/>
  </bookViews>
  <sheets>
    <sheet name="Guillaume23-MSStat" sheetId="1" r:id="rId1"/>
  </sheets>
  <definedNames>
    <definedName name="vanRietbergen_Completo_Descomposicion" localSheetId="0">'Guillaume23-MSStat'!$A$3:$AE$25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G4" i="1" l="1"/>
  <c r="AH4" i="1"/>
  <c r="AG5" i="1"/>
  <c r="AH5" i="1"/>
  <c r="AG6" i="1"/>
  <c r="AH6" i="1"/>
  <c r="AG7" i="1"/>
  <c r="AH7" i="1"/>
  <c r="AG8" i="1"/>
  <c r="AH8" i="1"/>
  <c r="AG9" i="1"/>
  <c r="AH9" i="1"/>
  <c r="AG10" i="1"/>
  <c r="AH10" i="1"/>
  <c r="AG11" i="1"/>
  <c r="AH11" i="1"/>
  <c r="AG12" i="1"/>
  <c r="AH12" i="1"/>
  <c r="AG13" i="1"/>
  <c r="AH13" i="1"/>
  <c r="AG14" i="1"/>
  <c r="AH14" i="1"/>
  <c r="AG15" i="1"/>
  <c r="AH15" i="1"/>
  <c r="AG16" i="1"/>
  <c r="AH16" i="1"/>
  <c r="AG17" i="1"/>
  <c r="AH17" i="1"/>
  <c r="AG18" i="1"/>
  <c r="AH18" i="1"/>
  <c r="AG19" i="1"/>
  <c r="AH19" i="1"/>
  <c r="AG20" i="1"/>
  <c r="AH20" i="1"/>
  <c r="AG21" i="1"/>
  <c r="AH21" i="1"/>
  <c r="AG22" i="1"/>
  <c r="AH22" i="1"/>
  <c r="AG23" i="1"/>
  <c r="AH23" i="1"/>
  <c r="AG24" i="1"/>
  <c r="AH24" i="1"/>
  <c r="AG25" i="1"/>
  <c r="AH25" i="1"/>
  <c r="AH3" i="1"/>
  <c r="AG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346BD1-05C8-D945-B059-81207E581DC0}" name="vanRietbergen-Completo-Descomposicion" type="6" refreshedVersion="6" background="1" saveData="1">
    <textPr sourceFile="/Users/adrianmacbookpro/OneDrive/Investigacion/En_progreso/Lucas - Microestructuras/Bases_de_datos/Guillaume_23/vanRietbergen-Completo-Descomposicion.csv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<sst xmlns="http://schemas.openxmlformats.org/spreadsheetml/2006/main" count="35" uniqueCount="35">
  <si>
    <t>spe</t>
  </si>
  <si>
    <t>FV</t>
  </si>
  <si>
    <t>C11</t>
  </si>
  <si>
    <t>C12</t>
  </si>
  <si>
    <t>C13</t>
  </si>
  <si>
    <t>C14</t>
  </si>
  <si>
    <t>C15</t>
  </si>
  <si>
    <t>C16</t>
  </si>
  <si>
    <t>C22</t>
  </si>
  <si>
    <t>C23</t>
  </si>
  <si>
    <t>C24</t>
  </si>
  <si>
    <t>C25</t>
  </si>
  <si>
    <t>C26</t>
  </si>
  <si>
    <t>C33</t>
  </si>
  <si>
    <t>C34</t>
  </si>
  <si>
    <t>C35</t>
  </si>
  <si>
    <t>C36</t>
  </si>
  <si>
    <t>C44</t>
  </si>
  <si>
    <t>C45</t>
  </si>
  <si>
    <t>C46</t>
  </si>
  <si>
    <t>C55</t>
  </si>
  <si>
    <t>C56</t>
  </si>
  <si>
    <t>C66</t>
  </si>
  <si>
    <t>Módulo</t>
  </si>
  <si>
    <t>Ciso</t>
  </si>
  <si>
    <t>Chex</t>
  </si>
  <si>
    <t>Ctet</t>
  </si>
  <si>
    <t>Cort</t>
  </si>
  <si>
    <t>Cmon</t>
  </si>
  <si>
    <t>Ctri</t>
  </si>
  <si>
    <t xml:space="preserve">Guillaume 23 - Symmetry analysis with MSStat. Data expressed in the symmetry coordinate system (see Browaeys and Chevrot, 2004)
</t>
  </si>
  <si>
    <t>BV/TV%</t>
  </si>
  <si>
    <t>Iso+Hex</t>
  </si>
  <si>
    <t>Ortho</t>
  </si>
  <si>
    <t>La fraccion de volumen de la muestra 74 fue cambiada de 0.45231 a 0,44999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</si>
</sst>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0" xfId="0" applyFill="1"/>
    <xf numFmtId="11" fontId="0" fillId="3" borderId="0" xfId="0" applyNumberFormat="1" applyFill="1"/>
    <xf numFmtId="165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nRietbergen-Completo-Descomposicion" connectionId="1" xr16:uid="{23B899BD-E1D6-ED4B-B115-E00F6554755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2957D-CE7B-3A49-AE24-C465757F7765}">
  <dimension ref="A1:AH28"/>
  <sheetViews>
    <sheetView tabSelected="1" topLeftCell="A5" zoomScale="117" zoomScaleNormal="117" workbookViewId="0">
      <selection activeCell="K27" sqref="K27"/>
    </sheetView>
  </sheetViews>
  <sheetFormatPr baseColWidth="10" defaultRowHeight="16" x14ac:dyDescent="0.2"/>
  <cols>
    <col min="1" max="1" width="3.1640625" bestFit="1" customWidth="1"/>
    <col min="2" max="2" width="8.1640625" bestFit="1" customWidth="1"/>
    <col min="3" max="3" width="9.1640625" customWidth="1"/>
    <col min="4" max="5" width="7.1640625" bestFit="1" customWidth="1"/>
    <col min="6" max="8" width="9.83203125" bestFit="1" customWidth="1"/>
    <col min="9" max="10" width="7.1640625" bestFit="1" customWidth="1"/>
    <col min="11" max="13" width="9.83203125" bestFit="1" customWidth="1"/>
    <col min="14" max="14" width="7.1640625" bestFit="1" customWidth="1"/>
    <col min="15" max="15" width="9.1640625" bestFit="1" customWidth="1"/>
    <col min="16" max="17" width="9.83203125" bestFit="1" customWidth="1"/>
    <col min="18" max="18" width="7.1640625" bestFit="1" customWidth="1"/>
    <col min="19" max="20" width="9.83203125" bestFit="1" customWidth="1"/>
    <col min="21" max="21" width="7.1640625" bestFit="1" customWidth="1"/>
    <col min="22" max="22" width="9.83203125" bestFit="1" customWidth="1"/>
    <col min="23" max="23" width="7.1640625" bestFit="1" customWidth="1"/>
    <col min="24" max="24" width="8.1640625" bestFit="1" customWidth="1"/>
    <col min="25" max="25" width="9.1640625" bestFit="1" customWidth="1"/>
    <col min="26" max="26" width="11.1640625" bestFit="1" customWidth="1"/>
    <col min="27" max="27" width="10.1640625" bestFit="1" customWidth="1"/>
    <col min="28" max="28" width="11.1640625" bestFit="1" customWidth="1"/>
    <col min="29" max="29" width="10.1640625" bestFit="1" customWidth="1"/>
  </cols>
  <sheetData>
    <row r="1" spans="1:34" ht="48" customHeight="1" x14ac:dyDescent="0.2">
      <c r="A1" s="8" t="s">
        <v>30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4" x14ac:dyDescent="0.2">
      <c r="A2" s="1" t="s">
        <v>0</v>
      </c>
      <c r="B2" s="2" t="s">
        <v>1</v>
      </c>
      <c r="C2" s="2" t="s">
        <v>31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3" t="s">
        <v>23</v>
      </c>
      <c r="Z2" s="4" t="s">
        <v>24</v>
      </c>
      <c r="AA2" s="4" t="s">
        <v>25</v>
      </c>
      <c r="AB2" s="4" t="s">
        <v>26</v>
      </c>
      <c r="AC2" s="4" t="s">
        <v>27</v>
      </c>
      <c r="AD2" s="4" t="s">
        <v>28</v>
      </c>
      <c r="AE2" s="4" t="s">
        <v>29</v>
      </c>
      <c r="AG2" s="1" t="s">
        <v>32</v>
      </c>
      <c r="AH2" s="1" t="s">
        <v>33</v>
      </c>
    </row>
    <row r="3" spans="1:34" x14ac:dyDescent="0.2">
      <c r="A3">
        <v>32</v>
      </c>
      <c r="B3">
        <v>0.14494000000000001</v>
      </c>
      <c r="C3">
        <f>B3*100</f>
        <v>14.494000000000002</v>
      </c>
      <c r="D3">
        <v>11.609</v>
      </c>
      <c r="E3">
        <v>5.6196000000000002</v>
      </c>
      <c r="F3">
        <v>4.0994000000000002</v>
      </c>
      <c r="G3">
        <v>-0.73323000000000005</v>
      </c>
      <c r="H3">
        <v>-0.70904</v>
      </c>
      <c r="I3">
        <v>0.90171000000000001</v>
      </c>
      <c r="J3">
        <v>17.87</v>
      </c>
      <c r="K3">
        <v>5.1082999999999998</v>
      </c>
      <c r="L3">
        <v>0.20649999999999999</v>
      </c>
      <c r="M3">
        <v>-0.52402000000000004</v>
      </c>
      <c r="N3">
        <v>-0.20613999999999999</v>
      </c>
      <c r="O3">
        <v>27.998000000000001</v>
      </c>
      <c r="P3">
        <v>0.49474000000000001</v>
      </c>
      <c r="Q3">
        <v>1.4051</v>
      </c>
      <c r="R3">
        <v>-1.042</v>
      </c>
      <c r="S3">
        <v>7.0682999999999998</v>
      </c>
      <c r="T3">
        <v>-0.35010000000000002</v>
      </c>
      <c r="U3">
        <v>-0.88085999999999998</v>
      </c>
      <c r="V3">
        <v>6.0609000000000002</v>
      </c>
      <c r="W3">
        <v>-0.64487000000000005</v>
      </c>
      <c r="X3">
        <v>5.9927000000000001</v>
      </c>
      <c r="Y3">
        <f>SQRT(D3*D3+2*E3*E3+2*F3*F3+2*G3*G3+2*H3*H3+2*I3*I3+J3*J3+2*K3*K3+2*L3*L3+2*M3*M3+2*N3*N3+O3*O3+2*P3*P3+2*Q3*Q3+2*R3*R3+S3*S3+2*T3*T3+2*U3*U3+V3*V3+2*W3*W3+X3*X3)</f>
        <v>39.028524864199007</v>
      </c>
      <c r="Z3" s="5">
        <v>0.69535000000000002</v>
      </c>
      <c r="AA3" s="5">
        <v>0.12837999999999999</v>
      </c>
      <c r="AB3" s="5">
        <v>6.2069999999999998E-3</v>
      </c>
      <c r="AC3" s="5">
        <v>3.9441999999999998E-2</v>
      </c>
      <c r="AD3">
        <v>1.8896E-2</v>
      </c>
      <c r="AE3">
        <v>0.11172</v>
      </c>
      <c r="AG3" s="7">
        <f>Z3+AA3</f>
        <v>0.82373000000000007</v>
      </c>
      <c r="AH3" s="7">
        <f>Z3+AA3+AB3+AC3</f>
        <v>0.86937900000000001</v>
      </c>
    </row>
    <row r="4" spans="1:34" x14ac:dyDescent="0.2">
      <c r="A4">
        <v>42</v>
      </c>
      <c r="B4">
        <v>0.12947</v>
      </c>
      <c r="C4">
        <f t="shared" ref="C4:C25" si="0">B4*100</f>
        <v>12.947000000000001</v>
      </c>
      <c r="D4">
        <v>6.0545</v>
      </c>
      <c r="E4">
        <v>2.3559999999999999</v>
      </c>
      <c r="F4">
        <v>3.4001000000000001</v>
      </c>
      <c r="G4">
        <v>4.4506999999999998E-2</v>
      </c>
      <c r="H4">
        <v>6.0925E-2</v>
      </c>
      <c r="I4">
        <v>-0.28369</v>
      </c>
      <c r="J4">
        <v>8.2786000000000008</v>
      </c>
      <c r="K4">
        <v>3.2423999999999999</v>
      </c>
      <c r="L4">
        <v>0.74480999999999997</v>
      </c>
      <c r="M4">
        <v>0.35870000000000002</v>
      </c>
      <c r="N4">
        <v>0.49169000000000002</v>
      </c>
      <c r="O4">
        <v>27.082999999999998</v>
      </c>
      <c r="P4">
        <v>-0.78288999999999997</v>
      </c>
      <c r="Q4">
        <v>-0.35199000000000003</v>
      </c>
      <c r="R4">
        <v>-0.25800000000000001</v>
      </c>
      <c r="S4">
        <v>4.4055</v>
      </c>
      <c r="T4">
        <v>-0.14576</v>
      </c>
      <c r="U4">
        <v>0.21981000000000001</v>
      </c>
      <c r="V4">
        <v>4.0587999999999997</v>
      </c>
      <c r="W4">
        <v>3.4884999999999999E-2</v>
      </c>
      <c r="X4">
        <v>2.4249999999999998</v>
      </c>
      <c r="Y4">
        <f t="shared" ref="Y4:Y25" si="1">SQRT(D4*D4+2*E4*E4+2*F4*F4+2*G4*G4+2*H4*H4+2*I4*I4+J4*J4+2*K4*K4+2*L4*L4+2*M4*M4+2*N4*N4+O4*O4+2*P4*P4+2*Q4*Q4+2*R4*R4+S4*S4+2*T4*T4+2*U4*U4+V4*V4+2*W4*W4+X4*X4)</f>
        <v>30.650679119265824</v>
      </c>
      <c r="Z4" s="5">
        <v>0.47016000000000002</v>
      </c>
      <c r="AA4" s="5">
        <v>0.43042000000000002</v>
      </c>
      <c r="AB4" s="6">
        <v>3.6712999999999999E-6</v>
      </c>
      <c r="AC4" s="5">
        <v>1.3852E-2</v>
      </c>
      <c r="AD4">
        <v>1.0019E-2</v>
      </c>
      <c r="AE4">
        <v>7.5546000000000002E-2</v>
      </c>
      <c r="AG4" s="7">
        <f t="shared" ref="AG4:AG25" si="2">Z4+AA4</f>
        <v>0.90058000000000005</v>
      </c>
      <c r="AH4" s="7">
        <f t="shared" ref="AH4:AH25" si="3">Z4+AA4+AB4+AC4</f>
        <v>0.91443567130000003</v>
      </c>
    </row>
    <row r="5" spans="1:34" x14ac:dyDescent="0.2">
      <c r="A5">
        <v>43</v>
      </c>
      <c r="B5">
        <v>0.26965</v>
      </c>
      <c r="C5">
        <f t="shared" si="0"/>
        <v>26.965</v>
      </c>
      <c r="D5">
        <v>36.875</v>
      </c>
      <c r="E5">
        <v>16.318000000000001</v>
      </c>
      <c r="F5">
        <v>21.795000000000002</v>
      </c>
      <c r="G5">
        <v>0.75192000000000003</v>
      </c>
      <c r="H5">
        <v>-0.51354999999999995</v>
      </c>
      <c r="I5">
        <v>-0.60226000000000002</v>
      </c>
      <c r="J5">
        <v>62.731000000000002</v>
      </c>
      <c r="K5">
        <v>27.818999999999999</v>
      </c>
      <c r="L5">
        <v>-0.20246</v>
      </c>
      <c r="M5">
        <v>0.16788</v>
      </c>
      <c r="N5">
        <v>0.87295999999999996</v>
      </c>
      <c r="O5">
        <v>135.41999999999999</v>
      </c>
      <c r="P5">
        <v>-0.51678000000000002</v>
      </c>
      <c r="Q5">
        <v>0.22502</v>
      </c>
      <c r="R5">
        <v>0.16891</v>
      </c>
      <c r="S5">
        <v>29.297999999999998</v>
      </c>
      <c r="T5">
        <v>-0.74148999999999998</v>
      </c>
      <c r="U5">
        <v>0.41347</v>
      </c>
      <c r="V5">
        <v>21.018999999999998</v>
      </c>
      <c r="W5">
        <v>0.68957999999999997</v>
      </c>
      <c r="X5">
        <v>14.673999999999999</v>
      </c>
      <c r="Y5">
        <f t="shared" si="1"/>
        <v>167.8884772841686</v>
      </c>
      <c r="Z5" s="5">
        <v>0.57169999999999999</v>
      </c>
      <c r="AA5" s="5">
        <v>0.30044999999999999</v>
      </c>
      <c r="AB5" s="5">
        <v>1.026E-3</v>
      </c>
      <c r="AC5" s="5">
        <v>0.10271</v>
      </c>
      <c r="AD5">
        <v>6.6115999999999996E-3</v>
      </c>
      <c r="AE5">
        <v>1.7507000000000002E-2</v>
      </c>
      <c r="AG5" s="7">
        <f t="shared" si="2"/>
        <v>0.87214999999999998</v>
      </c>
      <c r="AH5" s="7">
        <f t="shared" si="3"/>
        <v>0.97588599999999992</v>
      </c>
    </row>
    <row r="6" spans="1:34" x14ac:dyDescent="0.2">
      <c r="A6">
        <v>44</v>
      </c>
      <c r="B6">
        <v>0.31961000000000001</v>
      </c>
      <c r="C6">
        <f t="shared" si="0"/>
        <v>31.961000000000002</v>
      </c>
      <c r="D6">
        <v>75.653999999999996</v>
      </c>
      <c r="E6">
        <v>28.844999999999999</v>
      </c>
      <c r="F6">
        <v>28.863</v>
      </c>
      <c r="G6">
        <v>1.0353000000000001</v>
      </c>
      <c r="H6">
        <v>-2.0017</v>
      </c>
      <c r="I6">
        <v>2.2584</v>
      </c>
      <c r="J6">
        <v>96.867999999999995</v>
      </c>
      <c r="K6">
        <v>31.463000000000001</v>
      </c>
      <c r="L6">
        <v>1.0053000000000001</v>
      </c>
      <c r="M6">
        <v>-0.41205999999999998</v>
      </c>
      <c r="N6">
        <v>-1.4156</v>
      </c>
      <c r="O6">
        <v>147.88999999999999</v>
      </c>
      <c r="P6">
        <v>-1.6184000000000001</v>
      </c>
      <c r="Q6">
        <v>2.3443999999999998</v>
      </c>
      <c r="R6">
        <v>-0.31106</v>
      </c>
      <c r="S6">
        <v>38.204000000000001</v>
      </c>
      <c r="T6">
        <v>-1.4943</v>
      </c>
      <c r="U6">
        <v>-0.24446000000000001</v>
      </c>
      <c r="V6">
        <v>30.288</v>
      </c>
      <c r="W6">
        <v>0.16496</v>
      </c>
      <c r="X6">
        <v>26.648</v>
      </c>
      <c r="Y6">
        <f t="shared" si="1"/>
        <v>213.12733035751373</v>
      </c>
      <c r="Z6" s="5">
        <v>0.75173999999999996</v>
      </c>
      <c r="AA6" s="5">
        <v>0.15554999999999999</v>
      </c>
      <c r="AB6" s="5">
        <v>8.4060999999999999E-4</v>
      </c>
      <c r="AC6" s="5">
        <v>4.8098000000000002E-2</v>
      </c>
      <c r="AD6">
        <v>1.1162999999999999E-2</v>
      </c>
      <c r="AE6">
        <v>3.2605000000000002E-2</v>
      </c>
      <c r="AG6" s="7">
        <f t="shared" si="2"/>
        <v>0.90728999999999993</v>
      </c>
      <c r="AH6" s="7">
        <f t="shared" si="3"/>
        <v>0.95622860999999992</v>
      </c>
    </row>
    <row r="7" spans="1:34" x14ac:dyDescent="0.2">
      <c r="A7">
        <v>48</v>
      </c>
      <c r="B7">
        <v>0.23447000000000001</v>
      </c>
      <c r="C7">
        <f t="shared" si="0"/>
        <v>23.447000000000003</v>
      </c>
      <c r="D7">
        <v>34.131999999999998</v>
      </c>
      <c r="E7">
        <v>13.587</v>
      </c>
      <c r="F7">
        <v>16.126999999999999</v>
      </c>
      <c r="G7">
        <v>-0.26889999999999997</v>
      </c>
      <c r="H7">
        <v>-1.5294000000000001</v>
      </c>
      <c r="I7">
        <v>0.71482999999999997</v>
      </c>
      <c r="J7">
        <v>52.978999999999999</v>
      </c>
      <c r="K7">
        <v>19.082000000000001</v>
      </c>
      <c r="L7">
        <v>-0.22486999999999999</v>
      </c>
      <c r="M7">
        <v>-0.75575999999999999</v>
      </c>
      <c r="N7">
        <v>-0.69137999999999999</v>
      </c>
      <c r="O7">
        <v>100.96</v>
      </c>
      <c r="P7">
        <v>0.56291999999999998</v>
      </c>
      <c r="Q7">
        <v>1.6211</v>
      </c>
      <c r="R7">
        <v>0.24376</v>
      </c>
      <c r="S7">
        <v>26.231999999999999</v>
      </c>
      <c r="T7">
        <v>-0.36246</v>
      </c>
      <c r="U7">
        <v>0.65495999999999999</v>
      </c>
      <c r="V7">
        <v>17.526</v>
      </c>
      <c r="W7">
        <v>-0.39356999999999998</v>
      </c>
      <c r="X7">
        <v>11.922000000000001</v>
      </c>
      <c r="Y7">
        <f t="shared" si="1"/>
        <v>130.13532999358705</v>
      </c>
      <c r="Z7" s="5">
        <v>0.61885000000000001</v>
      </c>
      <c r="AA7" s="5">
        <v>0.24268000000000001</v>
      </c>
      <c r="AB7" s="5">
        <v>3.3651000000000002E-3</v>
      </c>
      <c r="AC7" s="5">
        <v>9.4353000000000006E-2</v>
      </c>
      <c r="AD7">
        <v>3.2923000000000002E-3</v>
      </c>
      <c r="AE7">
        <v>3.7462000000000002E-2</v>
      </c>
      <c r="AG7" s="7">
        <f t="shared" si="2"/>
        <v>0.86153000000000002</v>
      </c>
      <c r="AH7" s="7">
        <f t="shared" si="3"/>
        <v>0.95924810000000005</v>
      </c>
    </row>
    <row r="8" spans="1:34" x14ac:dyDescent="0.2">
      <c r="A8">
        <v>49</v>
      </c>
      <c r="B8">
        <v>0.21823999999999999</v>
      </c>
      <c r="C8">
        <f t="shared" si="0"/>
        <v>21.823999999999998</v>
      </c>
      <c r="D8">
        <v>37.000999999999998</v>
      </c>
      <c r="E8">
        <v>14.587</v>
      </c>
      <c r="F8">
        <v>13.682</v>
      </c>
      <c r="G8">
        <v>1.7929999999999999</v>
      </c>
      <c r="H8">
        <v>-0.29009000000000001</v>
      </c>
      <c r="I8">
        <v>0.61609999999999998</v>
      </c>
      <c r="J8">
        <v>63.887999999999998</v>
      </c>
      <c r="K8">
        <v>20.277999999999999</v>
      </c>
      <c r="L8">
        <v>-1.0085999999999999</v>
      </c>
      <c r="M8">
        <v>1.5213000000000001</v>
      </c>
      <c r="N8">
        <v>-0.15218000000000001</v>
      </c>
      <c r="O8">
        <v>77.284000000000006</v>
      </c>
      <c r="P8">
        <v>2.6185E-2</v>
      </c>
      <c r="Q8">
        <v>-0.70443</v>
      </c>
      <c r="R8">
        <v>-0.62014999999999998</v>
      </c>
      <c r="S8">
        <v>24.632000000000001</v>
      </c>
      <c r="T8">
        <v>-0.26304</v>
      </c>
      <c r="U8">
        <v>0.38653999999999999</v>
      </c>
      <c r="V8">
        <v>12.962999999999999</v>
      </c>
      <c r="W8">
        <v>9.7935999999999995E-2</v>
      </c>
      <c r="X8">
        <v>12.638999999999999</v>
      </c>
      <c r="Y8">
        <f t="shared" si="1"/>
        <v>118.30774437284671</v>
      </c>
      <c r="Z8" s="5">
        <v>0.71011999999999997</v>
      </c>
      <c r="AA8" s="5">
        <v>7.6352000000000003E-2</v>
      </c>
      <c r="AB8" s="5">
        <v>7.9392999999999998E-3</v>
      </c>
      <c r="AC8" s="5">
        <v>0.16095999999999999</v>
      </c>
      <c r="AD8">
        <v>2.5393999999999998E-3</v>
      </c>
      <c r="AE8">
        <v>4.2082000000000001E-2</v>
      </c>
      <c r="AG8" s="7">
        <f t="shared" si="2"/>
        <v>0.78647199999999995</v>
      </c>
      <c r="AH8" s="7">
        <f t="shared" si="3"/>
        <v>0.95537129999999992</v>
      </c>
    </row>
    <row r="9" spans="1:34" x14ac:dyDescent="0.2">
      <c r="A9">
        <v>51</v>
      </c>
      <c r="B9">
        <v>0.43407000000000001</v>
      </c>
      <c r="C9">
        <f t="shared" si="0"/>
        <v>43.407000000000004</v>
      </c>
      <c r="D9">
        <v>136.21</v>
      </c>
      <c r="E9">
        <v>60.536000000000001</v>
      </c>
      <c r="F9">
        <v>61.206000000000003</v>
      </c>
      <c r="G9">
        <v>-0.40250999999999998</v>
      </c>
      <c r="H9">
        <v>0.12842999999999999</v>
      </c>
      <c r="I9">
        <v>2.6089000000000002</v>
      </c>
      <c r="J9">
        <v>177.58</v>
      </c>
      <c r="K9">
        <v>69.274000000000001</v>
      </c>
      <c r="L9">
        <v>0.71367000000000003</v>
      </c>
      <c r="M9">
        <v>-0.52361000000000002</v>
      </c>
      <c r="N9">
        <v>-2.1583000000000001</v>
      </c>
      <c r="O9">
        <v>307.55</v>
      </c>
      <c r="P9">
        <v>-0.42964999999999998</v>
      </c>
      <c r="Q9">
        <v>0.32551999999999998</v>
      </c>
      <c r="R9">
        <v>-0.93896000000000002</v>
      </c>
      <c r="S9">
        <v>80.064999999999998</v>
      </c>
      <c r="T9">
        <v>7.6038999999999995E-2</v>
      </c>
      <c r="U9">
        <v>-0.37218000000000001</v>
      </c>
      <c r="V9">
        <v>68.143000000000001</v>
      </c>
      <c r="W9">
        <v>-0.14853</v>
      </c>
      <c r="X9">
        <v>46.953000000000003</v>
      </c>
      <c r="Y9">
        <f t="shared" si="1"/>
        <v>427.05988792623293</v>
      </c>
      <c r="Z9" s="5">
        <v>0.71065999999999996</v>
      </c>
      <c r="AA9" s="5">
        <v>0.21392</v>
      </c>
      <c r="AB9" s="6">
        <v>8.9690000000000004E-5</v>
      </c>
      <c r="AC9" s="5">
        <v>5.9492999999999997E-2</v>
      </c>
      <c r="AD9">
        <v>1.0514000000000001E-2</v>
      </c>
      <c r="AE9">
        <v>5.3227999999999999E-3</v>
      </c>
      <c r="AG9" s="7">
        <f t="shared" si="2"/>
        <v>0.92457999999999996</v>
      </c>
      <c r="AH9" s="7">
        <f t="shared" si="3"/>
        <v>0.98416269000000001</v>
      </c>
    </row>
    <row r="10" spans="1:34" x14ac:dyDescent="0.2">
      <c r="A10">
        <v>60</v>
      </c>
      <c r="B10">
        <v>0.25485000000000002</v>
      </c>
      <c r="C10">
        <f t="shared" si="0"/>
        <v>25.485000000000003</v>
      </c>
      <c r="D10">
        <v>36.241</v>
      </c>
      <c r="E10">
        <v>17.228000000000002</v>
      </c>
      <c r="F10">
        <v>17.099</v>
      </c>
      <c r="G10">
        <v>0.49120000000000003</v>
      </c>
      <c r="H10">
        <v>-2.1932999999999998</v>
      </c>
      <c r="I10">
        <v>-0.27844000000000002</v>
      </c>
      <c r="J10">
        <v>77.313999999999993</v>
      </c>
      <c r="K10">
        <v>18.495999999999999</v>
      </c>
      <c r="L10">
        <v>3.1387</v>
      </c>
      <c r="M10">
        <v>-0.70111999999999997</v>
      </c>
      <c r="N10">
        <v>-2.6436999999999999E-2</v>
      </c>
      <c r="O10">
        <v>94.784000000000006</v>
      </c>
      <c r="P10">
        <v>-3.5585</v>
      </c>
      <c r="Q10">
        <v>2.9281000000000001</v>
      </c>
      <c r="R10">
        <v>0.25796000000000002</v>
      </c>
      <c r="S10">
        <v>24.077000000000002</v>
      </c>
      <c r="T10">
        <v>0.35892000000000002</v>
      </c>
      <c r="U10">
        <v>-0.77317999999999998</v>
      </c>
      <c r="V10">
        <v>16.303000000000001</v>
      </c>
      <c r="W10">
        <v>0.34193000000000001</v>
      </c>
      <c r="X10">
        <v>14.855</v>
      </c>
      <c r="Y10">
        <f t="shared" si="1"/>
        <v>138.84824599719127</v>
      </c>
      <c r="Z10" s="5">
        <v>0.67176999999999998</v>
      </c>
      <c r="AA10" s="5">
        <v>0.10062</v>
      </c>
      <c r="AB10" s="5">
        <v>4.7647999999999996E-3</v>
      </c>
      <c r="AC10" s="5">
        <v>0.14026</v>
      </c>
      <c r="AD10">
        <v>4.3319000000000002E-4</v>
      </c>
      <c r="AE10">
        <v>8.2155000000000006E-2</v>
      </c>
      <c r="AG10" s="7">
        <f t="shared" si="2"/>
        <v>0.77239000000000002</v>
      </c>
      <c r="AH10" s="7">
        <f t="shared" si="3"/>
        <v>0.91741479999999997</v>
      </c>
    </row>
    <row r="11" spans="1:34" x14ac:dyDescent="0.2">
      <c r="A11">
        <v>62</v>
      </c>
      <c r="B11">
        <v>0.37628</v>
      </c>
      <c r="C11">
        <f t="shared" si="0"/>
        <v>37.628</v>
      </c>
      <c r="D11">
        <v>40.305</v>
      </c>
      <c r="E11">
        <v>20.882000000000001</v>
      </c>
      <c r="F11">
        <v>21.655999999999999</v>
      </c>
      <c r="G11">
        <v>-0.66513999999999995</v>
      </c>
      <c r="H11">
        <v>-0.31461</v>
      </c>
      <c r="I11">
        <v>1.2569999999999999</v>
      </c>
      <c r="J11">
        <v>129.19</v>
      </c>
      <c r="K11">
        <v>43.168999999999997</v>
      </c>
      <c r="L11">
        <v>0.78744999999999998</v>
      </c>
      <c r="M11">
        <v>0.50021000000000004</v>
      </c>
      <c r="N11">
        <v>-0.89241999999999999</v>
      </c>
      <c r="O11">
        <v>230.08</v>
      </c>
      <c r="P11">
        <v>-0.23927000000000001</v>
      </c>
      <c r="Q11">
        <v>1.1962E-2</v>
      </c>
      <c r="R11">
        <v>-0.63363000000000003</v>
      </c>
      <c r="S11">
        <v>60.427</v>
      </c>
      <c r="T11">
        <v>-6.6212999999999994E-2</v>
      </c>
      <c r="U11">
        <v>8.7729000000000001E-2</v>
      </c>
      <c r="V11">
        <v>26.766999999999999</v>
      </c>
      <c r="W11">
        <v>-0.42196</v>
      </c>
      <c r="X11">
        <v>18.847000000000001</v>
      </c>
      <c r="Y11">
        <f t="shared" si="1"/>
        <v>285.51801956673194</v>
      </c>
      <c r="Z11" s="5">
        <v>0.49952000000000002</v>
      </c>
      <c r="AA11" s="5">
        <v>0.22925000000000001</v>
      </c>
      <c r="AB11" s="5">
        <v>6.6804999999999998E-3</v>
      </c>
      <c r="AC11" s="5">
        <v>0.25064999999999998</v>
      </c>
      <c r="AD11">
        <v>5.1361999999999996E-3</v>
      </c>
      <c r="AE11">
        <v>8.7709999999999993E-3</v>
      </c>
      <c r="AG11" s="7">
        <f t="shared" si="2"/>
        <v>0.72877000000000003</v>
      </c>
      <c r="AH11" s="7">
        <f t="shared" si="3"/>
        <v>0.98610050000000005</v>
      </c>
    </row>
    <row r="12" spans="1:34" x14ac:dyDescent="0.2">
      <c r="A12">
        <v>64</v>
      </c>
      <c r="B12">
        <v>0.29514000000000001</v>
      </c>
      <c r="C12">
        <f t="shared" si="0"/>
        <v>29.514000000000003</v>
      </c>
      <c r="D12">
        <v>84.090999999999994</v>
      </c>
      <c r="E12">
        <v>34.872</v>
      </c>
      <c r="F12">
        <v>33.484000000000002</v>
      </c>
      <c r="G12">
        <v>-0.49691999999999997</v>
      </c>
      <c r="H12">
        <v>-0.96367000000000003</v>
      </c>
      <c r="I12">
        <v>0.41785</v>
      </c>
      <c r="J12">
        <v>85.79</v>
      </c>
      <c r="K12">
        <v>32.212000000000003</v>
      </c>
      <c r="L12">
        <v>-0.72026000000000001</v>
      </c>
      <c r="M12">
        <v>-1.0790999999999999</v>
      </c>
      <c r="N12">
        <v>0.15514</v>
      </c>
      <c r="O12">
        <v>146.71</v>
      </c>
      <c r="P12">
        <v>0.93862999999999996</v>
      </c>
      <c r="Q12">
        <v>1.6342000000000001</v>
      </c>
      <c r="R12">
        <v>-0.58974000000000004</v>
      </c>
      <c r="S12">
        <v>37.548000000000002</v>
      </c>
      <c r="T12">
        <v>-0.44657000000000002</v>
      </c>
      <c r="U12">
        <v>-0.14307</v>
      </c>
      <c r="V12">
        <v>36.39</v>
      </c>
      <c r="W12">
        <v>6.7843000000000001E-2</v>
      </c>
      <c r="X12">
        <v>26.745999999999999</v>
      </c>
      <c r="Y12">
        <f t="shared" si="1"/>
        <v>214.86864684184127</v>
      </c>
      <c r="Z12" s="5">
        <v>0.77383999999999997</v>
      </c>
      <c r="AA12" s="5">
        <v>0.19916</v>
      </c>
      <c r="AB12" s="5">
        <v>1.9938999999999998E-3</v>
      </c>
      <c r="AC12" s="5">
        <v>2.1199000000000001E-3</v>
      </c>
      <c r="AD12">
        <v>1.5108000000000001E-3</v>
      </c>
      <c r="AE12">
        <v>2.1381000000000001E-2</v>
      </c>
      <c r="AG12" s="7">
        <f t="shared" si="2"/>
        <v>0.97299999999999998</v>
      </c>
      <c r="AH12" s="7">
        <f t="shared" si="3"/>
        <v>0.97711379999999992</v>
      </c>
    </row>
    <row r="13" spans="1:34" x14ac:dyDescent="0.2">
      <c r="A13">
        <v>67</v>
      </c>
      <c r="B13">
        <v>0.20196</v>
      </c>
      <c r="C13">
        <f t="shared" si="0"/>
        <v>20.196000000000002</v>
      </c>
      <c r="D13">
        <v>14.141999999999999</v>
      </c>
      <c r="E13">
        <v>7.165</v>
      </c>
      <c r="F13">
        <v>6.3202999999999996</v>
      </c>
      <c r="G13">
        <v>0.81213000000000002</v>
      </c>
      <c r="H13">
        <v>-0.28874</v>
      </c>
      <c r="I13">
        <v>-2.4060999999999999E-2</v>
      </c>
      <c r="J13">
        <v>36.521000000000001</v>
      </c>
      <c r="K13">
        <v>12.445</v>
      </c>
      <c r="L13">
        <v>-0.43376999999999999</v>
      </c>
      <c r="M13">
        <v>0.30643999999999999</v>
      </c>
      <c r="N13">
        <v>-3.6711000000000001E-2</v>
      </c>
      <c r="O13">
        <v>75.015000000000001</v>
      </c>
      <c r="P13">
        <v>-0.16309999999999999</v>
      </c>
      <c r="Q13">
        <v>0.10784000000000001</v>
      </c>
      <c r="R13">
        <v>0.15826999999999999</v>
      </c>
      <c r="S13">
        <v>20.786000000000001</v>
      </c>
      <c r="T13">
        <v>-5.6971000000000001E-2</v>
      </c>
      <c r="U13">
        <v>4.0288999999999998E-2</v>
      </c>
      <c r="V13">
        <v>8.4687999999999999</v>
      </c>
      <c r="W13">
        <v>0.36582999999999999</v>
      </c>
      <c r="X13">
        <v>6.7186000000000003</v>
      </c>
      <c r="Y13">
        <f t="shared" si="1"/>
        <v>90.579956173383138</v>
      </c>
      <c r="Z13" s="5">
        <v>0.49442999999999998</v>
      </c>
      <c r="AA13" s="5">
        <v>0.25718000000000002</v>
      </c>
      <c r="AB13" s="5">
        <v>2.2948999999999999E-3</v>
      </c>
      <c r="AC13" s="5">
        <v>0.22253000000000001</v>
      </c>
      <c r="AD13">
        <v>2.9007000000000002E-4</v>
      </c>
      <c r="AE13">
        <v>2.3271E-2</v>
      </c>
      <c r="AG13" s="7">
        <f t="shared" si="2"/>
        <v>0.75161</v>
      </c>
      <c r="AH13" s="7">
        <f t="shared" si="3"/>
        <v>0.97643489999999999</v>
      </c>
    </row>
    <row r="14" spans="1:34" x14ac:dyDescent="0.2">
      <c r="A14">
        <v>68</v>
      </c>
      <c r="B14">
        <v>0.21451999999999999</v>
      </c>
      <c r="C14">
        <f t="shared" si="0"/>
        <v>21.451999999999998</v>
      </c>
      <c r="D14">
        <v>35.781999999999996</v>
      </c>
      <c r="E14">
        <v>13.589</v>
      </c>
      <c r="F14">
        <v>14.417</v>
      </c>
      <c r="G14">
        <v>-0.27438000000000001</v>
      </c>
      <c r="H14">
        <v>-0.90185000000000004</v>
      </c>
      <c r="I14">
        <v>0.83750999999999998</v>
      </c>
      <c r="J14">
        <v>46.674999999999997</v>
      </c>
      <c r="K14">
        <v>19.756</v>
      </c>
      <c r="L14">
        <v>0.11683</v>
      </c>
      <c r="M14">
        <v>0.10653</v>
      </c>
      <c r="N14">
        <v>-0.36060999999999999</v>
      </c>
      <c r="O14">
        <v>60.390999999999998</v>
      </c>
      <c r="P14">
        <v>0.22017</v>
      </c>
      <c r="Q14">
        <v>0.30647000000000002</v>
      </c>
      <c r="R14">
        <v>-8.2744999999999999E-2</v>
      </c>
      <c r="S14">
        <v>20.010000000000002</v>
      </c>
      <c r="T14">
        <v>-0.86734999999999995</v>
      </c>
      <c r="U14">
        <v>1.1162000000000001</v>
      </c>
      <c r="V14">
        <v>14.894</v>
      </c>
      <c r="W14">
        <v>-0.38228000000000001</v>
      </c>
      <c r="X14">
        <v>11.997999999999999</v>
      </c>
      <c r="Y14">
        <f t="shared" si="1"/>
        <v>97.18982139251645</v>
      </c>
      <c r="Z14" s="5">
        <v>0.79266999999999999</v>
      </c>
      <c r="AA14" s="5">
        <v>8.6555000000000007E-2</v>
      </c>
      <c r="AB14" s="5">
        <v>2.3582999999999998E-3</v>
      </c>
      <c r="AC14" s="5">
        <v>7.2553999999999993E-2</v>
      </c>
      <c r="AD14">
        <v>9.7178000000000004E-3</v>
      </c>
      <c r="AE14">
        <v>3.6139999999999999E-2</v>
      </c>
      <c r="AG14" s="7">
        <f t="shared" si="2"/>
        <v>0.87922500000000003</v>
      </c>
      <c r="AH14" s="7">
        <f t="shared" si="3"/>
        <v>0.95413730000000008</v>
      </c>
    </row>
    <row r="15" spans="1:34" x14ac:dyDescent="0.2">
      <c r="A15">
        <v>69</v>
      </c>
      <c r="B15">
        <v>0.46455000000000002</v>
      </c>
      <c r="C15">
        <f t="shared" si="0"/>
        <v>46.454999999999998</v>
      </c>
      <c r="D15">
        <v>196.59</v>
      </c>
      <c r="E15">
        <v>77.436999999999998</v>
      </c>
      <c r="F15">
        <v>70.793000000000006</v>
      </c>
      <c r="G15">
        <v>-1.1208</v>
      </c>
      <c r="H15">
        <v>3.7740000000000003E-2</v>
      </c>
      <c r="I15">
        <v>7.8314999999999996E-2</v>
      </c>
      <c r="J15">
        <v>234.98</v>
      </c>
      <c r="K15">
        <v>79.933999999999997</v>
      </c>
      <c r="L15">
        <v>0.47964000000000001</v>
      </c>
      <c r="M15">
        <v>-1.0054000000000001</v>
      </c>
      <c r="N15">
        <v>0.49858000000000002</v>
      </c>
      <c r="O15">
        <v>302.95999999999998</v>
      </c>
      <c r="P15">
        <v>0.64112999999999998</v>
      </c>
      <c r="Q15">
        <v>0.96762999999999999</v>
      </c>
      <c r="R15">
        <v>-0.57689000000000001</v>
      </c>
      <c r="S15">
        <v>88.494</v>
      </c>
      <c r="T15">
        <v>-0.92447000000000001</v>
      </c>
      <c r="U15">
        <v>0.17688999999999999</v>
      </c>
      <c r="V15">
        <v>75.823999999999998</v>
      </c>
      <c r="W15">
        <v>-1.0369999999999999</v>
      </c>
      <c r="X15">
        <v>64.843000000000004</v>
      </c>
      <c r="Y15">
        <f t="shared" si="1"/>
        <v>488.09940121211315</v>
      </c>
      <c r="Z15" s="5">
        <v>0.84118999999999999</v>
      </c>
      <c r="AA15" s="5">
        <v>9.4337000000000004E-2</v>
      </c>
      <c r="AB15" s="5">
        <v>1.0055000000000001E-3</v>
      </c>
      <c r="AC15" s="5">
        <v>5.2761000000000002E-2</v>
      </c>
      <c r="AD15">
        <v>1.5893999999999999E-3</v>
      </c>
      <c r="AE15">
        <v>9.1163000000000008E-3</v>
      </c>
      <c r="AG15" s="7">
        <f t="shared" si="2"/>
        <v>0.935527</v>
      </c>
      <c r="AH15" s="7">
        <f t="shared" si="3"/>
        <v>0.98929350000000005</v>
      </c>
    </row>
    <row r="16" spans="1:34" x14ac:dyDescent="0.2">
      <c r="A16">
        <v>70</v>
      </c>
      <c r="B16">
        <v>0.19846</v>
      </c>
      <c r="C16">
        <f t="shared" si="0"/>
        <v>19.846</v>
      </c>
      <c r="D16">
        <v>15.5</v>
      </c>
      <c r="E16">
        <v>8.7867999999999995</v>
      </c>
      <c r="F16">
        <v>7.8445</v>
      </c>
      <c r="G16">
        <v>-4.3638999999999997E-2</v>
      </c>
      <c r="H16">
        <v>-0.10005</v>
      </c>
      <c r="I16">
        <v>-0.31833</v>
      </c>
      <c r="J16">
        <v>32.65</v>
      </c>
      <c r="K16">
        <v>9.2453000000000003</v>
      </c>
      <c r="L16">
        <v>1.1348</v>
      </c>
      <c r="M16">
        <v>1.2569999999999999</v>
      </c>
      <c r="N16">
        <v>1.4125000000000001</v>
      </c>
      <c r="O16">
        <v>60.353999999999999</v>
      </c>
      <c r="P16">
        <v>-1.3647</v>
      </c>
      <c r="Q16">
        <v>-1.0083</v>
      </c>
      <c r="R16">
        <v>-0.77444999999999997</v>
      </c>
      <c r="S16">
        <v>13.794</v>
      </c>
      <c r="T16">
        <v>-1.4652000000000001</v>
      </c>
      <c r="U16">
        <v>0.93513000000000002</v>
      </c>
      <c r="V16">
        <v>9.5310000000000006</v>
      </c>
      <c r="W16">
        <v>0.51349999999999996</v>
      </c>
      <c r="X16">
        <v>8.9139999999999997</v>
      </c>
      <c r="Y16">
        <f t="shared" si="1"/>
        <v>76.03532659117235</v>
      </c>
      <c r="Z16" s="5">
        <v>0.58521999999999996</v>
      </c>
      <c r="AA16" s="5">
        <v>0.22492999999999999</v>
      </c>
      <c r="AB16" s="5">
        <v>1.2352000000000001E-3</v>
      </c>
      <c r="AC16" s="5">
        <v>9.5287999999999998E-2</v>
      </c>
      <c r="AD16">
        <v>2.5079000000000001E-2</v>
      </c>
      <c r="AE16">
        <v>6.8252999999999994E-2</v>
      </c>
      <c r="AG16" s="7">
        <f t="shared" si="2"/>
        <v>0.81014999999999993</v>
      </c>
      <c r="AH16" s="7">
        <f t="shared" si="3"/>
        <v>0.90667319999999996</v>
      </c>
    </row>
    <row r="17" spans="1:34" x14ac:dyDescent="0.2">
      <c r="A17">
        <v>71</v>
      </c>
      <c r="B17">
        <v>0.20077999999999999</v>
      </c>
      <c r="C17">
        <f t="shared" si="0"/>
        <v>20.077999999999999</v>
      </c>
      <c r="D17">
        <v>8.4472000000000005</v>
      </c>
      <c r="E17">
        <v>2.5211000000000001</v>
      </c>
      <c r="F17">
        <v>2.9230999999999998</v>
      </c>
      <c r="G17">
        <v>-7.9521999999999995E-2</v>
      </c>
      <c r="H17">
        <v>0.10441</v>
      </c>
      <c r="I17">
        <v>0.65932999999999997</v>
      </c>
      <c r="J17">
        <v>36.918999999999997</v>
      </c>
      <c r="K17">
        <v>10.885999999999999</v>
      </c>
      <c r="L17">
        <v>1.3010999999999999</v>
      </c>
      <c r="M17">
        <v>-1.6299000000000001E-2</v>
      </c>
      <c r="N17">
        <v>-0.70462000000000002</v>
      </c>
      <c r="O17">
        <v>84.093999999999994</v>
      </c>
      <c r="P17">
        <v>-1.2522</v>
      </c>
      <c r="Q17">
        <v>-1.3646999999999999E-2</v>
      </c>
      <c r="R17">
        <v>0.34323999999999999</v>
      </c>
      <c r="S17">
        <v>20.509</v>
      </c>
      <c r="T17">
        <v>-0.31847999999999999</v>
      </c>
      <c r="U17">
        <v>-0.17385999999999999</v>
      </c>
      <c r="V17">
        <v>4.5057999999999998</v>
      </c>
      <c r="W17">
        <v>-1.8863000000000001E-2</v>
      </c>
      <c r="X17">
        <v>2.9965000000000002</v>
      </c>
      <c r="Y17">
        <f t="shared" si="1"/>
        <v>96.082251072123228</v>
      </c>
      <c r="Z17" s="5">
        <v>0.36913000000000001</v>
      </c>
      <c r="AA17" s="5">
        <v>0.30864000000000003</v>
      </c>
      <c r="AB17" s="5">
        <v>1.5058999999999999E-2</v>
      </c>
      <c r="AC17" s="5">
        <v>0.26552999999999999</v>
      </c>
      <c r="AD17">
        <v>6.1276999999999998E-3</v>
      </c>
      <c r="AE17">
        <v>3.5515999999999999E-2</v>
      </c>
      <c r="AG17" s="7">
        <f t="shared" si="2"/>
        <v>0.67776999999999998</v>
      </c>
      <c r="AH17" s="7">
        <f t="shared" si="3"/>
        <v>0.95835899999999996</v>
      </c>
    </row>
    <row r="18" spans="1:34" x14ac:dyDescent="0.2">
      <c r="A18">
        <v>74</v>
      </c>
      <c r="B18">
        <v>0.44999</v>
      </c>
      <c r="C18">
        <f t="shared" si="0"/>
        <v>44.999000000000002</v>
      </c>
      <c r="D18">
        <v>171.13</v>
      </c>
      <c r="E18">
        <v>68.194000000000003</v>
      </c>
      <c r="F18">
        <v>73.369</v>
      </c>
      <c r="G18">
        <v>2.0316000000000001</v>
      </c>
      <c r="H18">
        <v>-0.86595999999999995</v>
      </c>
      <c r="I18">
        <v>-2.9157999999999999</v>
      </c>
      <c r="J18">
        <v>215.09</v>
      </c>
      <c r="K18">
        <v>76.980999999999995</v>
      </c>
      <c r="L18">
        <v>-0.55725000000000002</v>
      </c>
      <c r="M18">
        <v>-2.7174999999999998</v>
      </c>
      <c r="N18">
        <v>2.9060999999999999</v>
      </c>
      <c r="O18">
        <v>302.31</v>
      </c>
      <c r="P18">
        <v>-0.46642</v>
      </c>
      <c r="Q18">
        <v>2.4037999999999999</v>
      </c>
      <c r="R18">
        <v>0.16879</v>
      </c>
      <c r="S18">
        <v>85.191999999999993</v>
      </c>
      <c r="T18">
        <v>-0.18357999999999999</v>
      </c>
      <c r="U18">
        <v>-0.19237000000000001</v>
      </c>
      <c r="V18">
        <v>77.078999999999994</v>
      </c>
      <c r="W18">
        <v>-0.12972</v>
      </c>
      <c r="X18">
        <v>57.695999999999998</v>
      </c>
      <c r="Y18">
        <f t="shared" si="1"/>
        <v>464.17504720024812</v>
      </c>
      <c r="Z18" s="5">
        <v>0.79766000000000004</v>
      </c>
      <c r="AA18" s="5">
        <v>0.13234000000000001</v>
      </c>
      <c r="AB18" s="5">
        <v>1.2336000000000001E-3</v>
      </c>
      <c r="AC18" s="5">
        <v>4.5548999999999999E-2</v>
      </c>
      <c r="AD18">
        <v>6.4282999999999996E-3</v>
      </c>
      <c r="AE18">
        <v>1.6785999999999999E-2</v>
      </c>
      <c r="AG18" s="7">
        <f t="shared" si="2"/>
        <v>0.93</v>
      </c>
      <c r="AH18" s="7">
        <f t="shared" si="3"/>
        <v>0.97678259999999995</v>
      </c>
    </row>
    <row r="19" spans="1:34" x14ac:dyDescent="0.2">
      <c r="A19">
        <v>75</v>
      </c>
      <c r="B19">
        <v>0.31272</v>
      </c>
      <c r="C19">
        <f t="shared" si="0"/>
        <v>31.271999999999998</v>
      </c>
      <c r="D19">
        <v>58.893999999999998</v>
      </c>
      <c r="E19">
        <v>25.689</v>
      </c>
      <c r="F19">
        <v>23.434000000000001</v>
      </c>
      <c r="G19">
        <v>-0.49369000000000002</v>
      </c>
      <c r="H19">
        <v>-1.1505000000000001</v>
      </c>
      <c r="I19">
        <v>8.5325999999999999E-2</v>
      </c>
      <c r="J19">
        <v>106.58</v>
      </c>
      <c r="K19">
        <v>34.65</v>
      </c>
      <c r="L19">
        <v>0.88492000000000004</v>
      </c>
      <c r="M19">
        <v>-0.58545999999999998</v>
      </c>
      <c r="N19">
        <v>0.16062000000000001</v>
      </c>
      <c r="O19">
        <v>155.08000000000001</v>
      </c>
      <c r="P19">
        <v>-0.36395</v>
      </c>
      <c r="Q19">
        <v>1.5626</v>
      </c>
      <c r="R19">
        <v>0.18426000000000001</v>
      </c>
      <c r="S19">
        <v>46.1</v>
      </c>
      <c r="T19">
        <v>-0.74390000000000001</v>
      </c>
      <c r="U19">
        <v>-0.21357000000000001</v>
      </c>
      <c r="V19">
        <v>25.622</v>
      </c>
      <c r="W19">
        <v>-0.54876000000000003</v>
      </c>
      <c r="X19">
        <v>22.13</v>
      </c>
      <c r="Y19">
        <f t="shared" si="1"/>
        <v>216.75079727741431</v>
      </c>
      <c r="Z19" s="5">
        <v>0.66285000000000005</v>
      </c>
      <c r="AA19" s="5">
        <v>0.13985</v>
      </c>
      <c r="AB19" s="5">
        <v>3.6808000000000001E-3</v>
      </c>
      <c r="AC19" s="5">
        <v>0.17121</v>
      </c>
      <c r="AD19">
        <v>1.9265E-3</v>
      </c>
      <c r="AE19">
        <v>2.0486999999999998E-2</v>
      </c>
      <c r="AG19" s="7">
        <f t="shared" si="2"/>
        <v>0.80270000000000008</v>
      </c>
      <c r="AH19" s="7">
        <f t="shared" si="3"/>
        <v>0.97759080000000009</v>
      </c>
    </row>
    <row r="20" spans="1:34" x14ac:dyDescent="0.2">
      <c r="A20">
        <v>77</v>
      </c>
      <c r="B20">
        <v>0.20655999999999999</v>
      </c>
      <c r="C20">
        <f t="shared" si="0"/>
        <v>20.655999999999999</v>
      </c>
      <c r="D20">
        <v>17.603000000000002</v>
      </c>
      <c r="E20">
        <v>6.4813999999999998</v>
      </c>
      <c r="F20">
        <v>7.6433999999999997</v>
      </c>
      <c r="G20">
        <v>-0.95826999999999996</v>
      </c>
      <c r="H20">
        <v>-1.0288999999999999</v>
      </c>
      <c r="I20">
        <v>0.83421999999999996</v>
      </c>
      <c r="J20">
        <v>28.661000000000001</v>
      </c>
      <c r="K20">
        <v>11.417999999999999</v>
      </c>
      <c r="L20">
        <v>2.2660999999999998</v>
      </c>
      <c r="M20">
        <v>-0.63046000000000002</v>
      </c>
      <c r="N20">
        <v>-1.3373999999999999</v>
      </c>
      <c r="O20">
        <v>75.369</v>
      </c>
      <c r="P20">
        <v>-1.5971</v>
      </c>
      <c r="Q20">
        <v>1.5669999999999999</v>
      </c>
      <c r="R20">
        <v>0.37114000000000003</v>
      </c>
      <c r="S20">
        <v>15.590999999999999</v>
      </c>
      <c r="T20">
        <v>0.64944999999999997</v>
      </c>
      <c r="U20">
        <v>-0.43487999999999999</v>
      </c>
      <c r="V20">
        <v>10.314</v>
      </c>
      <c r="W20">
        <v>-0.36782999999999999</v>
      </c>
      <c r="X20">
        <v>6.9126000000000003</v>
      </c>
      <c r="Y20">
        <f t="shared" si="1"/>
        <v>87.763414603447373</v>
      </c>
      <c r="Z20" s="5">
        <v>0.49801000000000001</v>
      </c>
      <c r="AA20" s="5">
        <v>0.35174</v>
      </c>
      <c r="AB20" s="5">
        <v>1.4951999999999999E-3</v>
      </c>
      <c r="AC20" s="5">
        <v>6.2447000000000003E-2</v>
      </c>
      <c r="AD20">
        <v>9.5186999999999997E-3</v>
      </c>
      <c r="AE20">
        <v>7.6795000000000002E-2</v>
      </c>
      <c r="AG20" s="7">
        <f t="shared" si="2"/>
        <v>0.84975000000000001</v>
      </c>
      <c r="AH20" s="7">
        <f t="shared" si="3"/>
        <v>0.91369220000000007</v>
      </c>
    </row>
    <row r="21" spans="1:34" x14ac:dyDescent="0.2">
      <c r="A21">
        <v>79</v>
      </c>
      <c r="B21">
        <v>0.18667</v>
      </c>
      <c r="C21">
        <f t="shared" si="0"/>
        <v>18.667000000000002</v>
      </c>
      <c r="D21">
        <v>15.433</v>
      </c>
      <c r="E21">
        <v>8.5395000000000003</v>
      </c>
      <c r="F21">
        <v>7.7906000000000004</v>
      </c>
      <c r="G21">
        <v>1.3586</v>
      </c>
      <c r="H21">
        <v>-7.2030999999999998E-2</v>
      </c>
      <c r="I21">
        <v>0.61697000000000002</v>
      </c>
      <c r="J21">
        <v>32.677999999999997</v>
      </c>
      <c r="K21">
        <v>13.278</v>
      </c>
      <c r="L21">
        <v>2.2524999999999999</v>
      </c>
      <c r="M21">
        <v>0.63600999999999996</v>
      </c>
      <c r="N21">
        <v>0.46426000000000001</v>
      </c>
      <c r="O21">
        <v>49.887999999999998</v>
      </c>
      <c r="P21">
        <v>-3.1095999999999999</v>
      </c>
      <c r="Q21">
        <v>-0.93962000000000001</v>
      </c>
      <c r="R21">
        <v>-0.94328999999999996</v>
      </c>
      <c r="S21">
        <v>16.396999999999998</v>
      </c>
      <c r="T21">
        <v>-1.2418</v>
      </c>
      <c r="U21">
        <v>1.43</v>
      </c>
      <c r="V21">
        <v>8.9169999999999998</v>
      </c>
      <c r="W21">
        <v>0.30791000000000002</v>
      </c>
      <c r="X21">
        <v>7.9265999999999996</v>
      </c>
      <c r="Y21">
        <f t="shared" si="1"/>
        <v>69.799640405236474</v>
      </c>
      <c r="Z21" s="5">
        <v>0.61626999999999998</v>
      </c>
      <c r="AA21" s="5">
        <v>0.12977</v>
      </c>
      <c r="AB21" s="6">
        <v>1.8168999999999998E-5</v>
      </c>
      <c r="AC21" s="5">
        <v>0.12225999999999999</v>
      </c>
      <c r="AD21">
        <v>1.1783999999999999E-2</v>
      </c>
      <c r="AE21">
        <v>0.11990000000000001</v>
      </c>
      <c r="AG21" s="7">
        <f t="shared" si="2"/>
        <v>0.74604000000000004</v>
      </c>
      <c r="AH21" s="7">
        <f t="shared" si="3"/>
        <v>0.86831816900000003</v>
      </c>
    </row>
    <row r="22" spans="1:34" x14ac:dyDescent="0.2">
      <c r="A22">
        <v>82</v>
      </c>
      <c r="B22">
        <v>0.21789</v>
      </c>
      <c r="C22">
        <f t="shared" si="0"/>
        <v>21.789000000000001</v>
      </c>
      <c r="D22">
        <v>18.338999999999999</v>
      </c>
      <c r="E22">
        <v>11.478999999999999</v>
      </c>
      <c r="F22">
        <v>9.4926999999999992</v>
      </c>
      <c r="G22">
        <v>1.1500999999999999</v>
      </c>
      <c r="H22">
        <v>0.14840999999999999</v>
      </c>
      <c r="I22">
        <v>0.48704999999999998</v>
      </c>
      <c r="J22">
        <v>55.701999999999998</v>
      </c>
      <c r="K22">
        <v>17.77</v>
      </c>
      <c r="L22">
        <v>3.3052000000000001</v>
      </c>
      <c r="M22">
        <v>-0.10806</v>
      </c>
      <c r="N22">
        <v>-0.35294999999999999</v>
      </c>
      <c r="O22">
        <v>78.177000000000007</v>
      </c>
      <c r="P22">
        <v>-4.0313999999999997</v>
      </c>
      <c r="Q22">
        <v>-0.35102</v>
      </c>
      <c r="R22">
        <v>0.13550000000000001</v>
      </c>
      <c r="S22">
        <v>24.747</v>
      </c>
      <c r="T22">
        <v>-0.44908999999999999</v>
      </c>
      <c r="U22">
        <v>0.56396000000000002</v>
      </c>
      <c r="V22">
        <v>9.5580999999999996</v>
      </c>
      <c r="W22">
        <v>0.25141999999999998</v>
      </c>
      <c r="X22">
        <v>8.8849</v>
      </c>
      <c r="Y22">
        <f t="shared" si="1"/>
        <v>107.08842014450678</v>
      </c>
      <c r="Z22" s="5">
        <v>0.55369000000000002</v>
      </c>
      <c r="AA22" s="5">
        <v>0.13109000000000001</v>
      </c>
      <c r="AB22" s="5">
        <v>3.4705999999999999E-3</v>
      </c>
      <c r="AC22" s="5">
        <v>0.21845000000000001</v>
      </c>
      <c r="AD22">
        <v>1.2182E-3</v>
      </c>
      <c r="AE22">
        <v>9.2083999999999999E-2</v>
      </c>
      <c r="AG22" s="7">
        <f t="shared" si="2"/>
        <v>0.68478000000000006</v>
      </c>
      <c r="AH22" s="7">
        <f t="shared" si="3"/>
        <v>0.90670060000000008</v>
      </c>
    </row>
    <row r="23" spans="1:34" x14ac:dyDescent="0.2">
      <c r="A23">
        <v>83</v>
      </c>
      <c r="B23">
        <v>0.39063999999999999</v>
      </c>
      <c r="C23">
        <f t="shared" si="0"/>
        <v>39.064</v>
      </c>
      <c r="D23">
        <v>140.06</v>
      </c>
      <c r="E23">
        <v>50.911000000000001</v>
      </c>
      <c r="F23">
        <v>55.322000000000003</v>
      </c>
      <c r="G23">
        <v>2.3065000000000002</v>
      </c>
      <c r="H23">
        <v>-1.6345000000000001</v>
      </c>
      <c r="I23">
        <v>-1.2707999999999999</v>
      </c>
      <c r="J23">
        <v>144.58000000000001</v>
      </c>
      <c r="K23">
        <v>55.311999999999998</v>
      </c>
      <c r="L23">
        <v>-4.0562000000000001E-2</v>
      </c>
      <c r="M23">
        <v>1.2245999999999999</v>
      </c>
      <c r="N23">
        <v>1.3593</v>
      </c>
      <c r="O23">
        <v>199.91</v>
      </c>
      <c r="P23">
        <v>-1.2470000000000001</v>
      </c>
      <c r="Q23">
        <v>0.63193999999999995</v>
      </c>
      <c r="R23">
        <v>-0.33810000000000001</v>
      </c>
      <c r="S23">
        <v>59.978999999999999</v>
      </c>
      <c r="T23">
        <v>0.28643999999999997</v>
      </c>
      <c r="U23">
        <v>0.62973000000000001</v>
      </c>
      <c r="V23">
        <v>57.926000000000002</v>
      </c>
      <c r="W23">
        <v>0.20846999999999999</v>
      </c>
      <c r="X23">
        <v>47.96</v>
      </c>
      <c r="Y23">
        <f t="shared" si="1"/>
        <v>327.40202487408914</v>
      </c>
      <c r="Z23" s="5">
        <v>0.85982999999999998</v>
      </c>
      <c r="AA23" s="5">
        <v>0.11391</v>
      </c>
      <c r="AB23" s="5">
        <v>1.4786999999999999E-3</v>
      </c>
      <c r="AC23" s="5">
        <v>2.9643E-3</v>
      </c>
      <c r="AD23">
        <v>2.7082E-3</v>
      </c>
      <c r="AE23">
        <v>1.9113000000000002E-2</v>
      </c>
      <c r="AG23" s="7">
        <f t="shared" si="2"/>
        <v>0.97373999999999994</v>
      </c>
      <c r="AH23" s="7">
        <f t="shared" si="3"/>
        <v>0.97818300000000002</v>
      </c>
    </row>
    <row r="24" spans="1:34" x14ac:dyDescent="0.2">
      <c r="A24">
        <v>85</v>
      </c>
      <c r="B24">
        <v>0.41804000000000002</v>
      </c>
      <c r="C24">
        <f t="shared" si="0"/>
        <v>41.804000000000002</v>
      </c>
      <c r="D24">
        <v>143.44999999999999</v>
      </c>
      <c r="E24">
        <v>54.180999999999997</v>
      </c>
      <c r="F24">
        <v>63.344999999999999</v>
      </c>
      <c r="G24">
        <v>0.30002000000000001</v>
      </c>
      <c r="H24">
        <v>-0.82745000000000002</v>
      </c>
      <c r="I24">
        <v>2.6918000000000002</v>
      </c>
      <c r="J24">
        <v>171.93</v>
      </c>
      <c r="K24">
        <v>61.587000000000003</v>
      </c>
      <c r="L24">
        <v>1.4705999999999999</v>
      </c>
      <c r="M24">
        <v>0.84972000000000003</v>
      </c>
      <c r="N24">
        <v>-1.724</v>
      </c>
      <c r="O24">
        <v>247.89</v>
      </c>
      <c r="P24">
        <v>-1.6667000000000001</v>
      </c>
      <c r="Q24">
        <v>0.95406999999999997</v>
      </c>
      <c r="R24">
        <v>-1.6533</v>
      </c>
      <c r="S24">
        <v>68.983999999999995</v>
      </c>
      <c r="T24">
        <v>-0.22828999999999999</v>
      </c>
      <c r="U24">
        <v>-1.2212000000000001</v>
      </c>
      <c r="V24">
        <v>68.697999999999993</v>
      </c>
      <c r="W24">
        <v>0.13522999999999999</v>
      </c>
      <c r="X24">
        <v>48.558</v>
      </c>
      <c r="Y24">
        <f t="shared" si="1"/>
        <v>380.72213522841878</v>
      </c>
      <c r="Z24" s="5">
        <v>0.80120999999999998</v>
      </c>
      <c r="AA24" s="5">
        <v>0.14496999999999999</v>
      </c>
      <c r="AB24" s="5">
        <v>1.0625999999999999E-3</v>
      </c>
      <c r="AC24" s="5">
        <v>2.998E-2</v>
      </c>
      <c r="AD24">
        <v>7.6255000000000003E-3</v>
      </c>
      <c r="AE24">
        <v>1.5155999999999999E-2</v>
      </c>
      <c r="AG24" s="7">
        <f t="shared" si="2"/>
        <v>0.94618000000000002</v>
      </c>
      <c r="AH24" s="7">
        <f t="shared" si="3"/>
        <v>0.97722260000000005</v>
      </c>
    </row>
    <row r="25" spans="1:34" x14ac:dyDescent="0.2">
      <c r="A25">
        <v>86</v>
      </c>
      <c r="B25">
        <v>0.22511999999999999</v>
      </c>
      <c r="C25">
        <f t="shared" si="0"/>
        <v>22.512</v>
      </c>
      <c r="D25">
        <v>17.305</v>
      </c>
      <c r="E25">
        <v>6.7542</v>
      </c>
      <c r="F25">
        <v>5.8796999999999997</v>
      </c>
      <c r="G25">
        <v>-7.9565999999999998E-2</v>
      </c>
      <c r="H25">
        <v>0.26601000000000002</v>
      </c>
      <c r="I25">
        <v>1.1323000000000001</v>
      </c>
      <c r="J25">
        <v>65.009</v>
      </c>
      <c r="K25">
        <v>17.492999999999999</v>
      </c>
      <c r="L25">
        <v>-0.80300000000000005</v>
      </c>
      <c r="M25">
        <v>-0.30048000000000002</v>
      </c>
      <c r="N25">
        <v>-0.79208999999999996</v>
      </c>
      <c r="O25">
        <v>81.238</v>
      </c>
      <c r="P25">
        <v>0.88256000000000001</v>
      </c>
      <c r="Q25">
        <v>3.4470000000000001E-2</v>
      </c>
      <c r="R25">
        <v>-0.34018999999999999</v>
      </c>
      <c r="S25">
        <v>27.847000000000001</v>
      </c>
      <c r="T25">
        <v>-3.9850999999999998E-2</v>
      </c>
      <c r="U25">
        <v>-5.2151000000000003E-2</v>
      </c>
      <c r="V25">
        <v>7.2439</v>
      </c>
      <c r="W25">
        <v>-0.15837999999999999</v>
      </c>
      <c r="X25">
        <v>7.1901000000000002</v>
      </c>
      <c r="Y25">
        <f t="shared" si="1"/>
        <v>113.06881490155415</v>
      </c>
      <c r="Z25" s="5">
        <v>0.50087999999999999</v>
      </c>
      <c r="AA25" s="5">
        <v>0.10997</v>
      </c>
      <c r="AB25" s="5">
        <v>1.7065E-2</v>
      </c>
      <c r="AC25" s="5">
        <v>0.34122000000000002</v>
      </c>
      <c r="AD25">
        <v>1.0201999999999999E-2</v>
      </c>
      <c r="AE25">
        <v>2.0667999999999999E-2</v>
      </c>
      <c r="AG25" s="7">
        <f t="shared" si="2"/>
        <v>0.61085</v>
      </c>
      <c r="AH25" s="7">
        <f t="shared" si="3"/>
        <v>0.96913500000000008</v>
      </c>
    </row>
    <row r="28" spans="1:34" x14ac:dyDescent="0.2">
      <c r="B28" t="s">
        <v>34</v>
      </c>
    </row>
  </sheetData>
  <mergeCells count="1">
    <mergeCell ref="A1:A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Guillaume23-MSStat</vt:lpstr>
      <vt:lpstr>'Guillaume23-MSStat'!vanRietbergen_Completo_Descomposicion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 Cisilino</dc:creator>
  <cp:lastModifiedBy>Adrián Cisilino</cp:lastModifiedBy>
  <dcterms:created xsi:type="dcterms:W3CDTF">2018-08-24T11:32:55Z</dcterms:created>
  <dcterms:modified xsi:type="dcterms:W3CDTF">2019-01-03T13:27:09Z</dcterms:modified>
</cp:coreProperties>
</file>