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_Закуп\184 Жанжарык\Задачи для офиса\+Архив\Задачи Балжан\10.2016\Жанна домики\Финальный КП\iФормула new 04.2020\solos Паллет\"/>
    </mc:Choice>
  </mc:AlternateContent>
  <xr:revisionPtr revIDLastSave="0" documentId="13_ncr:1_{84583410-93EC-475C-BA40-3070859D039D}" xr6:coauthVersionLast="45" xr6:coauthVersionMax="45" xr10:uidLastSave="{00000000-0000-0000-0000-000000000000}"/>
  <bookViews>
    <workbookView xWindow="-120" yWindow="-120" windowWidth="29040" windowHeight="15720" tabRatio="794" xr2:uid="{00000000-000D-0000-FFFF-FFFF00000000}"/>
  </bookViews>
  <sheets>
    <sheet name="Балки" sheetId="11" r:id="rId1"/>
    <sheet name="Рамы РП90" sheetId="22" r:id="rId2"/>
    <sheet name="Рамы РП70" sheetId="21" r:id="rId3"/>
    <sheet name="Рамы РП110" sheetId="23" r:id="rId4"/>
    <sheet name="Стойки" sheetId="19" r:id="rId5"/>
    <sheet name="ДСП" sheetId="28" r:id="rId6"/>
    <sheet name="info" sheetId="29" r:id="rId7"/>
  </sheets>
  <definedNames>
    <definedName name="_xlnm._FilterDatabase" localSheetId="3" hidden="1">'Рамы РП110'!$A$12:$R$166</definedName>
    <definedName name="_xlnm._FilterDatabase" localSheetId="2" hidden="1">'Рамы РП70'!$A$12:$R$314</definedName>
    <definedName name="_xlnm._FilterDatabase" localSheetId="1" hidden="1">'Рамы РП90'!$A$12:$R$255</definedName>
    <definedName name="_xlnm.Print_Area" localSheetId="0">Балки!$A$1:$G$63</definedName>
    <definedName name="_xlnm.Print_Area" localSheetId="2">'Рамы РП70'!$B$1:$G$256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2" i="19" l="1"/>
  <c r="G113" i="19"/>
  <c r="G115" i="19" l="1"/>
  <c r="G116" i="19"/>
  <c r="G117" i="19"/>
  <c r="I15" i="11" l="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H24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H35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H46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H54" i="11"/>
  <c r="I54" i="11"/>
  <c r="J54" i="11"/>
  <c r="I55" i="11"/>
  <c r="J55" i="11"/>
  <c r="I56" i="11"/>
  <c r="J56" i="11"/>
  <c r="I57" i="11"/>
  <c r="J57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I63" i="11"/>
  <c r="J63" i="11"/>
  <c r="I64" i="11"/>
  <c r="J64" i="11"/>
  <c r="I65" i="11"/>
  <c r="J65" i="11"/>
  <c r="H66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H73" i="11"/>
  <c r="I73" i="11"/>
  <c r="J73" i="11"/>
  <c r="I74" i="11"/>
  <c r="J74" i="11"/>
  <c r="I75" i="11"/>
  <c r="J75" i="11"/>
  <c r="I76" i="11"/>
  <c r="J76" i="11"/>
  <c r="H77" i="11"/>
  <c r="I77" i="11"/>
  <c r="J77" i="11"/>
  <c r="I78" i="11"/>
  <c r="J78" i="11"/>
  <c r="I79" i="11"/>
  <c r="J79" i="11"/>
  <c r="I80" i="11"/>
  <c r="J80" i="11"/>
  <c r="H81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H93" i="11"/>
  <c r="I93" i="11"/>
  <c r="J93" i="11"/>
  <c r="H94" i="11"/>
  <c r="I94" i="11"/>
  <c r="J94" i="11"/>
  <c r="I95" i="11"/>
  <c r="J95" i="11"/>
  <c r="I96" i="11"/>
  <c r="J96" i="11"/>
  <c r="I97" i="11"/>
  <c r="J97" i="11"/>
  <c r="I98" i="11"/>
  <c r="J98" i="11"/>
  <c r="H99" i="11"/>
  <c r="I99" i="11"/>
  <c r="J99" i="11"/>
  <c r="I100" i="11"/>
  <c r="J100" i="11"/>
  <c r="I101" i="11"/>
  <c r="J101" i="11"/>
  <c r="I102" i="11"/>
  <c r="J102" i="11"/>
  <c r="I103" i="11"/>
  <c r="J103" i="11"/>
  <c r="H104" i="11"/>
  <c r="I104" i="11"/>
  <c r="J104" i="11"/>
  <c r="I105" i="11"/>
  <c r="J105" i="11"/>
  <c r="I106" i="11"/>
  <c r="J106" i="11"/>
  <c r="I107" i="11"/>
  <c r="J107" i="11"/>
  <c r="I108" i="11"/>
  <c r="J108" i="11"/>
  <c r="H109" i="11"/>
  <c r="I109" i="11"/>
  <c r="J109" i="11"/>
  <c r="I110" i="11"/>
  <c r="J110" i="11"/>
  <c r="I111" i="11"/>
  <c r="J111" i="11"/>
  <c r="I112" i="11"/>
  <c r="J112" i="11"/>
  <c r="I113" i="11"/>
  <c r="J113" i="11"/>
  <c r="I114" i="11"/>
  <c r="J114" i="11"/>
  <c r="J14" i="11"/>
  <c r="I14" i="11"/>
  <c r="H14" i="11"/>
  <c r="N198" i="22" l="1"/>
  <c r="H15" i="11"/>
  <c r="H16" i="11"/>
  <c r="H17" i="11"/>
  <c r="H18" i="11"/>
  <c r="H19" i="11"/>
  <c r="H20" i="11"/>
  <c r="H21" i="11"/>
  <c r="H22" i="11"/>
  <c r="H23" i="11"/>
  <c r="H25" i="11"/>
  <c r="H26" i="11"/>
  <c r="H27" i="11"/>
  <c r="H28" i="11"/>
  <c r="H29" i="11"/>
  <c r="H30" i="11"/>
  <c r="H31" i="11"/>
  <c r="H32" i="11"/>
  <c r="H33" i="11"/>
  <c r="H34" i="11"/>
  <c r="H36" i="11"/>
  <c r="H37" i="11"/>
  <c r="H38" i="11"/>
  <c r="H39" i="11"/>
  <c r="H40" i="11"/>
  <c r="H41" i="11"/>
  <c r="H42" i="11"/>
  <c r="H43" i="11"/>
  <c r="H44" i="11"/>
  <c r="H45" i="11"/>
  <c r="H47" i="11"/>
  <c r="H48" i="11"/>
  <c r="H49" i="11"/>
  <c r="H50" i="11"/>
  <c r="H51" i="11"/>
  <c r="H52" i="11"/>
  <c r="H53" i="11"/>
  <c r="H55" i="11"/>
  <c r="H56" i="11"/>
  <c r="H57" i="11"/>
  <c r="H58" i="11"/>
  <c r="H63" i="11"/>
  <c r="H64" i="11"/>
  <c r="H65" i="11"/>
  <c r="H67" i="11"/>
  <c r="H68" i="11"/>
  <c r="H69" i="11"/>
  <c r="H70" i="11"/>
  <c r="H71" i="11"/>
  <c r="H72" i="11"/>
  <c r="H74" i="11"/>
  <c r="H75" i="11"/>
  <c r="H76" i="11"/>
  <c r="H78" i="11"/>
  <c r="H79" i="11"/>
  <c r="H80" i="11"/>
  <c r="H82" i="11"/>
  <c r="H83" i="11"/>
  <c r="H84" i="11"/>
  <c r="H85" i="11"/>
  <c r="H86" i="11"/>
  <c r="H87" i="11"/>
  <c r="H88" i="11"/>
  <c r="H89" i="11"/>
  <c r="H90" i="11"/>
  <c r="H91" i="11"/>
  <c r="H92" i="11"/>
  <c r="H95" i="11"/>
  <c r="H96" i="11"/>
  <c r="H97" i="11"/>
  <c r="H98" i="11"/>
  <c r="H100" i="11"/>
  <c r="H101" i="11"/>
  <c r="H102" i="11"/>
  <c r="H103" i="11"/>
  <c r="H105" i="11"/>
  <c r="H106" i="11"/>
  <c r="H107" i="11"/>
  <c r="H108" i="11"/>
  <c r="H110" i="11"/>
  <c r="H111" i="11"/>
  <c r="H112" i="11"/>
  <c r="H113" i="11"/>
  <c r="H114" i="11"/>
  <c r="N206" i="22"/>
  <c r="M206" i="22"/>
  <c r="N214" i="22"/>
  <c r="M214" i="22"/>
  <c r="N222" i="22"/>
  <c r="M222" i="22"/>
  <c r="N230" i="22"/>
  <c r="M230" i="22"/>
  <c r="N238" i="22"/>
  <c r="M238" i="22"/>
  <c r="N246" i="22"/>
  <c r="M246" i="22"/>
  <c r="N254" i="22"/>
  <c r="M254" i="22"/>
  <c r="H115" i="11" l="1"/>
  <c r="O142" i="21" l="1"/>
  <c r="N142" i="21"/>
  <c r="O255" i="21" l="1"/>
  <c r="N255" i="21"/>
  <c r="O247" i="21"/>
  <c r="N247" i="21"/>
  <c r="O239" i="21"/>
  <c r="N239" i="21"/>
  <c r="O231" i="21"/>
  <c r="N231" i="21"/>
  <c r="O222" i="21"/>
  <c r="N222" i="21"/>
  <c r="O214" i="21"/>
  <c r="N214" i="21"/>
  <c r="O206" i="21"/>
  <c r="N206" i="21"/>
  <c r="O198" i="21"/>
  <c r="N198" i="21"/>
  <c r="O190" i="21"/>
  <c r="N190" i="21"/>
  <c r="O182" i="21"/>
  <c r="N182" i="21"/>
  <c r="O174" i="21"/>
  <c r="N174" i="21"/>
  <c r="O166" i="21"/>
  <c r="N166" i="21"/>
  <c r="O158" i="21"/>
  <c r="N158" i="21"/>
  <c r="O150" i="21"/>
  <c r="N150" i="21"/>
  <c r="N143" i="21"/>
  <c r="O159" i="23" l="1"/>
  <c r="M159" i="23" s="1"/>
  <c r="N159" i="23"/>
  <c r="L159" i="23" s="1"/>
  <c r="O151" i="23"/>
  <c r="M151" i="23" s="1"/>
  <c r="N151" i="23"/>
  <c r="L151" i="23" s="1"/>
  <c r="O143" i="23"/>
  <c r="M143" i="23" s="1"/>
  <c r="N143" i="23"/>
  <c r="L143" i="23" s="1"/>
  <c r="O127" i="23"/>
  <c r="M127" i="23" s="1"/>
  <c r="O135" i="23"/>
  <c r="M135" i="23" s="1"/>
  <c r="N135" i="23"/>
  <c r="L135" i="23" s="1"/>
  <c r="N127" i="23"/>
  <c r="L127" i="23" s="1"/>
  <c r="O119" i="23"/>
  <c r="M119" i="23" s="1"/>
  <c r="N119" i="23"/>
  <c r="L119" i="23" s="1"/>
  <c r="O111" i="23"/>
  <c r="M111" i="23" s="1"/>
  <c r="N111" i="23"/>
  <c r="L111" i="23" s="1"/>
  <c r="O103" i="23"/>
  <c r="M103" i="23" s="1"/>
  <c r="N103" i="23"/>
  <c r="L103" i="23" s="1"/>
  <c r="O95" i="23"/>
  <c r="M95" i="23" s="1"/>
  <c r="N95" i="23"/>
  <c r="L95" i="23" s="1"/>
  <c r="O87" i="23"/>
  <c r="M87" i="23" s="1"/>
  <c r="N87" i="23"/>
  <c r="L87" i="23" s="1"/>
  <c r="O79" i="23"/>
  <c r="M79" i="23" s="1"/>
  <c r="N79" i="23"/>
  <c r="L79" i="23" s="1"/>
  <c r="O71" i="23"/>
  <c r="M71" i="23" s="1"/>
  <c r="N71" i="23"/>
  <c r="L71" i="23" s="1"/>
  <c r="O63" i="23"/>
  <c r="M63" i="23" s="1"/>
  <c r="N63" i="23"/>
  <c r="L63" i="23" s="1"/>
  <c r="O55" i="23"/>
  <c r="M55" i="23" s="1"/>
  <c r="N55" i="23"/>
  <c r="L55" i="23" s="1"/>
  <c r="O47" i="23"/>
  <c r="M47" i="23" s="1"/>
  <c r="N47" i="23"/>
  <c r="L47" i="23" s="1"/>
  <c r="O39" i="23"/>
  <c r="M39" i="23" s="1"/>
  <c r="N39" i="23"/>
  <c r="L39" i="23" s="1"/>
  <c r="O31" i="23"/>
  <c r="M31" i="23" s="1"/>
  <c r="N31" i="23"/>
  <c r="L31" i="23" s="1"/>
  <c r="O23" i="23"/>
  <c r="M23" i="23" s="1"/>
  <c r="N23" i="23"/>
  <c r="L23" i="23" s="1"/>
  <c r="O15" i="23"/>
  <c r="M15" i="23" s="1"/>
  <c r="N15" i="23"/>
  <c r="L15" i="23" s="1"/>
  <c r="O160" i="23"/>
  <c r="M160" i="23" s="1"/>
  <c r="N160" i="23"/>
  <c r="L160" i="23" s="1"/>
  <c r="O152" i="23"/>
  <c r="M152" i="23" s="1"/>
  <c r="N152" i="23"/>
  <c r="L152" i="23" s="1"/>
  <c r="O144" i="23"/>
  <c r="M144" i="23" s="1"/>
  <c r="N144" i="23"/>
  <c r="L144" i="23" s="1"/>
  <c r="O136" i="23"/>
  <c r="M136" i="23" s="1"/>
  <c r="N136" i="23"/>
  <c r="L136" i="23" s="1"/>
  <c r="O128" i="23"/>
  <c r="M128" i="23" s="1"/>
  <c r="N128" i="23"/>
  <c r="L128" i="23" s="1"/>
  <c r="O120" i="23"/>
  <c r="M120" i="23" s="1"/>
  <c r="N120" i="23"/>
  <c r="L120" i="23" s="1"/>
  <c r="O112" i="23"/>
  <c r="M112" i="23" s="1"/>
  <c r="N112" i="23"/>
  <c r="L112" i="23" s="1"/>
  <c r="O104" i="23"/>
  <c r="M104" i="23" s="1"/>
  <c r="N104" i="23"/>
  <c r="L104" i="23" s="1"/>
  <c r="O96" i="23"/>
  <c r="M96" i="23" s="1"/>
  <c r="N96" i="23"/>
  <c r="L96" i="23" s="1"/>
  <c r="O88" i="23"/>
  <c r="M88" i="23" s="1"/>
  <c r="N88" i="23"/>
  <c r="L88" i="23" s="1"/>
  <c r="O80" i="23"/>
  <c r="M80" i="23" s="1"/>
  <c r="N80" i="23"/>
  <c r="L80" i="23" s="1"/>
  <c r="O72" i="23"/>
  <c r="M72" i="23" s="1"/>
  <c r="N72" i="23"/>
  <c r="L72" i="23" s="1"/>
  <c r="O64" i="23"/>
  <c r="M64" i="23" s="1"/>
  <c r="N64" i="23"/>
  <c r="L64" i="23" s="1"/>
  <c r="O56" i="23"/>
  <c r="M56" i="23" s="1"/>
  <c r="N56" i="23"/>
  <c r="L56" i="23" s="1"/>
  <c r="O48" i="23"/>
  <c r="M48" i="23" s="1"/>
  <c r="N48" i="23"/>
  <c r="L48" i="23" s="1"/>
  <c r="O40" i="23"/>
  <c r="M40" i="23" s="1"/>
  <c r="N40" i="23"/>
  <c r="L40" i="23" s="1"/>
  <c r="O32" i="23"/>
  <c r="M32" i="23" s="1"/>
  <c r="N32" i="23"/>
  <c r="L32" i="23" s="1"/>
  <c r="O24" i="23"/>
  <c r="M24" i="23" s="1"/>
  <c r="N24" i="23"/>
  <c r="L24" i="23" s="1"/>
  <c r="O16" i="23"/>
  <c r="M16" i="23" s="1"/>
  <c r="N16" i="23"/>
  <c r="L16" i="23" s="1"/>
  <c r="O165" i="23"/>
  <c r="M165" i="23" s="1"/>
  <c r="N165" i="23"/>
  <c r="L165" i="23" s="1"/>
  <c r="O157" i="23"/>
  <c r="M157" i="23" s="1"/>
  <c r="N157" i="23"/>
  <c r="L157" i="23" s="1"/>
  <c r="O149" i="23"/>
  <c r="M149" i="23" s="1"/>
  <c r="N149" i="23"/>
  <c r="L149" i="23" s="1"/>
  <c r="O141" i="23"/>
  <c r="M141" i="23" s="1"/>
  <c r="N141" i="23"/>
  <c r="L141" i="23" s="1"/>
  <c r="O133" i="23"/>
  <c r="M133" i="23" s="1"/>
  <c r="N133" i="23"/>
  <c r="L133" i="23" s="1"/>
  <c r="O125" i="23"/>
  <c r="M125" i="23" s="1"/>
  <c r="N125" i="23"/>
  <c r="L125" i="23" s="1"/>
  <c r="O117" i="23"/>
  <c r="M117" i="23" s="1"/>
  <c r="N117" i="23"/>
  <c r="L117" i="23" s="1"/>
  <c r="O109" i="23"/>
  <c r="M109" i="23" s="1"/>
  <c r="N109" i="23"/>
  <c r="L109" i="23" s="1"/>
  <c r="O101" i="23"/>
  <c r="M101" i="23" s="1"/>
  <c r="N101" i="23"/>
  <c r="L101" i="23" s="1"/>
  <c r="O93" i="23"/>
  <c r="M93" i="23" s="1"/>
  <c r="N93" i="23"/>
  <c r="L93" i="23" s="1"/>
  <c r="O85" i="23"/>
  <c r="M85" i="23" s="1"/>
  <c r="N85" i="23"/>
  <c r="L85" i="23" s="1"/>
  <c r="O77" i="23"/>
  <c r="M77" i="23" s="1"/>
  <c r="N77" i="23"/>
  <c r="L77" i="23" s="1"/>
  <c r="O69" i="23"/>
  <c r="M69" i="23" s="1"/>
  <c r="N69" i="23"/>
  <c r="L69" i="23" s="1"/>
  <c r="O61" i="23"/>
  <c r="M61" i="23" s="1"/>
  <c r="N61" i="23"/>
  <c r="L61" i="23" s="1"/>
  <c r="O53" i="23"/>
  <c r="M53" i="23" s="1"/>
  <c r="N53" i="23"/>
  <c r="L53" i="23" s="1"/>
  <c r="O45" i="23"/>
  <c r="M45" i="23" s="1"/>
  <c r="N45" i="23"/>
  <c r="L45" i="23" s="1"/>
  <c r="O37" i="23"/>
  <c r="M37" i="23" s="1"/>
  <c r="N37" i="23"/>
  <c r="L37" i="23" s="1"/>
  <c r="O29" i="23"/>
  <c r="M29" i="23" s="1"/>
  <c r="N29" i="23"/>
  <c r="L29" i="23" s="1"/>
  <c r="O21" i="23"/>
  <c r="M21" i="23" s="1"/>
  <c r="N21" i="23"/>
  <c r="L21" i="23" s="1"/>
  <c r="O162" i="23"/>
  <c r="M162" i="23" s="1"/>
  <c r="N162" i="23"/>
  <c r="L162" i="23" s="1"/>
  <c r="O154" i="23"/>
  <c r="M154" i="23" s="1"/>
  <c r="N154" i="23"/>
  <c r="L154" i="23" s="1"/>
  <c r="O146" i="23"/>
  <c r="M146" i="23" s="1"/>
  <c r="N146" i="23"/>
  <c r="L146" i="23" s="1"/>
  <c r="O138" i="23"/>
  <c r="N138" i="23"/>
  <c r="L138" i="23" s="1"/>
  <c r="O130" i="23"/>
  <c r="M130" i="23" s="1"/>
  <c r="N130" i="23"/>
  <c r="L130" i="23" s="1"/>
  <c r="O122" i="23"/>
  <c r="M122" i="23" s="1"/>
  <c r="N122" i="23"/>
  <c r="L122" i="23" s="1"/>
  <c r="O114" i="23"/>
  <c r="M114" i="23" s="1"/>
  <c r="N114" i="23"/>
  <c r="L114" i="23" s="1"/>
  <c r="O106" i="23"/>
  <c r="M106" i="23" s="1"/>
  <c r="N106" i="23"/>
  <c r="L106" i="23" s="1"/>
  <c r="O98" i="23"/>
  <c r="M98" i="23" s="1"/>
  <c r="N98" i="23"/>
  <c r="L98" i="23" s="1"/>
  <c r="O90" i="23"/>
  <c r="M90" i="23" s="1"/>
  <c r="N90" i="23"/>
  <c r="L90" i="23" s="1"/>
  <c r="O82" i="23"/>
  <c r="M82" i="23" s="1"/>
  <c r="N82" i="23"/>
  <c r="L82" i="23" s="1"/>
  <c r="O74" i="23"/>
  <c r="M74" i="23" s="1"/>
  <c r="N74" i="23"/>
  <c r="L74" i="23" s="1"/>
  <c r="O66" i="23"/>
  <c r="M66" i="23" s="1"/>
  <c r="N66" i="23"/>
  <c r="L66" i="23" s="1"/>
  <c r="O58" i="23"/>
  <c r="M58" i="23" s="1"/>
  <c r="N58" i="23"/>
  <c r="L58" i="23" s="1"/>
  <c r="O50" i="23"/>
  <c r="M50" i="23" s="1"/>
  <c r="N50" i="23"/>
  <c r="L50" i="23" s="1"/>
  <c r="O42" i="23"/>
  <c r="M42" i="23" s="1"/>
  <c r="N42" i="23"/>
  <c r="L42" i="23" s="1"/>
  <c r="O34" i="23"/>
  <c r="M34" i="23" s="1"/>
  <c r="N34" i="23"/>
  <c r="L34" i="23" s="1"/>
  <c r="O26" i="23"/>
  <c r="M26" i="23" s="1"/>
  <c r="N26" i="23"/>
  <c r="L26" i="23" s="1"/>
  <c r="O18" i="23"/>
  <c r="M18" i="23" s="1"/>
  <c r="N18" i="23"/>
  <c r="L18" i="23" s="1"/>
  <c r="O164" i="23"/>
  <c r="M164" i="23" s="1"/>
  <c r="N164" i="23"/>
  <c r="L164" i="23" s="1"/>
  <c r="O156" i="23"/>
  <c r="M156" i="23" s="1"/>
  <c r="N156" i="23"/>
  <c r="L156" i="23" s="1"/>
  <c r="O148" i="23"/>
  <c r="M148" i="23" s="1"/>
  <c r="N148" i="23"/>
  <c r="L148" i="23" s="1"/>
  <c r="O140" i="23"/>
  <c r="M140" i="23" s="1"/>
  <c r="N140" i="23"/>
  <c r="L140" i="23" s="1"/>
  <c r="O132" i="23"/>
  <c r="M132" i="23" s="1"/>
  <c r="N132" i="23"/>
  <c r="L132" i="23" s="1"/>
  <c r="O123" i="23"/>
  <c r="M123" i="23" s="1"/>
  <c r="N123" i="23"/>
  <c r="L123" i="23" s="1"/>
  <c r="O116" i="23"/>
  <c r="M116" i="23" s="1"/>
  <c r="N116" i="23"/>
  <c r="L116" i="23" s="1"/>
  <c r="O108" i="23"/>
  <c r="M108" i="23" s="1"/>
  <c r="N108" i="23"/>
  <c r="L108" i="23" s="1"/>
  <c r="O100" i="23"/>
  <c r="M100" i="23" s="1"/>
  <c r="N100" i="23"/>
  <c r="L100" i="23" s="1"/>
  <c r="O92" i="23"/>
  <c r="M92" i="23" s="1"/>
  <c r="N92" i="23"/>
  <c r="L92" i="23" s="1"/>
  <c r="O84" i="23"/>
  <c r="M84" i="23" s="1"/>
  <c r="N84" i="23"/>
  <c r="L84" i="23" s="1"/>
  <c r="O76" i="23"/>
  <c r="M76" i="23" s="1"/>
  <c r="N76" i="23"/>
  <c r="L76" i="23" s="1"/>
  <c r="O68" i="23"/>
  <c r="M68" i="23" s="1"/>
  <c r="N68" i="23"/>
  <c r="L68" i="23" s="1"/>
  <c r="O60" i="23"/>
  <c r="M60" i="23" s="1"/>
  <c r="N60" i="23"/>
  <c r="L60" i="23" s="1"/>
  <c r="O52" i="23"/>
  <c r="M52" i="23" s="1"/>
  <c r="N52" i="23"/>
  <c r="L52" i="23" s="1"/>
  <c r="O44" i="23"/>
  <c r="M44" i="23" s="1"/>
  <c r="N44" i="23"/>
  <c r="L44" i="23" s="1"/>
  <c r="O36" i="23"/>
  <c r="M36" i="23" s="1"/>
  <c r="N36" i="23"/>
  <c r="L36" i="23" s="1"/>
  <c r="O28" i="23"/>
  <c r="M28" i="23" s="1"/>
  <c r="N28" i="23"/>
  <c r="L28" i="23" s="1"/>
  <c r="O20" i="23"/>
  <c r="M20" i="23" s="1"/>
  <c r="N20" i="23"/>
  <c r="L20" i="23" s="1"/>
  <c r="O161" i="23"/>
  <c r="M161" i="23" s="1"/>
  <c r="N161" i="23"/>
  <c r="L161" i="23" s="1"/>
  <c r="O153" i="23"/>
  <c r="M153" i="23" s="1"/>
  <c r="N153" i="23"/>
  <c r="L153" i="23" s="1"/>
  <c r="O145" i="23"/>
  <c r="M145" i="23" s="1"/>
  <c r="N145" i="23"/>
  <c r="L145" i="23" s="1"/>
  <c r="O137" i="23"/>
  <c r="M137" i="23" s="1"/>
  <c r="N137" i="23"/>
  <c r="L137" i="23" s="1"/>
  <c r="O129" i="23"/>
  <c r="M129" i="23" s="1"/>
  <c r="N129" i="23"/>
  <c r="L129" i="23" s="1"/>
  <c r="O121" i="23"/>
  <c r="M121" i="23" s="1"/>
  <c r="N121" i="23"/>
  <c r="L121" i="23" s="1"/>
  <c r="O113" i="23"/>
  <c r="M113" i="23" s="1"/>
  <c r="N113" i="23"/>
  <c r="L113" i="23" s="1"/>
  <c r="O105" i="23"/>
  <c r="M105" i="23" s="1"/>
  <c r="N105" i="23"/>
  <c r="L105" i="23" s="1"/>
  <c r="O97" i="23"/>
  <c r="M97" i="23" s="1"/>
  <c r="N97" i="23"/>
  <c r="L97" i="23" s="1"/>
  <c r="O89" i="23"/>
  <c r="M89" i="23" s="1"/>
  <c r="N89" i="23"/>
  <c r="L89" i="23" s="1"/>
  <c r="O81" i="23"/>
  <c r="M81" i="23" s="1"/>
  <c r="N81" i="23"/>
  <c r="L81" i="23" s="1"/>
  <c r="O73" i="23"/>
  <c r="M73" i="23" s="1"/>
  <c r="N73" i="23"/>
  <c r="L73" i="23" s="1"/>
  <c r="O65" i="23"/>
  <c r="M65" i="23" s="1"/>
  <c r="N65" i="23"/>
  <c r="L65" i="23" s="1"/>
  <c r="O57" i="23"/>
  <c r="M57" i="23" s="1"/>
  <c r="N57" i="23"/>
  <c r="L57" i="23" s="1"/>
  <c r="O49" i="23"/>
  <c r="M49" i="23" s="1"/>
  <c r="N49" i="23"/>
  <c r="L49" i="23" s="1"/>
  <c r="O41" i="23"/>
  <c r="M41" i="23" s="1"/>
  <c r="N41" i="23"/>
  <c r="L41" i="23" s="1"/>
  <c r="O33" i="23"/>
  <c r="M33" i="23" s="1"/>
  <c r="N33" i="23"/>
  <c r="L33" i="23" s="1"/>
  <c r="O25" i="23"/>
  <c r="M25" i="23" s="1"/>
  <c r="N25" i="23"/>
  <c r="L25" i="23" s="1"/>
  <c r="O17" i="23"/>
  <c r="M17" i="23" s="1"/>
  <c r="N17" i="23"/>
  <c r="L17" i="23" s="1"/>
  <c r="O163" i="23"/>
  <c r="M163" i="23" s="1"/>
  <c r="N163" i="23"/>
  <c r="L163" i="23" s="1"/>
  <c r="O155" i="23"/>
  <c r="M155" i="23" s="1"/>
  <c r="N155" i="23"/>
  <c r="L155" i="23" s="1"/>
  <c r="O147" i="23"/>
  <c r="M147" i="23" s="1"/>
  <c r="N147" i="23"/>
  <c r="L147" i="23" s="1"/>
  <c r="O139" i="23"/>
  <c r="M139" i="23" s="1"/>
  <c r="N139" i="23"/>
  <c r="L139" i="23" s="1"/>
  <c r="O131" i="23"/>
  <c r="M131" i="23" s="1"/>
  <c r="N131" i="23"/>
  <c r="L131" i="23" s="1"/>
  <c r="O124" i="23"/>
  <c r="M124" i="23" s="1"/>
  <c r="N124" i="23"/>
  <c r="L124" i="23" s="1"/>
  <c r="O115" i="23"/>
  <c r="M115" i="23" s="1"/>
  <c r="N115" i="23"/>
  <c r="L115" i="23" s="1"/>
  <c r="O107" i="23"/>
  <c r="M107" i="23" s="1"/>
  <c r="N107" i="23"/>
  <c r="L107" i="23" s="1"/>
  <c r="O99" i="23"/>
  <c r="M99" i="23" s="1"/>
  <c r="N99" i="23"/>
  <c r="L99" i="23" s="1"/>
  <c r="O91" i="23"/>
  <c r="M91" i="23" s="1"/>
  <c r="N91" i="23"/>
  <c r="L91" i="23" s="1"/>
  <c r="O83" i="23"/>
  <c r="M83" i="23" s="1"/>
  <c r="N83" i="23"/>
  <c r="L83" i="23" s="1"/>
  <c r="O75" i="23"/>
  <c r="M75" i="23" s="1"/>
  <c r="N75" i="23"/>
  <c r="L75" i="23" s="1"/>
  <c r="O67" i="23"/>
  <c r="M67" i="23" s="1"/>
  <c r="N67" i="23"/>
  <c r="L67" i="23" s="1"/>
  <c r="O59" i="23"/>
  <c r="M59" i="23" s="1"/>
  <c r="N59" i="23"/>
  <c r="L59" i="23" s="1"/>
  <c r="O51" i="23"/>
  <c r="M51" i="23" s="1"/>
  <c r="N51" i="23"/>
  <c r="L51" i="23" s="1"/>
  <c r="O43" i="23"/>
  <c r="M43" i="23" s="1"/>
  <c r="N43" i="23"/>
  <c r="L43" i="23" s="1"/>
  <c r="O35" i="23"/>
  <c r="M35" i="23" s="1"/>
  <c r="N35" i="23"/>
  <c r="L35" i="23" s="1"/>
  <c r="O27" i="23"/>
  <c r="M27" i="23" s="1"/>
  <c r="N27" i="23"/>
  <c r="L27" i="23" s="1"/>
  <c r="O19" i="23"/>
  <c r="M19" i="23" s="1"/>
  <c r="N19" i="23"/>
  <c r="L19" i="23" s="1"/>
  <c r="M138" i="23"/>
  <c r="O183" i="22"/>
  <c r="M183" i="22" s="1"/>
  <c r="N183" i="22"/>
  <c r="L183" i="22" s="1"/>
  <c r="O175" i="22"/>
  <c r="M175" i="22" s="1"/>
  <c r="N175" i="22"/>
  <c r="L175" i="22" s="1"/>
  <c r="O167" i="22"/>
  <c r="M167" i="22" s="1"/>
  <c r="N167" i="22"/>
  <c r="L167" i="22" s="1"/>
  <c r="O159" i="22"/>
  <c r="M159" i="22" s="1"/>
  <c r="N159" i="22"/>
  <c r="L159" i="22" s="1"/>
  <c r="O151" i="22"/>
  <c r="M151" i="22" s="1"/>
  <c r="N151" i="22"/>
  <c r="L151" i="22" s="1"/>
  <c r="O143" i="22"/>
  <c r="M143" i="22" s="1"/>
  <c r="N143" i="22"/>
  <c r="L143" i="22" s="1"/>
  <c r="O135" i="22"/>
  <c r="M135" i="22" s="1"/>
  <c r="N135" i="22"/>
  <c r="L135" i="22" s="1"/>
  <c r="O127" i="22"/>
  <c r="M127" i="22" s="1"/>
  <c r="N127" i="22"/>
  <c r="L127" i="22" s="1"/>
  <c r="O119" i="22"/>
  <c r="M119" i="22" s="1"/>
  <c r="N119" i="22"/>
  <c r="L119" i="22" s="1"/>
  <c r="O111" i="22"/>
  <c r="M111" i="22" s="1"/>
  <c r="N111" i="22"/>
  <c r="L111" i="22" s="1"/>
  <c r="O103" i="22"/>
  <c r="M103" i="22" s="1"/>
  <c r="N103" i="22"/>
  <c r="L103" i="22" s="1"/>
  <c r="O95" i="22"/>
  <c r="M95" i="22" s="1"/>
  <c r="N95" i="22"/>
  <c r="L95" i="22" s="1"/>
  <c r="O87" i="22"/>
  <c r="M87" i="22" s="1"/>
  <c r="N87" i="22"/>
  <c r="L87" i="22" s="1"/>
  <c r="O248" i="22"/>
  <c r="M248" i="22" s="1"/>
  <c r="N248" i="22"/>
  <c r="L248" i="22" s="1"/>
  <c r="O79" i="22"/>
  <c r="M79" i="22" s="1"/>
  <c r="N79" i="22"/>
  <c r="L79" i="22" s="1"/>
  <c r="O240" i="22"/>
  <c r="M240" i="22" s="1"/>
  <c r="N240" i="22"/>
  <c r="L240" i="22" s="1"/>
  <c r="O71" i="22"/>
  <c r="M71" i="22" s="1"/>
  <c r="N71" i="22"/>
  <c r="L71" i="22" s="1"/>
  <c r="O232" i="22"/>
  <c r="M232" i="22" s="1"/>
  <c r="N232" i="22"/>
  <c r="L232" i="22" s="1"/>
  <c r="O224" i="22"/>
  <c r="M224" i="22" s="1"/>
  <c r="N224" i="22"/>
  <c r="L224" i="22" s="1"/>
  <c r="O63" i="22"/>
  <c r="M63" i="22" s="1"/>
  <c r="N63" i="22"/>
  <c r="L63" i="22" s="1"/>
  <c r="O55" i="22"/>
  <c r="M55" i="22" s="1"/>
  <c r="N55" i="22"/>
  <c r="L55" i="22" s="1"/>
  <c r="O47" i="22"/>
  <c r="M47" i="22" s="1"/>
  <c r="N47" i="22"/>
  <c r="L47" i="22" s="1"/>
  <c r="O216" i="22"/>
  <c r="M216" i="22" s="1"/>
  <c r="N216" i="22"/>
  <c r="L216" i="22" s="1"/>
  <c r="O39" i="22"/>
  <c r="M39" i="22" s="1"/>
  <c r="N39" i="22"/>
  <c r="L39" i="22" s="1"/>
  <c r="O208" i="22"/>
  <c r="M208" i="22" s="1"/>
  <c r="N208" i="22"/>
  <c r="L208" i="22" s="1"/>
  <c r="O31" i="22"/>
  <c r="M31" i="22" s="1"/>
  <c r="N31" i="22"/>
  <c r="L31" i="22" s="1"/>
  <c r="O200" i="22"/>
  <c r="M200" i="22" s="1"/>
  <c r="N200" i="22"/>
  <c r="L200" i="22" s="1"/>
  <c r="O23" i="22"/>
  <c r="M23" i="22" s="1"/>
  <c r="N23" i="22"/>
  <c r="L23" i="22" s="1"/>
  <c r="O192" i="22"/>
  <c r="M192" i="22" s="1"/>
  <c r="N192" i="22"/>
  <c r="L192" i="22" s="1"/>
  <c r="O15" i="22"/>
  <c r="M15" i="22" s="1"/>
  <c r="N15" i="22"/>
  <c r="L15" i="22" s="1"/>
  <c r="O253" i="22"/>
  <c r="M253" i="22" s="1"/>
  <c r="N253" i="22"/>
  <c r="L253" i="22" s="1"/>
  <c r="O245" i="22"/>
  <c r="M245" i="22" s="1"/>
  <c r="N245" i="22"/>
  <c r="L245" i="22" s="1"/>
  <c r="O237" i="22"/>
  <c r="M237" i="22" s="1"/>
  <c r="N237" i="22"/>
  <c r="L237" i="22" s="1"/>
  <c r="O229" i="22"/>
  <c r="M229" i="22" s="1"/>
  <c r="N229" i="22"/>
  <c r="L229" i="22" s="1"/>
  <c r="O221" i="22"/>
  <c r="M221" i="22" s="1"/>
  <c r="N221" i="22"/>
  <c r="L221" i="22" s="1"/>
  <c r="O213" i="22"/>
  <c r="M213" i="22" s="1"/>
  <c r="N213" i="22"/>
  <c r="L213" i="22" s="1"/>
  <c r="O205" i="22"/>
  <c r="M205" i="22" s="1"/>
  <c r="N205" i="22"/>
  <c r="L205" i="22" s="1"/>
  <c r="O197" i="22"/>
  <c r="M197" i="22" s="1"/>
  <c r="N197" i="22"/>
  <c r="L197" i="22" s="1"/>
  <c r="O184" i="22"/>
  <c r="M184" i="22" s="1"/>
  <c r="N184" i="22"/>
  <c r="L184" i="22" s="1"/>
  <c r="O176" i="22"/>
  <c r="M176" i="22" s="1"/>
  <c r="N176" i="22"/>
  <c r="L176" i="22" s="1"/>
  <c r="O168" i="22"/>
  <c r="M168" i="22" s="1"/>
  <c r="N168" i="22"/>
  <c r="L168" i="22" s="1"/>
  <c r="O160" i="22"/>
  <c r="M160" i="22" s="1"/>
  <c r="N160" i="22"/>
  <c r="L160" i="22" s="1"/>
  <c r="O152" i="22"/>
  <c r="M152" i="22" s="1"/>
  <c r="N152" i="22"/>
  <c r="L152" i="22" s="1"/>
  <c r="O144" i="22"/>
  <c r="M144" i="22" s="1"/>
  <c r="N144" i="22"/>
  <c r="L144" i="22" s="1"/>
  <c r="O136" i="22"/>
  <c r="M136" i="22" s="1"/>
  <c r="N136" i="22"/>
  <c r="L136" i="22" s="1"/>
  <c r="O128" i="22"/>
  <c r="M128" i="22" s="1"/>
  <c r="N128" i="22"/>
  <c r="L128" i="22" s="1"/>
  <c r="O120" i="22"/>
  <c r="M120" i="22" s="1"/>
  <c r="N120" i="22"/>
  <c r="L120" i="22" s="1"/>
  <c r="O112" i="22"/>
  <c r="M112" i="22" s="1"/>
  <c r="N112" i="22"/>
  <c r="L112" i="22" s="1"/>
  <c r="O104" i="22"/>
  <c r="M104" i="22" s="1"/>
  <c r="N104" i="22"/>
  <c r="L104" i="22" s="1"/>
  <c r="O96" i="22"/>
  <c r="M96" i="22" s="1"/>
  <c r="N96" i="22"/>
  <c r="L96" i="22" s="1"/>
  <c r="O88" i="22"/>
  <c r="M88" i="22" s="1"/>
  <c r="N88" i="22"/>
  <c r="L88" i="22" s="1"/>
  <c r="O80" i="22"/>
  <c r="M80" i="22" s="1"/>
  <c r="N80" i="22"/>
  <c r="L80" i="22" s="1"/>
  <c r="O72" i="22"/>
  <c r="M72" i="22" s="1"/>
  <c r="N72" i="22"/>
  <c r="L72" i="22" s="1"/>
  <c r="O64" i="22"/>
  <c r="M64" i="22" s="1"/>
  <c r="N64" i="22"/>
  <c r="L64" i="22" s="1"/>
  <c r="O56" i="22"/>
  <c r="M56" i="22" s="1"/>
  <c r="N56" i="22"/>
  <c r="L56" i="22" s="1"/>
  <c r="O48" i="22"/>
  <c r="M48" i="22" s="1"/>
  <c r="N48" i="22"/>
  <c r="L48" i="22" s="1"/>
  <c r="O40" i="22"/>
  <c r="M40" i="22" s="1"/>
  <c r="N40" i="22"/>
  <c r="L40" i="22" s="1"/>
  <c r="O32" i="22"/>
  <c r="M32" i="22" s="1"/>
  <c r="N32" i="22"/>
  <c r="L32" i="22" s="1"/>
  <c r="O24" i="22"/>
  <c r="M24" i="22" s="1"/>
  <c r="N24" i="22"/>
  <c r="L24" i="22" s="1"/>
  <c r="O16" i="22"/>
  <c r="M16" i="22" s="1"/>
  <c r="N16" i="22"/>
  <c r="L16" i="22" s="1"/>
  <c r="O189" i="22"/>
  <c r="M189" i="22" s="1"/>
  <c r="N189" i="22"/>
  <c r="L189" i="22" s="1"/>
  <c r="O181" i="22"/>
  <c r="M181" i="22" s="1"/>
  <c r="N181" i="22"/>
  <c r="L181" i="22" s="1"/>
  <c r="O173" i="22"/>
  <c r="M173" i="22" s="1"/>
  <c r="N173" i="22"/>
  <c r="L173" i="22" s="1"/>
  <c r="O165" i="22"/>
  <c r="M165" i="22" s="1"/>
  <c r="N165" i="22"/>
  <c r="L165" i="22" s="1"/>
  <c r="O157" i="22"/>
  <c r="M157" i="22" s="1"/>
  <c r="N157" i="22"/>
  <c r="L157" i="22" s="1"/>
  <c r="O149" i="22"/>
  <c r="M149" i="22" s="1"/>
  <c r="N149" i="22"/>
  <c r="L149" i="22" s="1"/>
  <c r="O141" i="22"/>
  <c r="M141" i="22" s="1"/>
  <c r="N141" i="22"/>
  <c r="L141" i="22" s="1"/>
  <c r="O133" i="22"/>
  <c r="M133" i="22" s="1"/>
  <c r="N133" i="22"/>
  <c r="L133" i="22" s="1"/>
  <c r="O125" i="22"/>
  <c r="M125" i="22" s="1"/>
  <c r="N125" i="22"/>
  <c r="L125" i="22" s="1"/>
  <c r="O117" i="22"/>
  <c r="M117" i="22" s="1"/>
  <c r="N117" i="22"/>
  <c r="L117" i="22" s="1"/>
  <c r="O109" i="22"/>
  <c r="M109" i="22" s="1"/>
  <c r="N109" i="22"/>
  <c r="L109" i="22" s="1"/>
  <c r="O101" i="22"/>
  <c r="M101" i="22" s="1"/>
  <c r="N101" i="22"/>
  <c r="L101" i="22" s="1"/>
  <c r="O93" i="22"/>
  <c r="M93" i="22" s="1"/>
  <c r="N93" i="22"/>
  <c r="L93" i="22" s="1"/>
  <c r="O85" i="22"/>
  <c r="M85" i="22" s="1"/>
  <c r="N85" i="22"/>
  <c r="L85" i="22" s="1"/>
  <c r="O77" i="22"/>
  <c r="M77" i="22" s="1"/>
  <c r="N77" i="22"/>
  <c r="L77" i="22" s="1"/>
  <c r="O69" i="22"/>
  <c r="M69" i="22" s="1"/>
  <c r="N69" i="22"/>
  <c r="L69" i="22" s="1"/>
  <c r="O61" i="22"/>
  <c r="M61" i="22" s="1"/>
  <c r="N61" i="22"/>
  <c r="L61" i="22" s="1"/>
  <c r="O53" i="22"/>
  <c r="M53" i="22" s="1"/>
  <c r="N53" i="22"/>
  <c r="L53" i="22" s="1"/>
  <c r="O45" i="22"/>
  <c r="M45" i="22" s="1"/>
  <c r="N45" i="22"/>
  <c r="L45" i="22" s="1"/>
  <c r="O37" i="22"/>
  <c r="M37" i="22" s="1"/>
  <c r="N37" i="22"/>
  <c r="L37" i="22" s="1"/>
  <c r="O29" i="22"/>
  <c r="M29" i="22" s="1"/>
  <c r="N29" i="22"/>
  <c r="L29" i="22" s="1"/>
  <c r="O21" i="22"/>
  <c r="M21" i="22" s="1"/>
  <c r="N21" i="22"/>
  <c r="L21" i="22" s="1"/>
  <c r="O254" i="22"/>
  <c r="L254" i="22"/>
  <c r="O246" i="22"/>
  <c r="L246" i="22"/>
  <c r="O238" i="22"/>
  <c r="L238" i="22"/>
  <c r="O230" i="22"/>
  <c r="L230" i="22"/>
  <c r="O222" i="22"/>
  <c r="L222" i="22"/>
  <c r="O214" i="22"/>
  <c r="L214" i="22"/>
  <c r="O206" i="22"/>
  <c r="L206" i="22"/>
  <c r="O198" i="22"/>
  <c r="M198" i="22" s="1"/>
  <c r="L198" i="22"/>
  <c r="O250" i="22"/>
  <c r="M250" i="22" s="1"/>
  <c r="N250" i="22"/>
  <c r="L250" i="22" s="1"/>
  <c r="O242" i="22"/>
  <c r="M242" i="22" s="1"/>
  <c r="N242" i="22"/>
  <c r="L242" i="22" s="1"/>
  <c r="O234" i="22"/>
  <c r="M234" i="22" s="1"/>
  <c r="N234" i="22"/>
  <c r="L234" i="22" s="1"/>
  <c r="O226" i="22"/>
  <c r="M226" i="22" s="1"/>
  <c r="N226" i="22"/>
  <c r="L226" i="22" s="1"/>
  <c r="O218" i="22"/>
  <c r="M218" i="22" s="1"/>
  <c r="N218" i="22"/>
  <c r="L218" i="22" s="1"/>
  <c r="O210" i="22"/>
  <c r="M210" i="22" s="1"/>
  <c r="N210" i="22"/>
  <c r="L210" i="22" s="1"/>
  <c r="O202" i="22"/>
  <c r="M202" i="22" s="1"/>
  <c r="N202" i="22"/>
  <c r="L202" i="22" s="1"/>
  <c r="O194" i="22"/>
  <c r="M194" i="22" s="1"/>
  <c r="N194" i="22"/>
  <c r="L194" i="22" s="1"/>
  <c r="O186" i="22"/>
  <c r="M186" i="22" s="1"/>
  <c r="N186" i="22"/>
  <c r="L186" i="22" s="1"/>
  <c r="O178" i="22"/>
  <c r="M178" i="22" s="1"/>
  <c r="N178" i="22"/>
  <c r="L178" i="22" s="1"/>
  <c r="O170" i="22"/>
  <c r="M170" i="22" s="1"/>
  <c r="N170" i="22"/>
  <c r="L170" i="22" s="1"/>
  <c r="O162" i="22"/>
  <c r="M162" i="22" s="1"/>
  <c r="N162" i="22"/>
  <c r="L162" i="22" s="1"/>
  <c r="O154" i="22"/>
  <c r="M154" i="22" s="1"/>
  <c r="N154" i="22"/>
  <c r="L154" i="22" s="1"/>
  <c r="O146" i="22"/>
  <c r="M146" i="22" s="1"/>
  <c r="N146" i="22"/>
  <c r="L146" i="22" s="1"/>
  <c r="O138" i="22"/>
  <c r="M138" i="22" s="1"/>
  <c r="N138" i="22"/>
  <c r="L138" i="22" s="1"/>
  <c r="O130" i="22"/>
  <c r="M130" i="22" s="1"/>
  <c r="N130" i="22"/>
  <c r="L130" i="22" s="1"/>
  <c r="O122" i="22"/>
  <c r="M122" i="22" s="1"/>
  <c r="N122" i="22"/>
  <c r="L122" i="22" s="1"/>
  <c r="O114" i="22"/>
  <c r="M114" i="22" s="1"/>
  <c r="N114" i="22"/>
  <c r="L114" i="22" s="1"/>
  <c r="O106" i="22"/>
  <c r="M106" i="22" s="1"/>
  <c r="N106" i="22"/>
  <c r="L106" i="22" s="1"/>
  <c r="O98" i="22"/>
  <c r="M98" i="22" s="1"/>
  <c r="N98" i="22"/>
  <c r="L98" i="22" s="1"/>
  <c r="O90" i="22"/>
  <c r="M90" i="22" s="1"/>
  <c r="N90" i="22"/>
  <c r="L90" i="22" s="1"/>
  <c r="O82" i="22"/>
  <c r="M82" i="22" s="1"/>
  <c r="N82" i="22"/>
  <c r="L82" i="22" s="1"/>
  <c r="O74" i="22"/>
  <c r="M74" i="22" s="1"/>
  <c r="N74" i="22"/>
  <c r="L74" i="22" s="1"/>
  <c r="O66" i="22"/>
  <c r="M66" i="22" s="1"/>
  <c r="N66" i="22"/>
  <c r="L66" i="22" s="1"/>
  <c r="O58" i="22"/>
  <c r="M58" i="22" s="1"/>
  <c r="N58" i="22"/>
  <c r="L58" i="22" s="1"/>
  <c r="O50" i="22"/>
  <c r="M50" i="22" s="1"/>
  <c r="N50" i="22"/>
  <c r="L50" i="22" s="1"/>
  <c r="O42" i="22"/>
  <c r="M42" i="22" s="1"/>
  <c r="N42" i="22"/>
  <c r="L42" i="22" s="1"/>
  <c r="O34" i="22"/>
  <c r="M34" i="22" s="1"/>
  <c r="N34" i="22"/>
  <c r="L34" i="22" s="1"/>
  <c r="O26" i="22"/>
  <c r="M26" i="22" s="1"/>
  <c r="N26" i="22"/>
  <c r="L26" i="22" s="1"/>
  <c r="O18" i="22"/>
  <c r="M18" i="22" s="1"/>
  <c r="N18" i="22"/>
  <c r="L18" i="22" s="1"/>
  <c r="O252" i="22"/>
  <c r="M252" i="22" s="1"/>
  <c r="N252" i="22"/>
  <c r="L252" i="22" s="1"/>
  <c r="O244" i="22"/>
  <c r="M244" i="22" s="1"/>
  <c r="N244" i="22"/>
  <c r="L244" i="22" s="1"/>
  <c r="O236" i="22"/>
  <c r="M236" i="22" s="1"/>
  <c r="N236" i="22"/>
  <c r="L236" i="22" s="1"/>
  <c r="O228" i="22"/>
  <c r="M228" i="22" s="1"/>
  <c r="N228" i="22"/>
  <c r="L228" i="22" s="1"/>
  <c r="O220" i="22"/>
  <c r="M220" i="22" s="1"/>
  <c r="N220" i="22"/>
  <c r="L220" i="22" s="1"/>
  <c r="O212" i="22"/>
  <c r="M212" i="22" s="1"/>
  <c r="N212" i="22"/>
  <c r="L212" i="22" s="1"/>
  <c r="O204" i="22"/>
  <c r="M204" i="22" s="1"/>
  <c r="N204" i="22"/>
  <c r="L204" i="22" s="1"/>
  <c r="O196" i="22"/>
  <c r="M196" i="22" s="1"/>
  <c r="N196" i="22"/>
  <c r="L196" i="22" s="1"/>
  <c r="O188" i="22"/>
  <c r="M188" i="22" s="1"/>
  <c r="N188" i="22"/>
  <c r="L188" i="22" s="1"/>
  <c r="O180" i="22"/>
  <c r="M180" i="22" s="1"/>
  <c r="N180" i="22"/>
  <c r="L180" i="22" s="1"/>
  <c r="O172" i="22"/>
  <c r="M172" i="22" s="1"/>
  <c r="N172" i="22"/>
  <c r="L172" i="22" s="1"/>
  <c r="O164" i="22"/>
  <c r="M164" i="22" s="1"/>
  <c r="N164" i="22"/>
  <c r="L164" i="22" s="1"/>
  <c r="O156" i="22"/>
  <c r="M156" i="22" s="1"/>
  <c r="N156" i="22"/>
  <c r="L156" i="22" s="1"/>
  <c r="O148" i="22"/>
  <c r="M148" i="22" s="1"/>
  <c r="N148" i="22"/>
  <c r="L148" i="22" s="1"/>
  <c r="O140" i="22"/>
  <c r="M140" i="22" s="1"/>
  <c r="N140" i="22"/>
  <c r="L140" i="22" s="1"/>
  <c r="O132" i="22"/>
  <c r="M132" i="22" s="1"/>
  <c r="N132" i="22"/>
  <c r="L132" i="22" s="1"/>
  <c r="O124" i="22"/>
  <c r="M124" i="22" s="1"/>
  <c r="N124" i="22"/>
  <c r="L124" i="22" s="1"/>
  <c r="O116" i="22"/>
  <c r="M116" i="22" s="1"/>
  <c r="N116" i="22"/>
  <c r="L116" i="22" s="1"/>
  <c r="O108" i="22"/>
  <c r="M108" i="22" s="1"/>
  <c r="N108" i="22"/>
  <c r="L108" i="22" s="1"/>
  <c r="O100" i="22"/>
  <c r="M100" i="22" s="1"/>
  <c r="N100" i="22"/>
  <c r="L100" i="22" s="1"/>
  <c r="O92" i="22"/>
  <c r="M92" i="22" s="1"/>
  <c r="N92" i="22"/>
  <c r="L92" i="22" s="1"/>
  <c r="O84" i="22"/>
  <c r="M84" i="22" s="1"/>
  <c r="N84" i="22"/>
  <c r="L84" i="22" s="1"/>
  <c r="O76" i="22"/>
  <c r="M76" i="22" s="1"/>
  <c r="N76" i="22"/>
  <c r="L76" i="22" s="1"/>
  <c r="O68" i="22"/>
  <c r="M68" i="22" s="1"/>
  <c r="N68" i="22"/>
  <c r="L68" i="22" s="1"/>
  <c r="O60" i="22"/>
  <c r="M60" i="22" s="1"/>
  <c r="N60" i="22"/>
  <c r="L60" i="22" s="1"/>
  <c r="O52" i="22"/>
  <c r="M52" i="22" s="1"/>
  <c r="N52" i="22"/>
  <c r="L52" i="22" s="1"/>
  <c r="O44" i="22"/>
  <c r="M44" i="22" s="1"/>
  <c r="N44" i="22"/>
  <c r="L44" i="22" s="1"/>
  <c r="O36" i="22"/>
  <c r="M36" i="22" s="1"/>
  <c r="N36" i="22"/>
  <c r="L36" i="22" s="1"/>
  <c r="O28" i="22"/>
  <c r="M28" i="22" s="1"/>
  <c r="N28" i="22"/>
  <c r="L28" i="22" s="1"/>
  <c r="O20" i="22"/>
  <c r="M20" i="22" s="1"/>
  <c r="N20" i="22"/>
  <c r="L20" i="22" s="1"/>
  <c r="O249" i="22"/>
  <c r="M249" i="22" s="1"/>
  <c r="N249" i="22"/>
  <c r="L249" i="22" s="1"/>
  <c r="O241" i="22"/>
  <c r="M241" i="22" s="1"/>
  <c r="N241" i="22"/>
  <c r="L241" i="22" s="1"/>
  <c r="O233" i="22"/>
  <c r="M233" i="22" s="1"/>
  <c r="N233" i="22"/>
  <c r="L233" i="22" s="1"/>
  <c r="O225" i="22"/>
  <c r="M225" i="22" s="1"/>
  <c r="N225" i="22"/>
  <c r="L225" i="22" s="1"/>
  <c r="O217" i="22"/>
  <c r="M217" i="22" s="1"/>
  <c r="N217" i="22"/>
  <c r="L217" i="22" s="1"/>
  <c r="O209" i="22"/>
  <c r="M209" i="22" s="1"/>
  <c r="N209" i="22"/>
  <c r="L209" i="22" s="1"/>
  <c r="O201" i="22"/>
  <c r="M201" i="22" s="1"/>
  <c r="N201" i="22"/>
  <c r="L201" i="22" s="1"/>
  <c r="O193" i="22"/>
  <c r="M193" i="22" s="1"/>
  <c r="N193" i="22"/>
  <c r="L193" i="22" s="1"/>
  <c r="O185" i="22"/>
  <c r="M185" i="22" s="1"/>
  <c r="N185" i="22"/>
  <c r="L185" i="22" s="1"/>
  <c r="O177" i="22"/>
  <c r="M177" i="22" s="1"/>
  <c r="N177" i="22"/>
  <c r="L177" i="22" s="1"/>
  <c r="O169" i="22"/>
  <c r="M169" i="22" s="1"/>
  <c r="N169" i="22"/>
  <c r="L169" i="22" s="1"/>
  <c r="O161" i="22"/>
  <c r="M161" i="22" s="1"/>
  <c r="N161" i="22"/>
  <c r="L161" i="22" s="1"/>
  <c r="O153" i="22"/>
  <c r="M153" i="22" s="1"/>
  <c r="N153" i="22"/>
  <c r="L153" i="22" s="1"/>
  <c r="O145" i="22"/>
  <c r="M145" i="22" s="1"/>
  <c r="N145" i="22"/>
  <c r="L145" i="22" s="1"/>
  <c r="O137" i="22"/>
  <c r="M137" i="22" s="1"/>
  <c r="N137" i="22"/>
  <c r="L137" i="22" s="1"/>
  <c r="O129" i="22"/>
  <c r="M129" i="22" s="1"/>
  <c r="N129" i="22"/>
  <c r="L129" i="22" s="1"/>
  <c r="O121" i="22"/>
  <c r="M121" i="22" s="1"/>
  <c r="N121" i="22"/>
  <c r="L121" i="22" s="1"/>
  <c r="O113" i="22"/>
  <c r="M113" i="22" s="1"/>
  <c r="N113" i="22"/>
  <c r="L113" i="22" s="1"/>
  <c r="O105" i="22"/>
  <c r="M105" i="22" s="1"/>
  <c r="N105" i="22"/>
  <c r="L105" i="22" s="1"/>
  <c r="O97" i="22"/>
  <c r="M97" i="22" s="1"/>
  <c r="N97" i="22"/>
  <c r="L97" i="22" s="1"/>
  <c r="O89" i="22"/>
  <c r="M89" i="22" s="1"/>
  <c r="N89" i="22"/>
  <c r="L89" i="22" s="1"/>
  <c r="O81" i="22"/>
  <c r="M81" i="22" s="1"/>
  <c r="N81" i="22"/>
  <c r="L81" i="22" s="1"/>
  <c r="O73" i="22"/>
  <c r="M73" i="22" s="1"/>
  <c r="N73" i="22"/>
  <c r="L73" i="22" s="1"/>
  <c r="O65" i="22"/>
  <c r="M65" i="22" s="1"/>
  <c r="N65" i="22"/>
  <c r="L65" i="22" s="1"/>
  <c r="O57" i="22"/>
  <c r="M57" i="22" s="1"/>
  <c r="N57" i="22"/>
  <c r="L57" i="22" s="1"/>
  <c r="O49" i="22"/>
  <c r="M49" i="22" s="1"/>
  <c r="N49" i="22"/>
  <c r="L49" i="22" s="1"/>
  <c r="O41" i="22"/>
  <c r="M41" i="22" s="1"/>
  <c r="N41" i="22"/>
  <c r="L41" i="22" s="1"/>
  <c r="O33" i="22"/>
  <c r="M33" i="22" s="1"/>
  <c r="N33" i="22"/>
  <c r="L33" i="22" s="1"/>
  <c r="O25" i="22"/>
  <c r="M25" i="22" s="1"/>
  <c r="N25" i="22"/>
  <c r="L25" i="22" s="1"/>
  <c r="O17" i="22"/>
  <c r="M17" i="22" s="1"/>
  <c r="N17" i="22"/>
  <c r="L17" i="22" s="1"/>
  <c r="O251" i="22"/>
  <c r="M251" i="22" s="1"/>
  <c r="N251" i="22"/>
  <c r="L251" i="22" s="1"/>
  <c r="O243" i="22"/>
  <c r="M243" i="22" s="1"/>
  <c r="N243" i="22"/>
  <c r="L243" i="22" s="1"/>
  <c r="O235" i="22"/>
  <c r="M235" i="22" s="1"/>
  <c r="N235" i="22"/>
  <c r="L235" i="22" s="1"/>
  <c r="O227" i="22"/>
  <c r="M227" i="22" s="1"/>
  <c r="N227" i="22"/>
  <c r="L227" i="22" s="1"/>
  <c r="O219" i="22"/>
  <c r="M219" i="22" s="1"/>
  <c r="N219" i="22"/>
  <c r="L219" i="22" s="1"/>
  <c r="O211" i="22"/>
  <c r="M211" i="22" s="1"/>
  <c r="N211" i="22"/>
  <c r="L211" i="22" s="1"/>
  <c r="O203" i="22"/>
  <c r="M203" i="22" s="1"/>
  <c r="N203" i="22"/>
  <c r="L203" i="22" s="1"/>
  <c r="O195" i="22"/>
  <c r="M195" i="22" s="1"/>
  <c r="N195" i="22"/>
  <c r="L195" i="22" s="1"/>
  <c r="O187" i="22"/>
  <c r="M187" i="22" s="1"/>
  <c r="N187" i="22"/>
  <c r="L187" i="22" s="1"/>
  <c r="O179" i="22"/>
  <c r="M179" i="22" s="1"/>
  <c r="N179" i="22"/>
  <c r="L179" i="22" s="1"/>
  <c r="O171" i="22"/>
  <c r="M171" i="22" s="1"/>
  <c r="N171" i="22"/>
  <c r="L171" i="22" s="1"/>
  <c r="O163" i="22"/>
  <c r="M163" i="22" s="1"/>
  <c r="N163" i="22"/>
  <c r="L163" i="22" s="1"/>
  <c r="O155" i="22"/>
  <c r="M155" i="22" s="1"/>
  <c r="N155" i="22"/>
  <c r="L155" i="22" s="1"/>
  <c r="O147" i="22"/>
  <c r="M147" i="22" s="1"/>
  <c r="N147" i="22"/>
  <c r="L147" i="22" s="1"/>
  <c r="O139" i="22"/>
  <c r="M139" i="22" s="1"/>
  <c r="N139" i="22"/>
  <c r="L139" i="22" s="1"/>
  <c r="O131" i="22"/>
  <c r="M131" i="22" s="1"/>
  <c r="N131" i="22"/>
  <c r="L131" i="22" s="1"/>
  <c r="O123" i="22"/>
  <c r="M123" i="22" s="1"/>
  <c r="N123" i="22"/>
  <c r="L123" i="22" s="1"/>
  <c r="O115" i="22"/>
  <c r="M115" i="22" s="1"/>
  <c r="N115" i="22"/>
  <c r="L115" i="22" s="1"/>
  <c r="O107" i="22"/>
  <c r="M107" i="22" s="1"/>
  <c r="N107" i="22"/>
  <c r="L107" i="22" s="1"/>
  <c r="O99" i="22"/>
  <c r="M99" i="22" s="1"/>
  <c r="N99" i="22"/>
  <c r="L99" i="22" s="1"/>
  <c r="O91" i="22"/>
  <c r="M91" i="22" s="1"/>
  <c r="N91" i="22"/>
  <c r="L91" i="22" s="1"/>
  <c r="O83" i="22"/>
  <c r="M83" i="22" s="1"/>
  <c r="N83" i="22"/>
  <c r="L83" i="22" s="1"/>
  <c r="O75" i="22"/>
  <c r="M75" i="22" s="1"/>
  <c r="N75" i="22"/>
  <c r="L75" i="22" s="1"/>
  <c r="O67" i="22"/>
  <c r="M67" i="22" s="1"/>
  <c r="N67" i="22"/>
  <c r="L67" i="22" s="1"/>
  <c r="O59" i="22"/>
  <c r="M59" i="22" s="1"/>
  <c r="N59" i="22"/>
  <c r="L59" i="22" s="1"/>
  <c r="O51" i="22"/>
  <c r="M51" i="22" s="1"/>
  <c r="N51" i="22"/>
  <c r="L51" i="22" s="1"/>
  <c r="O43" i="22"/>
  <c r="M43" i="22" s="1"/>
  <c r="N43" i="22"/>
  <c r="L43" i="22" s="1"/>
  <c r="O35" i="22"/>
  <c r="M35" i="22" s="1"/>
  <c r="N35" i="22"/>
  <c r="L35" i="22" s="1"/>
  <c r="O27" i="22"/>
  <c r="M27" i="22" s="1"/>
  <c r="N27" i="22"/>
  <c r="L27" i="22" s="1"/>
  <c r="O19" i="22"/>
  <c r="M19" i="22" s="1"/>
  <c r="N19" i="22"/>
  <c r="L19" i="22" s="1"/>
  <c r="O250" i="21"/>
  <c r="M250" i="21" s="1"/>
  <c r="N250" i="21"/>
  <c r="L250" i="21" s="1"/>
  <c r="O128" i="21"/>
  <c r="M128" i="21" s="1"/>
  <c r="N128" i="21"/>
  <c r="L128" i="21" s="1"/>
  <c r="O242" i="21"/>
  <c r="M242" i="21" s="1"/>
  <c r="N242" i="21"/>
  <c r="L242" i="21" s="1"/>
  <c r="O120" i="21"/>
  <c r="M120" i="21" s="1"/>
  <c r="N120" i="21"/>
  <c r="L120" i="21" s="1"/>
  <c r="O234" i="21"/>
  <c r="M234" i="21" s="1"/>
  <c r="N234" i="21"/>
  <c r="L234" i="21" s="1"/>
  <c r="O112" i="21"/>
  <c r="M112" i="21" s="1"/>
  <c r="N112" i="21"/>
  <c r="L112" i="21" s="1"/>
  <c r="O226" i="21"/>
  <c r="M226" i="21" s="1"/>
  <c r="N226" i="21"/>
  <c r="L226" i="21" s="1"/>
  <c r="O104" i="21"/>
  <c r="M104" i="21" s="1"/>
  <c r="N104" i="21"/>
  <c r="L104" i="21" s="1"/>
  <c r="O217" i="21"/>
  <c r="M217" i="21" s="1"/>
  <c r="N217" i="21"/>
  <c r="L217" i="21" s="1"/>
  <c r="O96" i="21"/>
  <c r="M96" i="21" s="1"/>
  <c r="N96" i="21"/>
  <c r="L96" i="21" s="1"/>
  <c r="O209" i="21"/>
  <c r="M209" i="21" s="1"/>
  <c r="N209" i="21"/>
  <c r="L209" i="21" s="1"/>
  <c r="O88" i="21"/>
  <c r="M88" i="21" s="1"/>
  <c r="N88" i="21"/>
  <c r="L88" i="21" s="1"/>
  <c r="O201" i="21"/>
  <c r="M201" i="21" s="1"/>
  <c r="N201" i="21"/>
  <c r="L201" i="21" s="1"/>
  <c r="O80" i="21"/>
  <c r="M80" i="21" s="1"/>
  <c r="N80" i="21"/>
  <c r="L80" i="21" s="1"/>
  <c r="O193" i="21"/>
  <c r="M193" i="21" s="1"/>
  <c r="N193" i="21"/>
  <c r="L193" i="21" s="1"/>
  <c r="O72" i="21"/>
  <c r="M72" i="21" s="1"/>
  <c r="N72" i="21"/>
  <c r="L72" i="21" s="1"/>
  <c r="O307" i="21"/>
  <c r="M307" i="21" s="1"/>
  <c r="N307" i="21"/>
  <c r="L307" i="21" s="1"/>
  <c r="O185" i="21"/>
  <c r="M185" i="21" s="1"/>
  <c r="N185" i="21"/>
  <c r="L185" i="21" s="1"/>
  <c r="O64" i="21"/>
  <c r="M64" i="21" s="1"/>
  <c r="N64" i="21"/>
  <c r="L64" i="21" s="1"/>
  <c r="O299" i="21"/>
  <c r="M299" i="21" s="1"/>
  <c r="N299" i="21"/>
  <c r="L299" i="21" s="1"/>
  <c r="O177" i="21"/>
  <c r="M177" i="21" s="1"/>
  <c r="N177" i="21"/>
  <c r="L177" i="21" s="1"/>
  <c r="O56" i="21"/>
  <c r="M56" i="21" s="1"/>
  <c r="N56" i="21"/>
  <c r="L56" i="21" s="1"/>
  <c r="O291" i="21"/>
  <c r="M291" i="21" s="1"/>
  <c r="N291" i="21"/>
  <c r="L291" i="21" s="1"/>
  <c r="O169" i="21"/>
  <c r="M169" i="21" s="1"/>
  <c r="N169" i="21"/>
  <c r="L169" i="21" s="1"/>
  <c r="O283" i="21"/>
  <c r="M283" i="21" s="1"/>
  <c r="N283" i="21"/>
  <c r="L283" i="21" s="1"/>
  <c r="O161" i="21"/>
  <c r="M161" i="21" s="1"/>
  <c r="N161" i="21"/>
  <c r="L161" i="21" s="1"/>
  <c r="O275" i="21"/>
  <c r="M275" i="21" s="1"/>
  <c r="N275" i="21"/>
  <c r="L275" i="21" s="1"/>
  <c r="O153" i="21"/>
  <c r="M153" i="21" s="1"/>
  <c r="N153" i="21"/>
  <c r="L153" i="21" s="1"/>
  <c r="O267" i="21"/>
  <c r="M267" i="21" s="1"/>
  <c r="N267" i="21"/>
  <c r="L267" i="21" s="1"/>
  <c r="O145" i="21"/>
  <c r="M145" i="21" s="1"/>
  <c r="N145" i="21"/>
  <c r="L145" i="21" s="1"/>
  <c r="O259" i="21"/>
  <c r="M259" i="21" s="1"/>
  <c r="N259" i="21"/>
  <c r="L259" i="21" s="1"/>
  <c r="O137" i="21"/>
  <c r="M137" i="21" s="1"/>
  <c r="N137" i="21"/>
  <c r="L137" i="21" s="1"/>
  <c r="O254" i="21"/>
  <c r="M254" i="21" s="1"/>
  <c r="N254" i="21"/>
  <c r="L254" i="21" s="1"/>
  <c r="O246" i="21"/>
  <c r="M246" i="21" s="1"/>
  <c r="N246" i="21"/>
  <c r="L246" i="21" s="1"/>
  <c r="O238" i="21"/>
  <c r="M238" i="21" s="1"/>
  <c r="N238" i="21"/>
  <c r="L238" i="21" s="1"/>
  <c r="O230" i="21"/>
  <c r="M230" i="21" s="1"/>
  <c r="N230" i="21"/>
  <c r="L230" i="21" s="1"/>
  <c r="O221" i="21"/>
  <c r="M221" i="21" s="1"/>
  <c r="N221" i="21"/>
  <c r="L221" i="21" s="1"/>
  <c r="O213" i="21"/>
  <c r="M213" i="21" s="1"/>
  <c r="N213" i="21"/>
  <c r="L213" i="21" s="1"/>
  <c r="O205" i="21"/>
  <c r="M205" i="21" s="1"/>
  <c r="N205" i="21"/>
  <c r="L205" i="21" s="1"/>
  <c r="O197" i="21"/>
  <c r="M197" i="21" s="1"/>
  <c r="N197" i="21"/>
  <c r="L197" i="21" s="1"/>
  <c r="O189" i="21"/>
  <c r="M189" i="21" s="1"/>
  <c r="N189" i="21"/>
  <c r="L189" i="21" s="1"/>
  <c r="O181" i="21"/>
  <c r="M181" i="21" s="1"/>
  <c r="N181" i="21"/>
  <c r="L181" i="21" s="1"/>
  <c r="O173" i="21"/>
  <c r="M173" i="21" s="1"/>
  <c r="N173" i="21"/>
  <c r="L173" i="21" s="1"/>
  <c r="O165" i="21"/>
  <c r="M165" i="21" s="1"/>
  <c r="N165" i="21"/>
  <c r="L165" i="21" s="1"/>
  <c r="O157" i="21"/>
  <c r="M157" i="21" s="1"/>
  <c r="N157" i="21"/>
  <c r="L157" i="21" s="1"/>
  <c r="O149" i="21"/>
  <c r="M149" i="21" s="1"/>
  <c r="N149" i="21"/>
  <c r="L149" i="21" s="1"/>
  <c r="O141" i="21"/>
  <c r="M141" i="21" s="1"/>
  <c r="N141" i="21"/>
  <c r="L141" i="21" s="1"/>
  <c r="O311" i="21"/>
  <c r="M311" i="21" s="1"/>
  <c r="N311" i="21"/>
  <c r="L311" i="21" s="1"/>
  <c r="O303" i="21"/>
  <c r="M303" i="21" s="1"/>
  <c r="N303" i="21"/>
  <c r="L303" i="21" s="1"/>
  <c r="O295" i="21"/>
  <c r="M295" i="21" s="1"/>
  <c r="N295" i="21"/>
  <c r="L295" i="21" s="1"/>
  <c r="O287" i="21"/>
  <c r="M287" i="21" s="1"/>
  <c r="N287" i="21"/>
  <c r="L287" i="21" s="1"/>
  <c r="O279" i="21"/>
  <c r="M279" i="21" s="1"/>
  <c r="N279" i="21"/>
  <c r="L279" i="21" s="1"/>
  <c r="O271" i="21"/>
  <c r="M271" i="21" s="1"/>
  <c r="N271" i="21"/>
  <c r="L271" i="21" s="1"/>
  <c r="O263" i="21"/>
  <c r="M263" i="21" s="1"/>
  <c r="N263" i="21"/>
  <c r="L263" i="21" s="1"/>
  <c r="O129" i="21"/>
  <c r="M129" i="21" s="1"/>
  <c r="N129" i="21"/>
  <c r="L129" i="21" s="1"/>
  <c r="O121" i="21"/>
  <c r="M121" i="21" s="1"/>
  <c r="N121" i="21"/>
  <c r="L121" i="21" s="1"/>
  <c r="O113" i="21"/>
  <c r="M113" i="21" s="1"/>
  <c r="N113" i="21"/>
  <c r="L113" i="21" s="1"/>
  <c r="O105" i="21"/>
  <c r="M105" i="21" s="1"/>
  <c r="N105" i="21"/>
  <c r="L105" i="21" s="1"/>
  <c r="O97" i="21"/>
  <c r="M97" i="21" s="1"/>
  <c r="N97" i="21"/>
  <c r="L97" i="21" s="1"/>
  <c r="O89" i="21"/>
  <c r="M89" i="21" s="1"/>
  <c r="N89" i="21"/>
  <c r="L89" i="21" s="1"/>
  <c r="O81" i="21"/>
  <c r="M81" i="21" s="1"/>
  <c r="N81" i="21"/>
  <c r="L81" i="21" s="1"/>
  <c r="O73" i="21"/>
  <c r="M73" i="21" s="1"/>
  <c r="N73" i="21"/>
  <c r="L73" i="21" s="1"/>
  <c r="O65" i="21"/>
  <c r="M65" i="21" s="1"/>
  <c r="N65" i="21"/>
  <c r="L65" i="21" s="1"/>
  <c r="O57" i="21"/>
  <c r="M57" i="21" s="1"/>
  <c r="N57" i="21"/>
  <c r="L57" i="21" s="1"/>
  <c r="O49" i="21"/>
  <c r="M49" i="21" s="1"/>
  <c r="N49" i="21"/>
  <c r="L49" i="21" s="1"/>
  <c r="O41" i="21"/>
  <c r="M41" i="21" s="1"/>
  <c r="N41" i="21"/>
  <c r="L41" i="21" s="1"/>
  <c r="O32" i="21"/>
  <c r="M32" i="21" s="1"/>
  <c r="N32" i="21"/>
  <c r="L32" i="21" s="1"/>
  <c r="O24" i="21"/>
  <c r="M24" i="21" s="1"/>
  <c r="N24" i="21"/>
  <c r="L24" i="21" s="1"/>
  <c r="M255" i="21"/>
  <c r="L255" i="21"/>
  <c r="M247" i="21"/>
  <c r="L247" i="21"/>
  <c r="M239" i="21"/>
  <c r="L239" i="21"/>
  <c r="M231" i="21"/>
  <c r="L231" i="21"/>
  <c r="M222" i="21"/>
  <c r="L222" i="21"/>
  <c r="M214" i="21"/>
  <c r="L214" i="21"/>
  <c r="M206" i="21"/>
  <c r="L206" i="21"/>
  <c r="M198" i="21"/>
  <c r="L198" i="21"/>
  <c r="M190" i="21"/>
  <c r="L190" i="21"/>
  <c r="M182" i="21"/>
  <c r="L182" i="21"/>
  <c r="M174" i="21"/>
  <c r="L174" i="21"/>
  <c r="M166" i="21"/>
  <c r="L166" i="21"/>
  <c r="M158" i="21"/>
  <c r="L158" i="21"/>
  <c r="M150" i="21"/>
  <c r="L150" i="21"/>
  <c r="M142" i="21"/>
  <c r="L142" i="21"/>
  <c r="O312" i="21"/>
  <c r="M312" i="21" s="1"/>
  <c r="N312" i="21"/>
  <c r="L312" i="21" s="1"/>
  <c r="O304" i="21"/>
  <c r="M304" i="21" s="1"/>
  <c r="N304" i="21"/>
  <c r="L304" i="21" s="1"/>
  <c r="O296" i="21"/>
  <c r="M296" i="21" s="1"/>
  <c r="N296" i="21"/>
  <c r="L296" i="21" s="1"/>
  <c r="O288" i="21"/>
  <c r="M288" i="21" s="1"/>
  <c r="N288" i="21"/>
  <c r="L288" i="21" s="1"/>
  <c r="O280" i="21"/>
  <c r="M280" i="21" s="1"/>
  <c r="N280" i="21"/>
  <c r="L280" i="21" s="1"/>
  <c r="O272" i="21"/>
  <c r="M272" i="21" s="1"/>
  <c r="N272" i="21"/>
  <c r="L272" i="21" s="1"/>
  <c r="O264" i="21"/>
  <c r="M264" i="21" s="1"/>
  <c r="N264" i="21"/>
  <c r="L264" i="21" s="1"/>
  <c r="O133" i="21"/>
  <c r="M133" i="21" s="1"/>
  <c r="N133" i="21"/>
  <c r="L133" i="21" s="1"/>
  <c r="O125" i="21"/>
  <c r="M125" i="21" s="1"/>
  <c r="N125" i="21"/>
  <c r="L125" i="21" s="1"/>
  <c r="O117" i="21"/>
  <c r="M117" i="21" s="1"/>
  <c r="N117" i="21"/>
  <c r="L117" i="21" s="1"/>
  <c r="O109" i="21"/>
  <c r="M109" i="21" s="1"/>
  <c r="N109" i="21"/>
  <c r="L109" i="21" s="1"/>
  <c r="O101" i="21"/>
  <c r="M101" i="21" s="1"/>
  <c r="N101" i="21"/>
  <c r="L101" i="21" s="1"/>
  <c r="O93" i="21"/>
  <c r="M93" i="21" s="1"/>
  <c r="N93" i="21"/>
  <c r="L93" i="21" s="1"/>
  <c r="O85" i="21"/>
  <c r="M85" i="21" s="1"/>
  <c r="N85" i="21"/>
  <c r="L85" i="21" s="1"/>
  <c r="O77" i="21"/>
  <c r="M77" i="21" s="1"/>
  <c r="N77" i="21"/>
  <c r="L77" i="21" s="1"/>
  <c r="O69" i="21"/>
  <c r="M69" i="21" s="1"/>
  <c r="N69" i="21"/>
  <c r="L69" i="21" s="1"/>
  <c r="O61" i="21"/>
  <c r="M61" i="21" s="1"/>
  <c r="N61" i="21"/>
  <c r="L61" i="21" s="1"/>
  <c r="O53" i="21"/>
  <c r="M53" i="21" s="1"/>
  <c r="N53" i="21"/>
  <c r="L53" i="21" s="1"/>
  <c r="O45" i="21"/>
  <c r="M45" i="21" s="1"/>
  <c r="N45" i="21"/>
  <c r="L45" i="21" s="1"/>
  <c r="O36" i="21"/>
  <c r="M36" i="21" s="1"/>
  <c r="N36" i="21"/>
  <c r="L36" i="21" s="1"/>
  <c r="O28" i="21"/>
  <c r="M28" i="21" s="1"/>
  <c r="N28" i="21"/>
  <c r="L28" i="21" s="1"/>
  <c r="O309" i="21"/>
  <c r="M309" i="21" s="1"/>
  <c r="N309" i="21"/>
  <c r="L309" i="21" s="1"/>
  <c r="O301" i="21"/>
  <c r="M301" i="21" s="1"/>
  <c r="N301" i="21"/>
  <c r="L301" i="21" s="1"/>
  <c r="O293" i="21"/>
  <c r="M293" i="21" s="1"/>
  <c r="N293" i="21"/>
  <c r="L293" i="21" s="1"/>
  <c r="O285" i="21"/>
  <c r="M285" i="21" s="1"/>
  <c r="N285" i="21"/>
  <c r="L285" i="21" s="1"/>
  <c r="O277" i="21"/>
  <c r="M277" i="21" s="1"/>
  <c r="N277" i="21"/>
  <c r="L277" i="21" s="1"/>
  <c r="O269" i="21"/>
  <c r="M269" i="21" s="1"/>
  <c r="N269" i="21"/>
  <c r="L269" i="21" s="1"/>
  <c r="O261" i="21"/>
  <c r="M261" i="21" s="1"/>
  <c r="N261" i="21"/>
  <c r="L261" i="21" s="1"/>
  <c r="O252" i="21"/>
  <c r="M252" i="21" s="1"/>
  <c r="N252" i="21"/>
  <c r="L252" i="21" s="1"/>
  <c r="O244" i="21"/>
  <c r="M244" i="21" s="1"/>
  <c r="N244" i="21"/>
  <c r="L244" i="21" s="1"/>
  <c r="O236" i="21"/>
  <c r="M236" i="21" s="1"/>
  <c r="N236" i="21"/>
  <c r="L236" i="21" s="1"/>
  <c r="O228" i="21"/>
  <c r="M228" i="21" s="1"/>
  <c r="N228" i="21"/>
  <c r="L228" i="21" s="1"/>
  <c r="O219" i="21"/>
  <c r="M219" i="21" s="1"/>
  <c r="N219" i="21"/>
  <c r="L219" i="21" s="1"/>
  <c r="O211" i="21"/>
  <c r="M211" i="21" s="1"/>
  <c r="N211" i="21"/>
  <c r="L211" i="21" s="1"/>
  <c r="O203" i="21"/>
  <c r="M203" i="21" s="1"/>
  <c r="N203" i="21"/>
  <c r="L203" i="21" s="1"/>
  <c r="O195" i="21"/>
  <c r="M195" i="21" s="1"/>
  <c r="N195" i="21"/>
  <c r="L195" i="21" s="1"/>
  <c r="O187" i="21"/>
  <c r="M187" i="21" s="1"/>
  <c r="N187" i="21"/>
  <c r="L187" i="21" s="1"/>
  <c r="O179" i="21"/>
  <c r="M179" i="21" s="1"/>
  <c r="N179" i="21"/>
  <c r="L179" i="21" s="1"/>
  <c r="O171" i="21"/>
  <c r="M171" i="21" s="1"/>
  <c r="N171" i="21"/>
  <c r="L171" i="21" s="1"/>
  <c r="O163" i="21"/>
  <c r="M163" i="21" s="1"/>
  <c r="N163" i="21"/>
  <c r="L163" i="21" s="1"/>
  <c r="O155" i="21"/>
  <c r="M155" i="21" s="1"/>
  <c r="N155" i="21"/>
  <c r="L155" i="21" s="1"/>
  <c r="O147" i="21"/>
  <c r="M147" i="21" s="1"/>
  <c r="N147" i="21"/>
  <c r="L147" i="21" s="1"/>
  <c r="O139" i="21"/>
  <c r="M139" i="21" s="1"/>
  <c r="N139" i="21"/>
  <c r="L139" i="21" s="1"/>
  <c r="O131" i="21"/>
  <c r="M131" i="21" s="1"/>
  <c r="N131" i="21"/>
  <c r="L131" i="21" s="1"/>
  <c r="O123" i="21"/>
  <c r="M123" i="21" s="1"/>
  <c r="N123" i="21"/>
  <c r="L123" i="21" s="1"/>
  <c r="O115" i="21"/>
  <c r="M115" i="21" s="1"/>
  <c r="N115" i="21"/>
  <c r="L115" i="21" s="1"/>
  <c r="O107" i="21"/>
  <c r="M107" i="21" s="1"/>
  <c r="N107" i="21"/>
  <c r="L107" i="21" s="1"/>
  <c r="O99" i="21"/>
  <c r="M99" i="21" s="1"/>
  <c r="N99" i="21"/>
  <c r="L99" i="21" s="1"/>
  <c r="O91" i="21"/>
  <c r="M91" i="21" s="1"/>
  <c r="N91" i="21"/>
  <c r="L91" i="21" s="1"/>
  <c r="O83" i="21"/>
  <c r="M83" i="21" s="1"/>
  <c r="N83" i="21"/>
  <c r="L83" i="21" s="1"/>
  <c r="O75" i="21"/>
  <c r="M75" i="21" s="1"/>
  <c r="N75" i="21"/>
  <c r="L75" i="21" s="1"/>
  <c r="O67" i="21"/>
  <c r="M67" i="21" s="1"/>
  <c r="N67" i="21"/>
  <c r="L67" i="21" s="1"/>
  <c r="O59" i="21"/>
  <c r="M59" i="21" s="1"/>
  <c r="N59" i="21"/>
  <c r="L59" i="21" s="1"/>
  <c r="O51" i="21"/>
  <c r="M51" i="21" s="1"/>
  <c r="N51" i="21"/>
  <c r="L51" i="21" s="1"/>
  <c r="O43" i="21"/>
  <c r="M43" i="21" s="1"/>
  <c r="N43" i="21"/>
  <c r="L43" i="21" s="1"/>
  <c r="O34" i="21"/>
  <c r="M34" i="21" s="1"/>
  <c r="N34" i="21"/>
  <c r="L34" i="21" s="1"/>
  <c r="O26" i="21"/>
  <c r="M26" i="21" s="1"/>
  <c r="N26" i="21"/>
  <c r="L26" i="21" s="1"/>
  <c r="O310" i="21"/>
  <c r="M310" i="21" s="1"/>
  <c r="N310" i="21"/>
  <c r="L310" i="21" s="1"/>
  <c r="O302" i="21"/>
  <c r="M302" i="21" s="1"/>
  <c r="N302" i="21"/>
  <c r="L302" i="21" s="1"/>
  <c r="O294" i="21"/>
  <c r="M294" i="21" s="1"/>
  <c r="N294" i="21"/>
  <c r="L294" i="21" s="1"/>
  <c r="O286" i="21"/>
  <c r="M286" i="21" s="1"/>
  <c r="N286" i="21"/>
  <c r="L286" i="21" s="1"/>
  <c r="O278" i="21"/>
  <c r="M278" i="21" s="1"/>
  <c r="N278" i="21"/>
  <c r="L278" i="21" s="1"/>
  <c r="O270" i="21"/>
  <c r="M270" i="21" s="1"/>
  <c r="N270" i="21"/>
  <c r="L270" i="21" s="1"/>
  <c r="O262" i="21"/>
  <c r="M262" i="21" s="1"/>
  <c r="N262" i="21"/>
  <c r="L262" i="21" s="1"/>
  <c r="O253" i="21"/>
  <c r="M253" i="21" s="1"/>
  <c r="N253" i="21"/>
  <c r="L253" i="21" s="1"/>
  <c r="O245" i="21"/>
  <c r="M245" i="21" s="1"/>
  <c r="N245" i="21"/>
  <c r="L245" i="21" s="1"/>
  <c r="O237" i="21"/>
  <c r="M237" i="21" s="1"/>
  <c r="N237" i="21"/>
  <c r="L237" i="21" s="1"/>
  <c r="O229" i="21"/>
  <c r="M229" i="21" s="1"/>
  <c r="N229" i="21"/>
  <c r="L229" i="21" s="1"/>
  <c r="O220" i="21"/>
  <c r="M220" i="21" s="1"/>
  <c r="N220" i="21"/>
  <c r="L220" i="21" s="1"/>
  <c r="O212" i="21"/>
  <c r="M212" i="21" s="1"/>
  <c r="N212" i="21"/>
  <c r="L212" i="21" s="1"/>
  <c r="O204" i="21"/>
  <c r="M204" i="21" s="1"/>
  <c r="N204" i="21"/>
  <c r="L204" i="21" s="1"/>
  <c r="O196" i="21"/>
  <c r="M196" i="21" s="1"/>
  <c r="N196" i="21"/>
  <c r="L196" i="21" s="1"/>
  <c r="O188" i="21"/>
  <c r="M188" i="21" s="1"/>
  <c r="N188" i="21"/>
  <c r="L188" i="21" s="1"/>
  <c r="O180" i="21"/>
  <c r="M180" i="21" s="1"/>
  <c r="N180" i="21"/>
  <c r="L180" i="21" s="1"/>
  <c r="O172" i="21"/>
  <c r="M172" i="21" s="1"/>
  <c r="N172" i="21"/>
  <c r="L172" i="21" s="1"/>
  <c r="O164" i="21"/>
  <c r="M164" i="21" s="1"/>
  <c r="N164" i="21"/>
  <c r="L164" i="21" s="1"/>
  <c r="O156" i="21"/>
  <c r="M156" i="21" s="1"/>
  <c r="N156" i="21"/>
  <c r="L156" i="21" s="1"/>
  <c r="O148" i="21"/>
  <c r="M148" i="21" s="1"/>
  <c r="N148" i="21"/>
  <c r="L148" i="21" s="1"/>
  <c r="O140" i="21"/>
  <c r="M140" i="21" s="1"/>
  <c r="N140" i="21"/>
  <c r="L140" i="21" s="1"/>
  <c r="O132" i="21"/>
  <c r="M132" i="21" s="1"/>
  <c r="N132" i="21"/>
  <c r="L132" i="21" s="1"/>
  <c r="O124" i="21"/>
  <c r="M124" i="21" s="1"/>
  <c r="N124" i="21"/>
  <c r="L124" i="21" s="1"/>
  <c r="O116" i="21"/>
  <c r="M116" i="21" s="1"/>
  <c r="N116" i="21"/>
  <c r="L116" i="21" s="1"/>
  <c r="O108" i="21"/>
  <c r="M108" i="21" s="1"/>
  <c r="N108" i="21"/>
  <c r="L108" i="21" s="1"/>
  <c r="O100" i="21"/>
  <c r="M100" i="21" s="1"/>
  <c r="N100" i="21"/>
  <c r="L100" i="21" s="1"/>
  <c r="O92" i="21"/>
  <c r="M92" i="21" s="1"/>
  <c r="N92" i="21"/>
  <c r="L92" i="21" s="1"/>
  <c r="O84" i="21"/>
  <c r="M84" i="21" s="1"/>
  <c r="N84" i="21"/>
  <c r="L84" i="21" s="1"/>
  <c r="O76" i="21"/>
  <c r="M76" i="21" s="1"/>
  <c r="N76" i="21"/>
  <c r="L76" i="21" s="1"/>
  <c r="O68" i="21"/>
  <c r="M68" i="21" s="1"/>
  <c r="N68" i="21"/>
  <c r="L68" i="21" s="1"/>
  <c r="O60" i="21"/>
  <c r="M60" i="21" s="1"/>
  <c r="N60" i="21"/>
  <c r="L60" i="21" s="1"/>
  <c r="O52" i="21"/>
  <c r="M52" i="21" s="1"/>
  <c r="N52" i="21"/>
  <c r="L52" i="21" s="1"/>
  <c r="O44" i="21"/>
  <c r="M44" i="21" s="1"/>
  <c r="N44" i="21"/>
  <c r="L44" i="21" s="1"/>
  <c r="O35" i="21"/>
  <c r="M35" i="21" s="1"/>
  <c r="N35" i="21"/>
  <c r="L35" i="21" s="1"/>
  <c r="O27" i="21"/>
  <c r="M27" i="21" s="1"/>
  <c r="N27" i="21"/>
  <c r="L27" i="21" s="1"/>
  <c r="O308" i="21"/>
  <c r="M308" i="21" s="1"/>
  <c r="N308" i="21"/>
  <c r="L308" i="21" s="1"/>
  <c r="O300" i="21"/>
  <c r="M300" i="21" s="1"/>
  <c r="N300" i="21"/>
  <c r="L300" i="21" s="1"/>
  <c r="O292" i="21"/>
  <c r="M292" i="21" s="1"/>
  <c r="N292" i="21"/>
  <c r="L292" i="21" s="1"/>
  <c r="O284" i="21"/>
  <c r="M284" i="21" s="1"/>
  <c r="N284" i="21"/>
  <c r="L284" i="21" s="1"/>
  <c r="O276" i="21"/>
  <c r="M276" i="21" s="1"/>
  <c r="N276" i="21"/>
  <c r="L276" i="21" s="1"/>
  <c r="O268" i="21"/>
  <c r="M268" i="21" s="1"/>
  <c r="N268" i="21"/>
  <c r="L268" i="21" s="1"/>
  <c r="O260" i="21"/>
  <c r="M260" i="21" s="1"/>
  <c r="N260" i="21"/>
  <c r="L260" i="21" s="1"/>
  <c r="O251" i="21"/>
  <c r="M251" i="21" s="1"/>
  <c r="N251" i="21"/>
  <c r="L251" i="21" s="1"/>
  <c r="O243" i="21"/>
  <c r="M243" i="21" s="1"/>
  <c r="N243" i="21"/>
  <c r="L243" i="21" s="1"/>
  <c r="O235" i="21"/>
  <c r="M235" i="21" s="1"/>
  <c r="N235" i="21"/>
  <c r="L235" i="21" s="1"/>
  <c r="O227" i="21"/>
  <c r="M227" i="21" s="1"/>
  <c r="N227" i="21"/>
  <c r="L227" i="21" s="1"/>
  <c r="O218" i="21"/>
  <c r="M218" i="21" s="1"/>
  <c r="N218" i="21"/>
  <c r="L218" i="21" s="1"/>
  <c r="O210" i="21"/>
  <c r="M210" i="21" s="1"/>
  <c r="N210" i="21"/>
  <c r="L210" i="21" s="1"/>
  <c r="O202" i="21"/>
  <c r="M202" i="21" s="1"/>
  <c r="N202" i="21"/>
  <c r="L202" i="21" s="1"/>
  <c r="O194" i="21"/>
  <c r="M194" i="21" s="1"/>
  <c r="N194" i="21"/>
  <c r="L194" i="21" s="1"/>
  <c r="O186" i="21"/>
  <c r="M186" i="21" s="1"/>
  <c r="N186" i="21"/>
  <c r="L186" i="21" s="1"/>
  <c r="O178" i="21"/>
  <c r="M178" i="21" s="1"/>
  <c r="N178" i="21"/>
  <c r="L178" i="21" s="1"/>
  <c r="O170" i="21"/>
  <c r="M170" i="21" s="1"/>
  <c r="N170" i="21"/>
  <c r="L170" i="21" s="1"/>
  <c r="O162" i="21"/>
  <c r="M162" i="21" s="1"/>
  <c r="N162" i="21"/>
  <c r="L162" i="21" s="1"/>
  <c r="O154" i="21"/>
  <c r="M154" i="21" s="1"/>
  <c r="N154" i="21"/>
  <c r="L154" i="21" s="1"/>
  <c r="O146" i="21"/>
  <c r="M146" i="21" s="1"/>
  <c r="N146" i="21"/>
  <c r="L146" i="21" s="1"/>
  <c r="O138" i="21"/>
  <c r="M138" i="21" s="1"/>
  <c r="N138" i="21"/>
  <c r="L138" i="21" s="1"/>
  <c r="O130" i="21"/>
  <c r="M130" i="21" s="1"/>
  <c r="N130" i="21"/>
  <c r="L130" i="21" s="1"/>
  <c r="O122" i="21"/>
  <c r="M122" i="21" s="1"/>
  <c r="N122" i="21"/>
  <c r="L122" i="21" s="1"/>
  <c r="O114" i="21"/>
  <c r="M114" i="21" s="1"/>
  <c r="N114" i="21"/>
  <c r="L114" i="21" s="1"/>
  <c r="O106" i="21"/>
  <c r="M106" i="21" s="1"/>
  <c r="N106" i="21"/>
  <c r="L106" i="21" s="1"/>
  <c r="O98" i="21"/>
  <c r="M98" i="21" s="1"/>
  <c r="N98" i="21"/>
  <c r="L98" i="21" s="1"/>
  <c r="O90" i="21"/>
  <c r="M90" i="21" s="1"/>
  <c r="N90" i="21"/>
  <c r="L90" i="21" s="1"/>
  <c r="O82" i="21"/>
  <c r="M82" i="21" s="1"/>
  <c r="N82" i="21"/>
  <c r="L82" i="21" s="1"/>
  <c r="O74" i="21"/>
  <c r="M74" i="21" s="1"/>
  <c r="N74" i="21"/>
  <c r="L74" i="21" s="1"/>
  <c r="O66" i="21"/>
  <c r="M66" i="21" s="1"/>
  <c r="N66" i="21"/>
  <c r="L66" i="21" s="1"/>
  <c r="O58" i="21"/>
  <c r="M58" i="21" s="1"/>
  <c r="N58" i="21"/>
  <c r="L58" i="21" s="1"/>
  <c r="O50" i="21"/>
  <c r="M50" i="21" s="1"/>
  <c r="N50" i="21"/>
  <c r="L50" i="21" s="1"/>
  <c r="O42" i="21"/>
  <c r="M42" i="21" s="1"/>
  <c r="N42" i="21"/>
  <c r="L42" i="21" s="1"/>
  <c r="O33" i="21"/>
  <c r="M33" i="21" s="1"/>
  <c r="N33" i="21"/>
  <c r="L33" i="21" s="1"/>
  <c r="O25" i="21"/>
  <c r="M25" i="21" s="1"/>
  <c r="N25" i="21"/>
  <c r="L25" i="21" s="1"/>
  <c r="O313" i="21"/>
  <c r="M313" i="21" s="1"/>
  <c r="N313" i="21"/>
  <c r="L313" i="21" s="1"/>
  <c r="O305" i="21"/>
  <c r="M305" i="21" s="1"/>
  <c r="N305" i="21"/>
  <c r="L305" i="21" s="1"/>
  <c r="O297" i="21"/>
  <c r="M297" i="21" s="1"/>
  <c r="N297" i="21"/>
  <c r="L297" i="21" s="1"/>
  <c r="O289" i="21"/>
  <c r="M289" i="21" s="1"/>
  <c r="N289" i="21"/>
  <c r="L289" i="21" s="1"/>
  <c r="O281" i="21"/>
  <c r="M281" i="21" s="1"/>
  <c r="N281" i="21"/>
  <c r="L281" i="21" s="1"/>
  <c r="O273" i="21"/>
  <c r="M273" i="21" s="1"/>
  <c r="N273" i="21"/>
  <c r="L273" i="21" s="1"/>
  <c r="O265" i="21"/>
  <c r="M265" i="21" s="1"/>
  <c r="N265" i="21"/>
  <c r="L265" i="21" s="1"/>
  <c r="O256" i="21"/>
  <c r="M256" i="21" s="1"/>
  <c r="N256" i="21"/>
  <c r="L256" i="21" s="1"/>
  <c r="O248" i="21"/>
  <c r="M248" i="21" s="1"/>
  <c r="N248" i="21"/>
  <c r="L248" i="21" s="1"/>
  <c r="O240" i="21"/>
  <c r="M240" i="21" s="1"/>
  <c r="N240" i="21"/>
  <c r="L240" i="21" s="1"/>
  <c r="O232" i="21"/>
  <c r="M232" i="21" s="1"/>
  <c r="N232" i="21"/>
  <c r="L232" i="21" s="1"/>
  <c r="O224" i="21"/>
  <c r="M224" i="21" s="1"/>
  <c r="N224" i="21"/>
  <c r="L224" i="21" s="1"/>
  <c r="O215" i="21"/>
  <c r="M215" i="21" s="1"/>
  <c r="N215" i="21"/>
  <c r="L215" i="21" s="1"/>
  <c r="O207" i="21"/>
  <c r="M207" i="21" s="1"/>
  <c r="N207" i="21"/>
  <c r="L207" i="21" s="1"/>
  <c r="O199" i="21"/>
  <c r="M199" i="21" s="1"/>
  <c r="N199" i="21"/>
  <c r="L199" i="21" s="1"/>
  <c r="O191" i="21"/>
  <c r="M191" i="21" s="1"/>
  <c r="N191" i="21"/>
  <c r="L191" i="21" s="1"/>
  <c r="O183" i="21"/>
  <c r="M183" i="21" s="1"/>
  <c r="N183" i="21"/>
  <c r="L183" i="21" s="1"/>
  <c r="O175" i="21"/>
  <c r="M175" i="21" s="1"/>
  <c r="N175" i="21"/>
  <c r="L175" i="21" s="1"/>
  <c r="O167" i="21"/>
  <c r="M167" i="21" s="1"/>
  <c r="N167" i="21"/>
  <c r="L167" i="21" s="1"/>
  <c r="O159" i="21"/>
  <c r="M159" i="21" s="1"/>
  <c r="N159" i="21"/>
  <c r="L159" i="21" s="1"/>
  <c r="O151" i="21"/>
  <c r="M151" i="21" s="1"/>
  <c r="N151" i="21"/>
  <c r="L151" i="21" s="1"/>
  <c r="O143" i="21"/>
  <c r="M143" i="21" s="1"/>
  <c r="L143" i="21"/>
  <c r="O134" i="21"/>
  <c r="M134" i="21" s="1"/>
  <c r="N134" i="21"/>
  <c r="L134" i="21" s="1"/>
  <c r="O126" i="21"/>
  <c r="M126" i="21" s="1"/>
  <c r="N126" i="21"/>
  <c r="L126" i="21" s="1"/>
  <c r="O118" i="21"/>
  <c r="M118" i="21" s="1"/>
  <c r="N118" i="21"/>
  <c r="L118" i="21" s="1"/>
  <c r="O110" i="21"/>
  <c r="M110" i="21" s="1"/>
  <c r="N110" i="21"/>
  <c r="L110" i="21" s="1"/>
  <c r="O102" i="21"/>
  <c r="M102" i="21" s="1"/>
  <c r="N102" i="21"/>
  <c r="L102" i="21" s="1"/>
  <c r="O94" i="21"/>
  <c r="M94" i="21" s="1"/>
  <c r="N94" i="21"/>
  <c r="L94" i="21" s="1"/>
  <c r="O86" i="21"/>
  <c r="M86" i="21" s="1"/>
  <c r="N86" i="21"/>
  <c r="L86" i="21" s="1"/>
  <c r="O78" i="21"/>
  <c r="M78" i="21" s="1"/>
  <c r="N78" i="21"/>
  <c r="L78" i="21" s="1"/>
  <c r="O70" i="21"/>
  <c r="M70" i="21" s="1"/>
  <c r="N70" i="21"/>
  <c r="L70" i="21" s="1"/>
  <c r="O62" i="21"/>
  <c r="M62" i="21" s="1"/>
  <c r="N62" i="21"/>
  <c r="L62" i="21" s="1"/>
  <c r="O54" i="21"/>
  <c r="M54" i="21" s="1"/>
  <c r="N54" i="21"/>
  <c r="L54" i="21" s="1"/>
  <c r="O46" i="21"/>
  <c r="M46" i="21" s="1"/>
  <c r="N46" i="21"/>
  <c r="L46" i="21" s="1"/>
  <c r="O38" i="21"/>
  <c r="M38" i="21" s="1"/>
  <c r="N38" i="21"/>
  <c r="L38" i="21" s="1"/>
  <c r="O29" i="21"/>
  <c r="M29" i="21" s="1"/>
  <c r="N29" i="21"/>
  <c r="L29" i="21" s="1"/>
  <c r="O223" i="21"/>
  <c r="M223" i="21" s="1"/>
  <c r="N223" i="21"/>
  <c r="L223" i="21" s="1"/>
  <c r="O37" i="21"/>
  <c r="M37" i="21" s="1"/>
  <c r="N37" i="21"/>
  <c r="L37" i="21" s="1"/>
  <c r="O48" i="21"/>
  <c r="M48" i="21" s="1"/>
  <c r="N48" i="21"/>
  <c r="L48" i="21" s="1"/>
  <c r="O40" i="21"/>
  <c r="M40" i="21" s="1"/>
  <c r="N40" i="21"/>
  <c r="L40" i="21" s="1"/>
  <c r="O31" i="21"/>
  <c r="M31" i="21" s="1"/>
  <c r="N31" i="21"/>
  <c r="L31" i="21" s="1"/>
  <c r="O23" i="21"/>
  <c r="M23" i="21" s="1"/>
  <c r="N23" i="21"/>
  <c r="L23" i="21" s="1"/>
  <c r="O21" i="21"/>
  <c r="M21" i="21" s="1"/>
  <c r="N21" i="21"/>
  <c r="L21" i="21" s="1"/>
  <c r="O20" i="21"/>
  <c r="M20" i="21" s="1"/>
  <c r="N20" i="21"/>
  <c r="L20" i="21" s="1"/>
  <c r="O19" i="21"/>
  <c r="M19" i="21" s="1"/>
  <c r="N19" i="21"/>
  <c r="L19" i="21" s="1"/>
  <c r="O18" i="21"/>
  <c r="M18" i="21" s="1"/>
  <c r="N18" i="21"/>
  <c r="L18" i="21" s="1"/>
  <c r="O17" i="21"/>
  <c r="M17" i="21" s="1"/>
  <c r="N17" i="21"/>
  <c r="L17" i="21" s="1"/>
  <c r="O16" i="21"/>
  <c r="M16" i="21" s="1"/>
  <c r="N16" i="21"/>
  <c r="L16" i="21" s="1"/>
  <c r="O15" i="21"/>
  <c r="M15" i="21" s="1"/>
  <c r="N15" i="21"/>
  <c r="L15" i="21" s="1"/>
  <c r="L39" i="21" l="1"/>
  <c r="J39" i="21" s="1"/>
  <c r="L30" i="22"/>
  <c r="J30" i="22" s="1"/>
  <c r="L22" i="22"/>
  <c r="J22" i="22" s="1"/>
  <c r="M22" i="22"/>
  <c r="K22" i="22" s="1"/>
  <c r="L14" i="22"/>
  <c r="J14" i="22" s="1"/>
  <c r="L22" i="23"/>
  <c r="J22" i="23" s="1"/>
  <c r="M22" i="23"/>
  <c r="K22" i="23" s="1"/>
  <c r="M14" i="22"/>
  <c r="K14" i="22" s="1"/>
  <c r="L78" i="22"/>
  <c r="M30" i="21"/>
  <c r="K30" i="21" s="1"/>
  <c r="M282" i="21"/>
  <c r="K282" i="21" s="1"/>
  <c r="M216" i="21"/>
  <c r="K216" i="21" s="1"/>
  <c r="M249" i="21"/>
  <c r="K249" i="21" s="1"/>
  <c r="M231" i="22"/>
  <c r="K231" i="22" s="1"/>
  <c r="M71" i="21"/>
  <c r="K71" i="21" s="1"/>
  <c r="M62" i="22"/>
  <c r="K62" i="22" s="1"/>
  <c r="L46" i="23"/>
  <c r="J46" i="23" s="1"/>
  <c r="M200" i="21"/>
  <c r="K200" i="21" s="1"/>
  <c r="M233" i="21"/>
  <c r="K233" i="21" s="1"/>
  <c r="M78" i="22"/>
  <c r="K78" i="22" s="1"/>
  <c r="L30" i="21"/>
  <c r="J30" i="21" s="1"/>
  <c r="L47" i="21"/>
  <c r="J47" i="21" s="1"/>
  <c r="L134" i="23"/>
  <c r="J134" i="23" s="1"/>
  <c r="L239" i="22"/>
  <c r="J239" i="22" s="1"/>
  <c r="L110" i="22"/>
  <c r="L14" i="23"/>
  <c r="J14" i="23" s="1"/>
  <c r="M266" i="21"/>
  <c r="K266" i="21" s="1"/>
  <c r="M274" i="21"/>
  <c r="K274" i="21" s="1"/>
  <c r="M176" i="21"/>
  <c r="K176" i="21" s="1"/>
  <c r="M192" i="21"/>
  <c r="K192" i="21" s="1"/>
  <c r="M241" i="21"/>
  <c r="K241" i="21" s="1"/>
  <c r="L86" i="22"/>
  <c r="L14" i="21"/>
  <c r="J14" i="21" s="1"/>
  <c r="L282" i="21"/>
  <c r="J282" i="21" s="1"/>
  <c r="M223" i="22"/>
  <c r="K223" i="22" s="1"/>
  <c r="M102" i="22"/>
  <c r="K102" i="22" s="1"/>
  <c r="M150" i="22"/>
  <c r="K150" i="22" s="1"/>
  <c r="L247" i="22"/>
  <c r="J247" i="22" s="1"/>
  <c r="M136" i="21"/>
  <c r="K136" i="21" s="1"/>
  <c r="M152" i="21"/>
  <c r="K152" i="21" s="1"/>
  <c r="M160" i="21"/>
  <c r="K160" i="21" s="1"/>
  <c r="M298" i="21"/>
  <c r="K298" i="21" s="1"/>
  <c r="M79" i="21"/>
  <c r="K79" i="21" s="1"/>
  <c r="M87" i="21"/>
  <c r="K87" i="21" s="1"/>
  <c r="M95" i="21"/>
  <c r="K95" i="21" s="1"/>
  <c r="M258" i="21"/>
  <c r="K258" i="21" s="1"/>
  <c r="M290" i="21"/>
  <c r="K290" i="21" s="1"/>
  <c r="M306" i="21"/>
  <c r="K306" i="21" s="1"/>
  <c r="M208" i="21"/>
  <c r="K208" i="21" s="1"/>
  <c r="M225" i="21"/>
  <c r="K225" i="21" s="1"/>
  <c r="L182" i="22"/>
  <c r="L134" i="22"/>
  <c r="L103" i="21"/>
  <c r="J103" i="21" s="1"/>
  <c r="L298" i="21"/>
  <c r="J298" i="21" s="1"/>
  <c r="L87" i="21"/>
  <c r="J87" i="21" s="1"/>
  <c r="M70" i="22"/>
  <c r="K70" i="22" s="1"/>
  <c r="M134" i="22"/>
  <c r="K134" i="22" s="1"/>
  <c r="M166" i="22"/>
  <c r="K166" i="22" s="1"/>
  <c r="L215" i="22"/>
  <c r="M111" i="21"/>
  <c r="K111" i="21" s="1"/>
  <c r="M103" i="21"/>
  <c r="K103" i="21" s="1"/>
  <c r="M110" i="22"/>
  <c r="K110" i="22" s="1"/>
  <c r="M207" i="22"/>
  <c r="K207" i="22" s="1"/>
  <c r="M54" i="22"/>
  <c r="K54" i="22" s="1"/>
  <c r="M118" i="22"/>
  <c r="K118" i="22" s="1"/>
  <c r="M182" i="22"/>
  <c r="K182" i="22" s="1"/>
  <c r="L166" i="22"/>
  <c r="M144" i="21"/>
  <c r="K144" i="21" s="1"/>
  <c r="M127" i="21"/>
  <c r="K127" i="21" s="1"/>
  <c r="L174" i="22"/>
  <c r="L142" i="22"/>
  <c r="M126" i="23"/>
  <c r="K126" i="23" s="1"/>
  <c r="L136" i="21"/>
  <c r="J136" i="21" s="1"/>
  <c r="L144" i="21"/>
  <c r="J144" i="21" s="1"/>
  <c r="L152" i="21"/>
  <c r="J152" i="21" s="1"/>
  <c r="L160" i="21"/>
  <c r="J160" i="21" s="1"/>
  <c r="L168" i="21"/>
  <c r="J168" i="21" s="1"/>
  <c r="L55" i="21"/>
  <c r="J55" i="21" s="1"/>
  <c r="L184" i="21"/>
  <c r="J184" i="21" s="1"/>
  <c r="L79" i="21"/>
  <c r="J79" i="21" s="1"/>
  <c r="L95" i="21"/>
  <c r="J95" i="21" s="1"/>
  <c r="L111" i="21"/>
  <c r="J111" i="21" s="1"/>
  <c r="L119" i="21"/>
  <c r="J119" i="21" s="1"/>
  <c r="L127" i="21"/>
  <c r="J127" i="21" s="1"/>
  <c r="L71" i="21"/>
  <c r="J71" i="21" s="1"/>
  <c r="M174" i="22"/>
  <c r="K174" i="22" s="1"/>
  <c r="L231" i="22"/>
  <c r="L199" i="22"/>
  <c r="L118" i="22"/>
  <c r="L63" i="21"/>
  <c r="J63" i="21" s="1"/>
  <c r="M184" i="21"/>
  <c r="K184" i="21" s="1"/>
  <c r="M168" i="21"/>
  <c r="K168" i="21" s="1"/>
  <c r="M86" i="22"/>
  <c r="K86" i="22" s="1"/>
  <c r="M215" i="22"/>
  <c r="K215" i="22" s="1"/>
  <c r="M191" i="22"/>
  <c r="K191" i="22" s="1"/>
  <c r="M47" i="21"/>
  <c r="K47" i="21" s="1"/>
  <c r="M63" i="21"/>
  <c r="K63" i="21" s="1"/>
  <c r="M119" i="21"/>
  <c r="K119" i="21" s="1"/>
  <c r="L126" i="22"/>
  <c r="L158" i="22"/>
  <c r="M54" i="23"/>
  <c r="K54" i="23" s="1"/>
  <c r="M150" i="23"/>
  <c r="K150" i="23" s="1"/>
  <c r="L22" i="21"/>
  <c r="J22" i="21" s="1"/>
  <c r="M22" i="21"/>
  <c r="K22" i="21" s="1"/>
  <c r="M39" i="21"/>
  <c r="K39" i="21" s="1"/>
  <c r="M55" i="21"/>
  <c r="K55" i="21" s="1"/>
  <c r="L290" i="21"/>
  <c r="J290" i="21" s="1"/>
  <c r="L274" i="21"/>
  <c r="J274" i="21" s="1"/>
  <c r="L266" i="21"/>
  <c r="J266" i="21" s="1"/>
  <c r="L258" i="21"/>
  <c r="J258" i="21" s="1"/>
  <c r="L249" i="21"/>
  <c r="J249" i="21" s="1"/>
  <c r="L241" i="21"/>
  <c r="J241" i="21" s="1"/>
  <c r="L233" i="21"/>
  <c r="J233" i="21" s="1"/>
  <c r="L225" i="21"/>
  <c r="J225" i="21" s="1"/>
  <c r="L216" i="21"/>
  <c r="J216" i="21" s="1"/>
  <c r="L208" i="21"/>
  <c r="J208" i="21" s="1"/>
  <c r="L200" i="21"/>
  <c r="J200" i="21" s="1"/>
  <c r="L306" i="21"/>
  <c r="J306" i="21" s="1"/>
  <c r="L223" i="22"/>
  <c r="J223" i="22" s="1"/>
  <c r="M247" i="22"/>
  <c r="K247" i="22" s="1"/>
  <c r="L46" i="22"/>
  <c r="J46" i="22" s="1"/>
  <c r="L191" i="22"/>
  <c r="L207" i="22"/>
  <c r="L70" i="22"/>
  <c r="L102" i="22"/>
  <c r="L150" i="22"/>
  <c r="L54" i="22"/>
  <c r="J54" i="22" s="1"/>
  <c r="M199" i="22"/>
  <c r="K199" i="22" s="1"/>
  <c r="L176" i="21"/>
  <c r="J176" i="21" s="1"/>
  <c r="L62" i="22"/>
  <c r="J62" i="22" s="1"/>
  <c r="L94" i="22"/>
  <c r="L142" i="23"/>
  <c r="J142" i="23" s="1"/>
  <c r="M30" i="23"/>
  <c r="K30" i="23" s="1"/>
  <c r="L30" i="23"/>
  <c r="J30" i="23" s="1"/>
  <c r="L126" i="23"/>
  <c r="J126" i="23" s="1"/>
  <c r="L158" i="23"/>
  <c r="J158" i="23" s="1"/>
  <c r="L192" i="21"/>
  <c r="J192" i="21" s="1"/>
  <c r="M94" i="22"/>
  <c r="K94" i="22" s="1"/>
  <c r="L38" i="22"/>
  <c r="J38" i="22" s="1"/>
  <c r="M142" i="22"/>
  <c r="K142" i="22" s="1"/>
  <c r="M46" i="22"/>
  <c r="K46" i="22" s="1"/>
  <c r="M158" i="22"/>
  <c r="K158" i="22" s="1"/>
  <c r="L150" i="23"/>
  <c r="J150" i="23" s="1"/>
  <c r="M126" i="22"/>
  <c r="K126" i="22" s="1"/>
  <c r="M30" i="22"/>
  <c r="K30" i="22" s="1"/>
  <c r="M38" i="22"/>
  <c r="K38" i="22" s="1"/>
  <c r="M239" i="22"/>
  <c r="K239" i="22" s="1"/>
  <c r="M158" i="23"/>
  <c r="K158" i="23" s="1"/>
  <c r="M142" i="23"/>
  <c r="K142" i="23" s="1"/>
  <c r="M134" i="23"/>
  <c r="K134" i="23" s="1"/>
  <c r="M46" i="23"/>
  <c r="K46" i="23" s="1"/>
  <c r="M14" i="23"/>
  <c r="K14" i="23" s="1"/>
  <c r="L54" i="23"/>
  <c r="J54" i="23" s="1"/>
  <c r="L38" i="23"/>
  <c r="J38" i="23" s="1"/>
  <c r="L86" i="23"/>
  <c r="J86" i="23" s="1"/>
  <c r="L78" i="23"/>
  <c r="J78" i="23" s="1"/>
  <c r="M62" i="23"/>
  <c r="K62" i="23" s="1"/>
  <c r="M118" i="23"/>
  <c r="K118" i="23" s="1"/>
  <c r="M110" i="23"/>
  <c r="K110" i="23" s="1"/>
  <c r="M102" i="23"/>
  <c r="K102" i="23" s="1"/>
  <c r="M94" i="23"/>
  <c r="K94" i="23" s="1"/>
  <c r="M70" i="23"/>
  <c r="K70" i="23" s="1"/>
  <c r="L62" i="23"/>
  <c r="J62" i="23" s="1"/>
  <c r="M86" i="23"/>
  <c r="K86" i="23" s="1"/>
  <c r="M78" i="23"/>
  <c r="K78" i="23" s="1"/>
  <c r="L118" i="23"/>
  <c r="J118" i="23" s="1"/>
  <c r="L110" i="23"/>
  <c r="J110" i="23" s="1"/>
  <c r="L102" i="23"/>
  <c r="J102" i="23" s="1"/>
  <c r="L94" i="23"/>
  <c r="J94" i="23" s="1"/>
  <c r="L70" i="23"/>
  <c r="J70" i="23" s="1"/>
  <c r="M38" i="23"/>
  <c r="K38" i="23" s="1"/>
  <c r="M14" i="21"/>
  <c r="K14" i="21" s="1"/>
  <c r="H92" i="19"/>
  <c r="I92" i="19"/>
  <c r="H93" i="19"/>
  <c r="I93" i="19"/>
  <c r="H94" i="19"/>
  <c r="I94" i="19"/>
  <c r="H95" i="19"/>
  <c r="I95" i="19"/>
  <c r="H96" i="19"/>
  <c r="I96" i="19"/>
  <c r="H97" i="19"/>
  <c r="I97" i="19"/>
  <c r="H98" i="19"/>
  <c r="I98" i="19"/>
  <c r="H99" i="19"/>
  <c r="I99" i="19"/>
  <c r="H101" i="19"/>
  <c r="I101" i="19"/>
  <c r="H102" i="19"/>
  <c r="I102" i="19"/>
  <c r="H103" i="19"/>
  <c r="I103" i="19"/>
  <c r="H104" i="19"/>
  <c r="I104" i="19"/>
  <c r="H105" i="19"/>
  <c r="I105" i="19"/>
  <c r="H106" i="19"/>
  <c r="I106" i="19"/>
  <c r="H107" i="19"/>
  <c r="I107" i="19"/>
  <c r="H108" i="19"/>
  <c r="I108" i="19"/>
  <c r="H110" i="19"/>
  <c r="I110" i="19"/>
  <c r="H111" i="19"/>
  <c r="I111" i="19"/>
  <c r="H114" i="19"/>
  <c r="I114" i="19"/>
  <c r="H115" i="19"/>
  <c r="I115" i="19"/>
  <c r="H116" i="19"/>
  <c r="I116" i="19"/>
  <c r="H117" i="19"/>
  <c r="I117" i="19"/>
  <c r="H118" i="19"/>
  <c r="I118" i="19"/>
  <c r="J166" i="23" l="1"/>
  <c r="J11" i="23" s="1"/>
  <c r="J314" i="21"/>
  <c r="J11" i="21" s="1"/>
  <c r="K314" i="21"/>
  <c r="K11" i="21" s="1"/>
  <c r="K255" i="22"/>
  <c r="K11" i="22" s="1"/>
  <c r="K166" i="23"/>
  <c r="K11" i="23" s="1"/>
  <c r="J231" i="22"/>
  <c r="I50" i="19"/>
  <c r="H50" i="19"/>
  <c r="J215" i="22" l="1"/>
  <c r="I90" i="19"/>
  <c r="H90" i="19"/>
  <c r="I89" i="19"/>
  <c r="H89" i="19"/>
  <c r="I88" i="19"/>
  <c r="H88" i="19"/>
  <c r="I87" i="19"/>
  <c r="H87" i="19"/>
  <c r="I86" i="19"/>
  <c r="H86" i="19"/>
  <c r="I85" i="19"/>
  <c r="H85" i="19"/>
  <c r="I84" i="19"/>
  <c r="H84" i="19"/>
  <c r="I83" i="19"/>
  <c r="H83" i="19"/>
  <c r="I82" i="19"/>
  <c r="H82" i="19"/>
  <c r="I81" i="19"/>
  <c r="H81" i="19"/>
  <c r="I80" i="19"/>
  <c r="H80" i="19"/>
  <c r="I79" i="19"/>
  <c r="H79" i="19"/>
  <c r="I78" i="19"/>
  <c r="H78" i="19"/>
  <c r="I77" i="19"/>
  <c r="H77" i="19"/>
  <c r="I76" i="19"/>
  <c r="H76" i="19"/>
  <c r="I75" i="19"/>
  <c r="H75" i="19"/>
  <c r="I74" i="19"/>
  <c r="H74" i="19"/>
  <c r="I73" i="19"/>
  <c r="H73" i="19"/>
  <c r="I72" i="19"/>
  <c r="H72" i="19"/>
  <c r="I71" i="19"/>
  <c r="H71" i="19"/>
  <c r="I70" i="19"/>
  <c r="H70" i="19"/>
  <c r="I69" i="19"/>
  <c r="H69" i="19"/>
  <c r="I68" i="19"/>
  <c r="H68" i="19"/>
  <c r="I67" i="19"/>
  <c r="H67" i="19"/>
  <c r="I66" i="19"/>
  <c r="H66" i="19"/>
  <c r="I65" i="19"/>
  <c r="H65" i="19"/>
  <c r="I64" i="19"/>
  <c r="H64" i="19"/>
  <c r="I63" i="19"/>
  <c r="H63" i="19"/>
  <c r="I62" i="19"/>
  <c r="H62" i="19"/>
  <c r="I61" i="19"/>
  <c r="H61" i="19"/>
  <c r="I60" i="19"/>
  <c r="H60" i="19"/>
  <c r="I59" i="19"/>
  <c r="H59" i="19"/>
  <c r="I58" i="19"/>
  <c r="H58" i="19"/>
  <c r="I57" i="19"/>
  <c r="H57" i="19"/>
  <c r="I56" i="19"/>
  <c r="H56" i="19"/>
  <c r="I55" i="19"/>
  <c r="H55" i="19"/>
  <c r="I54" i="19"/>
  <c r="H54" i="19"/>
  <c r="I53" i="19"/>
  <c r="H53" i="19"/>
  <c r="I51" i="19"/>
  <c r="H51" i="19"/>
  <c r="I49" i="19"/>
  <c r="I11" i="19" s="1"/>
  <c r="H49" i="19"/>
  <c r="H11" i="19" s="1"/>
  <c r="I48" i="19"/>
  <c r="H48" i="19"/>
  <c r="I47" i="19"/>
  <c r="H47" i="19"/>
  <c r="I46" i="19"/>
  <c r="H46" i="19"/>
  <c r="I45" i="19"/>
  <c r="H45" i="19"/>
  <c r="I44" i="19"/>
  <c r="H44" i="19"/>
  <c r="I43" i="19"/>
  <c r="H43" i="19"/>
  <c r="I42" i="19"/>
  <c r="H42" i="19"/>
  <c r="I41" i="19"/>
  <c r="H41" i="19"/>
  <c r="I40" i="19"/>
  <c r="H40" i="19"/>
  <c r="I39" i="19"/>
  <c r="H39" i="19"/>
  <c r="I38" i="19"/>
  <c r="H38" i="19"/>
  <c r="I37" i="19"/>
  <c r="H37" i="19"/>
  <c r="I36" i="19"/>
  <c r="H36" i="19"/>
  <c r="I35" i="19"/>
  <c r="H35" i="19"/>
  <c r="I34" i="19"/>
  <c r="H34" i="19"/>
  <c r="I33" i="19"/>
  <c r="H33" i="19"/>
  <c r="I32" i="19"/>
  <c r="H32" i="19"/>
  <c r="I31" i="19"/>
  <c r="H31" i="19"/>
  <c r="I30" i="19"/>
  <c r="H30" i="19"/>
  <c r="I28" i="19"/>
  <c r="H28" i="19"/>
  <c r="I27" i="19"/>
  <c r="H27" i="19"/>
  <c r="I26" i="19"/>
  <c r="H26" i="19"/>
  <c r="I25" i="19"/>
  <c r="H25" i="19"/>
  <c r="I24" i="19"/>
  <c r="H24" i="19"/>
  <c r="I23" i="19"/>
  <c r="H23" i="19"/>
  <c r="I22" i="19"/>
  <c r="H22" i="19"/>
  <c r="I21" i="19"/>
  <c r="H21" i="19"/>
  <c r="I20" i="19"/>
  <c r="H20" i="19"/>
  <c r="I19" i="19"/>
  <c r="H19" i="19"/>
  <c r="I18" i="19"/>
  <c r="H18" i="19"/>
  <c r="I17" i="19"/>
  <c r="H17" i="19"/>
  <c r="I16" i="19"/>
  <c r="H16" i="19"/>
  <c r="I15" i="19"/>
  <c r="H15" i="19"/>
  <c r="I14" i="19"/>
  <c r="H14" i="19"/>
  <c r="I115" i="11" l="1"/>
  <c r="I11" i="11" s="1"/>
  <c r="J115" i="11"/>
  <c r="J11" i="11" s="1"/>
  <c r="J207" i="22"/>
  <c r="H119" i="19"/>
  <c r="I119" i="19"/>
  <c r="F32" i="28" l="1"/>
  <c r="F22" i="28"/>
  <c r="F36" i="28"/>
  <c r="F44" i="28"/>
  <c r="F15" i="28"/>
  <c r="F19" i="28"/>
  <c r="F17" i="28"/>
  <c r="F35" i="28"/>
  <c r="F25" i="28"/>
  <c r="F14" i="28"/>
  <c r="F42" i="28"/>
  <c r="F34" i="28"/>
  <c r="F40" i="28"/>
  <c r="F28" i="28"/>
  <c r="F24" i="28"/>
  <c r="F37" i="28"/>
  <c r="F41" i="28"/>
  <c r="F38" i="28"/>
  <c r="F26" i="28"/>
  <c r="F45" i="28"/>
  <c r="F43" i="28"/>
  <c r="F33" i="28"/>
  <c r="F27" i="28"/>
  <c r="F23" i="28"/>
  <c r="F46" i="28"/>
  <c r="F20" i="28"/>
  <c r="F18" i="28"/>
  <c r="F16" i="28"/>
  <c r="K10" i="23"/>
  <c r="J199" i="22"/>
  <c r="F47" i="28" l="1"/>
  <c r="F11" i="28" s="1"/>
  <c r="J10" i="11"/>
  <c r="K10" i="22"/>
  <c r="I10" i="19"/>
  <c r="K10" i="21"/>
  <c r="J191" i="22"/>
  <c r="J182" i="22" l="1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2" i="19"/>
  <c r="G93" i="19"/>
  <c r="G94" i="19"/>
  <c r="G95" i="19"/>
  <c r="G96" i="19"/>
  <c r="G97" i="19"/>
  <c r="G98" i="19"/>
  <c r="G99" i="19"/>
  <c r="G101" i="19"/>
  <c r="G102" i="19"/>
  <c r="G103" i="19"/>
  <c r="G104" i="19"/>
  <c r="G105" i="19"/>
  <c r="G106" i="19"/>
  <c r="G107" i="19"/>
  <c r="G108" i="19"/>
  <c r="G110" i="19"/>
  <c r="G111" i="19"/>
  <c r="G114" i="19"/>
  <c r="G118" i="19"/>
  <c r="G119" i="19" l="1"/>
  <c r="G11" i="19" s="1"/>
  <c r="I14" i="23"/>
  <c r="I306" i="21"/>
  <c r="H11" i="11"/>
  <c r="J174" i="22"/>
  <c r="I126" i="23"/>
  <c r="I14" i="22"/>
  <c r="I54" i="23"/>
  <c r="I30" i="23"/>
  <c r="I158" i="23"/>
  <c r="I38" i="23"/>
  <c r="I70" i="23"/>
  <c r="I110" i="23"/>
  <c r="I134" i="23"/>
  <c r="I142" i="23"/>
  <c r="I150" i="23"/>
  <c r="I86" i="23"/>
  <c r="I102" i="23"/>
  <c r="I118" i="23"/>
  <c r="I22" i="23"/>
  <c r="I46" i="23"/>
  <c r="I62" i="23"/>
  <c r="I94" i="23"/>
  <c r="I78" i="23"/>
  <c r="I22" i="22"/>
  <c r="I199" i="22"/>
  <c r="I30" i="22"/>
  <c r="I207" i="22"/>
  <c r="I38" i="22"/>
  <c r="I215" i="22"/>
  <c r="I46" i="22"/>
  <c r="I223" i="22"/>
  <c r="I54" i="22"/>
  <c r="I62" i="22"/>
  <c r="I231" i="22"/>
  <c r="I70" i="22"/>
  <c r="I239" i="22"/>
  <c r="I247" i="22"/>
  <c r="I86" i="22"/>
  <c r="I94" i="22"/>
  <c r="I110" i="22"/>
  <c r="I126" i="22"/>
  <c r="I134" i="22"/>
  <c r="I142" i="22"/>
  <c r="I150" i="22"/>
  <c r="I158" i="22"/>
  <c r="I174" i="22"/>
  <c r="I182" i="22"/>
  <c r="I191" i="22"/>
  <c r="I78" i="22"/>
  <c r="I102" i="22"/>
  <c r="I118" i="22"/>
  <c r="I166" i="22"/>
  <c r="I298" i="21"/>
  <c r="I255" i="22" l="1"/>
  <c r="I11" i="22" s="1"/>
  <c r="I166" i="23"/>
  <c r="I11" i="23" s="1"/>
  <c r="J166" i="22"/>
  <c r="J158" i="22" l="1"/>
  <c r="I290" i="21"/>
  <c r="J150" i="22" l="1"/>
  <c r="I282" i="21"/>
  <c r="J142" i="22" l="1"/>
  <c r="I274" i="21"/>
  <c r="J134" i="22" l="1"/>
  <c r="I266" i="21"/>
  <c r="J126" i="22" l="1"/>
  <c r="I258" i="21"/>
  <c r="J118" i="22" l="1"/>
  <c r="I249" i="21"/>
  <c r="J110" i="22" l="1"/>
  <c r="I241" i="21"/>
  <c r="J102" i="22" l="1"/>
  <c r="I233" i="21"/>
  <c r="J94" i="22" l="1"/>
  <c r="I225" i="21"/>
  <c r="J86" i="22" l="1"/>
  <c r="I216" i="21"/>
  <c r="J78" i="22" l="1"/>
  <c r="J70" i="22"/>
  <c r="I208" i="21"/>
  <c r="J255" i="22" l="1"/>
  <c r="J11" i="22" s="1"/>
  <c r="I200" i="21"/>
  <c r="J10" i="21" l="1"/>
  <c r="J10" i="22"/>
  <c r="H10" i="19"/>
  <c r="I10" i="11"/>
  <c r="J10" i="23"/>
  <c r="I192" i="21"/>
  <c r="I184" i="21" l="1"/>
  <c r="I176" i="21" l="1"/>
  <c r="I168" i="21" l="1"/>
  <c r="I160" i="21" l="1"/>
  <c r="I152" i="21" l="1"/>
  <c r="I144" i="21" l="1"/>
  <c r="I136" i="21" l="1"/>
  <c r="I127" i="21" l="1"/>
  <c r="I119" i="21" l="1"/>
  <c r="I111" i="21" l="1"/>
  <c r="I103" i="21" l="1"/>
  <c r="I95" i="21" l="1"/>
  <c r="I87" i="21" l="1"/>
  <c r="I79" i="21" l="1"/>
  <c r="I71" i="21" l="1"/>
  <c r="I63" i="21" l="1"/>
  <c r="I55" i="21" l="1"/>
  <c r="I47" i="21" l="1"/>
  <c r="I39" i="21" l="1"/>
  <c r="I30" i="21" l="1"/>
  <c r="I22" i="21" l="1"/>
  <c r="I14" i="21"/>
  <c r="I314" i="21" l="1"/>
  <c r="I11" i="21" s="1"/>
  <c r="H10" i="11" s="1"/>
  <c r="I10" i="21" l="1"/>
  <c r="G10" i="19"/>
  <c r="I10" i="22"/>
  <c r="F10" i="28"/>
  <c r="I10" i="23"/>
</calcChain>
</file>

<file path=xl/sharedStrings.xml><?xml version="1.0" encoding="utf-8"?>
<sst xmlns="http://schemas.openxmlformats.org/spreadsheetml/2006/main" count="1997" uniqueCount="578">
  <si>
    <t>БТ5001.2700.160.50.15</t>
  </si>
  <si>
    <t>БТ5001.3000.160.50.15</t>
  </si>
  <si>
    <t>Пластина (РП70)</t>
  </si>
  <si>
    <t>2500кг</t>
  </si>
  <si>
    <t>4000кг</t>
  </si>
  <si>
    <t>2000кг</t>
  </si>
  <si>
    <t>2600кг</t>
  </si>
  <si>
    <t>3400кг</t>
  </si>
  <si>
    <t>1500кг</t>
  </si>
  <si>
    <t>2200кг</t>
  </si>
  <si>
    <t>3000кг</t>
  </si>
  <si>
    <t>3700кг</t>
  </si>
  <si>
    <t>1800кг</t>
  </si>
  <si>
    <t>Балка поперечная</t>
  </si>
  <si>
    <t>300кг</t>
  </si>
  <si>
    <t>БП-1100.52.40.25.20.03</t>
  </si>
  <si>
    <t>БП-1100.52.40.25.20.19</t>
  </si>
  <si>
    <t>600кг</t>
  </si>
  <si>
    <t>БП-1100.52.60.30.25.03</t>
  </si>
  <si>
    <t>БП-1100.52.60.30.25.19</t>
  </si>
  <si>
    <t>БП-800.52.40.25.20.19</t>
  </si>
  <si>
    <t>Поперечные балки под паллеты</t>
  </si>
  <si>
    <t>Поперечные балки под настил</t>
  </si>
  <si>
    <t>Пластина (РП90,110,130)</t>
  </si>
  <si>
    <t>ПР.РП130.15</t>
  </si>
  <si>
    <t>Глубина стеллажа 1100 мм</t>
  </si>
  <si>
    <t>Глубина стеллажа 800 мм</t>
  </si>
  <si>
    <t>350 мм</t>
  </si>
  <si>
    <t>ПС.110.350.30</t>
  </si>
  <si>
    <t>ПС.90.850.30</t>
  </si>
  <si>
    <t>ПС.90.350.30</t>
  </si>
  <si>
    <t>ПС.70.850.30</t>
  </si>
  <si>
    <t>ПС.70.350.30</t>
  </si>
  <si>
    <t>*несущая способность рам стеллажа, состоящего из одной, двух и трех секций, понижается на 20, 15 и 10 % соответственно</t>
  </si>
  <si>
    <t>Стойка ПГЭ.70.2200.15</t>
  </si>
  <si>
    <t>Стойка ПГЭ.70.2500.15</t>
  </si>
  <si>
    <t>Стойка ПГЭ.70.2700.15</t>
  </si>
  <si>
    <t>Стойка ПГЭ.70.3000.15</t>
  </si>
  <si>
    <t>Стойка ПГЭ.70.3300.15</t>
  </si>
  <si>
    <t>Стойка ПГЭ.70.3600.15</t>
  </si>
  <si>
    <t>Стойка ПГЭ.70.3800.15</t>
  </si>
  <si>
    <t>Стойка ПГЭ.70.4100.15</t>
  </si>
  <si>
    <t>Стойка ПГЭ.70.4400.15</t>
  </si>
  <si>
    <t>Стойка ПГЭ.70.4700.15</t>
  </si>
  <si>
    <t>Стойка ПГЭ.70.4900.15</t>
  </si>
  <si>
    <t>Стойка ПГЭ.70.5200.15</t>
  </si>
  <si>
    <t>Стойка ПГЭ.70.5500.15</t>
  </si>
  <si>
    <t>Стойка ПГЭ.70.5800.15</t>
  </si>
  <si>
    <t>Стойка ПГЭ.70.6000.15</t>
  </si>
  <si>
    <t>Связь ПГС25.510.15</t>
  </si>
  <si>
    <t>Связь ПГС25.688.15</t>
  </si>
  <si>
    <t>Связь ПГС25.710.15</t>
  </si>
  <si>
    <t>Связь ПГС25.888.15</t>
  </si>
  <si>
    <t>Связь ПГС25.910.15</t>
  </si>
  <si>
    <t>Связь ПГС25.938.15</t>
  </si>
  <si>
    <t>Связь ПГС25.988.15</t>
  </si>
  <si>
    <t>Связь ПГС25.1010.15</t>
  </si>
  <si>
    <t>Раскос ПГР25.760.15</t>
  </si>
  <si>
    <t>Раскос ПГР25.920.15</t>
  </si>
  <si>
    <t>Раскос  ПГР25.937.15</t>
  </si>
  <si>
    <t>Раскос ПГР25.1077.15</t>
  </si>
  <si>
    <t>Раскос  ПГР25.1095.15</t>
  </si>
  <si>
    <t>Раскос ПГР25.1118.15</t>
  </si>
  <si>
    <t>Раскос ПГР25.1160.15</t>
  </si>
  <si>
    <t>Раскос ПГР25.1180.15</t>
  </si>
  <si>
    <t>Болт М8х60 DIN 933</t>
  </si>
  <si>
    <t>Гайка  М8 DIN 985 с\к</t>
  </si>
  <si>
    <t>Болт М8х70 DIN 933</t>
  </si>
  <si>
    <t>Стойка ПГЭ.90.2200.15</t>
  </si>
  <si>
    <t>Стойка ПГЭ.90.2500.15</t>
  </si>
  <si>
    <t>Стойка ПГЭ.90.2700.15</t>
  </si>
  <si>
    <t>Стойка ПГЭ.90.3000.15</t>
  </si>
  <si>
    <t>Стойка ПГЭ.90.3300.15</t>
  </si>
  <si>
    <t>Стойка ПГЭ.90.3600.15</t>
  </si>
  <si>
    <t>Стойка ПГЭ.90.3800.15</t>
  </si>
  <si>
    <t>Стойка ПГЭ.90.4100.15</t>
  </si>
  <si>
    <t>Стойка ПГЭ.90.4400.15</t>
  </si>
  <si>
    <t>Стойка ПГЭ.90.4700.15</t>
  </si>
  <si>
    <t>Стойка ПГЭ.90.4900.15</t>
  </si>
  <si>
    <t>Стойка ПГЭ.90.5200.15</t>
  </si>
  <si>
    <t>Стойка ПГЭ.90.5500.15</t>
  </si>
  <si>
    <t>Стойка ПГЭ.90.5800.15</t>
  </si>
  <si>
    <t>Стойка ПГЭ.90.6000.15</t>
  </si>
  <si>
    <t>Стойка ПГЭ.90.6300.15</t>
  </si>
  <si>
    <t>Стойка ПГЭ.90.6600.15</t>
  </si>
  <si>
    <t>Стойка ПГЭ.90.6900.15</t>
  </si>
  <si>
    <t>Стойка ПГЭ.90.7100.15</t>
  </si>
  <si>
    <t>Стойка ПГЭ.90.7400.15</t>
  </si>
  <si>
    <t>Стойка ПГЭ.90.7700.15</t>
  </si>
  <si>
    <t>Стойка ПГЭ.90.8000.15</t>
  </si>
  <si>
    <t>Стойка ПГЭ.110.3000.20</t>
  </si>
  <si>
    <t>Стойка ПГЭ.110.3300.20</t>
  </si>
  <si>
    <t>Стойка ПГЭ.110.3600.20</t>
  </si>
  <si>
    <t>Стойка ПГЭ.110.3800.20</t>
  </si>
  <si>
    <t>Стойка ПГЭ.110.4100.20</t>
  </si>
  <si>
    <t>Стойка ПГЭ.110.4400.20</t>
  </si>
  <si>
    <t>Стойка ПГЭ.110.4700.20</t>
  </si>
  <si>
    <t>Стойка ПГЭ.110.4900.20</t>
  </si>
  <si>
    <t>Стойка ПГЭ.110.5200.20</t>
  </si>
  <si>
    <t>Стойка ПГЭ.110.5500.20</t>
  </si>
  <si>
    <t>Стойка ПГЭ.110.5800.20</t>
  </si>
  <si>
    <t>Стойка ПГЭ.110.6000.20</t>
  </si>
  <si>
    <t>Стойка ПГЭ.110.6300.20</t>
  </si>
  <si>
    <t>Стойка ПГЭ.110.6600.20</t>
  </si>
  <si>
    <t>Стойка ПГЭ.110.6900.20</t>
  </si>
  <si>
    <t>Стойка ПГЭ.110.7100.20</t>
  </si>
  <si>
    <t>Стойка ПГЭ.110.7400.20</t>
  </si>
  <si>
    <t>Стойка ПГЭ.110.7700.20</t>
  </si>
  <si>
    <t>Стойка ПГЭ.110.8000.20</t>
  </si>
  <si>
    <t>Стойка ПГЭ.110.8200.20</t>
  </si>
  <si>
    <t>Стойка ПГЭ.110.8500.20</t>
  </si>
  <si>
    <t>Стойка ПГЭ.110.9100.20</t>
  </si>
  <si>
    <t>Стойка ПГЭ.110.9300.20</t>
  </si>
  <si>
    <t>Стойка ПГЭ.110.9600.20</t>
  </si>
  <si>
    <t>Стойка ПГЭ.110.9900.20</t>
  </si>
  <si>
    <t>Стойка ПГЭ.110.10200.20</t>
  </si>
  <si>
    <t>Стойка ПГЭ.110.10400.20</t>
  </si>
  <si>
    <t>Стойка ПГЭ.110.10700.20</t>
  </si>
  <si>
    <t>Стойка ПГЭ.110.11000.20</t>
  </si>
  <si>
    <t>Стойка ПГЭ.110.11300.20</t>
  </si>
  <si>
    <t>Стойка ПГЭ.110.11500.20</t>
  </si>
  <si>
    <t>Стойка ПГЭ.110.11800.20</t>
  </si>
  <si>
    <t>Стойка ПГЭ.110.12000.20</t>
  </si>
  <si>
    <t>Стойка ПГЭ.110.12300.20</t>
  </si>
  <si>
    <t>Стойка ПГЭ.110.12500.20</t>
  </si>
  <si>
    <t>Стойка ПГЭ.110.12800.20</t>
  </si>
  <si>
    <t>Стойка ПГЭ.110.13000.20</t>
  </si>
  <si>
    <t>Стойка ПГЭ.110.13300.20</t>
  </si>
  <si>
    <t>Номенклатура</t>
  </si>
  <si>
    <t>Комплектующие</t>
  </si>
  <si>
    <t xml:space="preserve">Вкладыш ПГВ25х30 </t>
  </si>
  <si>
    <t>Опора стойки ОПГЭ.70.М1-RAL</t>
  </si>
  <si>
    <t>Анкерный болт с гайкой 12х99-ОМАХ</t>
  </si>
  <si>
    <t>Болт  М8х60 DIN 933</t>
  </si>
  <si>
    <t>Наименование</t>
  </si>
  <si>
    <t>Обозначение</t>
  </si>
  <si>
    <t>Балка</t>
  </si>
  <si>
    <t>1800мм</t>
  </si>
  <si>
    <t>1500мм</t>
  </si>
  <si>
    <t>Максимальная нагрузка на раму в тоннах</t>
  </si>
  <si>
    <t>1200мм</t>
  </si>
  <si>
    <t>2100мм</t>
  </si>
  <si>
    <t>2400мм</t>
  </si>
  <si>
    <t>РП90</t>
  </si>
  <si>
    <t>800кг</t>
  </si>
  <si>
    <t>РП110</t>
  </si>
  <si>
    <t>Соединитель ряда</t>
  </si>
  <si>
    <t>200мм</t>
  </si>
  <si>
    <t>СР.300.П</t>
  </si>
  <si>
    <t>300мм</t>
  </si>
  <si>
    <t>Соединители спаренных рядов стеллажей</t>
  </si>
  <si>
    <t>СР.350.П</t>
  </si>
  <si>
    <t>СР.600.П</t>
  </si>
  <si>
    <t>350мм</t>
  </si>
  <si>
    <t>600мм</t>
  </si>
  <si>
    <t>900мм</t>
  </si>
  <si>
    <t>СР.900.П</t>
  </si>
  <si>
    <t>1180мм</t>
  </si>
  <si>
    <t>2480мм</t>
  </si>
  <si>
    <t>2880мм</t>
  </si>
  <si>
    <t>ЗРП.1180</t>
  </si>
  <si>
    <t>Защита двойного ряда</t>
  </si>
  <si>
    <t>ЗРП.2480</t>
  </si>
  <si>
    <t>ЗРП.2880</t>
  </si>
  <si>
    <t>Защита стойки</t>
  </si>
  <si>
    <t>Защита угловая</t>
  </si>
  <si>
    <t>Протектор стойки</t>
  </si>
  <si>
    <t>850мм</t>
  </si>
  <si>
    <t>150мм</t>
  </si>
  <si>
    <t>160мм</t>
  </si>
  <si>
    <t>ПС.110.850.30</t>
  </si>
  <si>
    <t>Элементы крепежа</t>
  </si>
  <si>
    <t>400кг</t>
  </si>
  <si>
    <t>700мм</t>
  </si>
  <si>
    <t>Полка</t>
  </si>
  <si>
    <t>РП70</t>
  </si>
  <si>
    <t>9,0т</t>
  </si>
  <si>
    <t>6,0т</t>
  </si>
  <si>
    <t>СР.700.П</t>
  </si>
  <si>
    <t>7,8т</t>
  </si>
  <si>
    <t>3,6т</t>
  </si>
  <si>
    <t>11,5т</t>
  </si>
  <si>
    <t>10,5т</t>
  </si>
  <si>
    <t>9,5т</t>
  </si>
  <si>
    <t>700кг</t>
  </si>
  <si>
    <t>650кг</t>
  </si>
  <si>
    <t>БТ5013-1500.60.35.16.20</t>
  </si>
  <si>
    <t>БТ5013-1800.60.35.16.20</t>
  </si>
  <si>
    <t>БТ5013-2250.82.35.16.20</t>
  </si>
  <si>
    <t>БТ5013-2700.82.35.16.20</t>
  </si>
  <si>
    <t>РП70.2200.600.15</t>
  </si>
  <si>
    <t>РП90.2200.800.15</t>
  </si>
  <si>
    <t>РП70.2500.600.15</t>
  </si>
  <si>
    <t>РП90.2500.800.15</t>
  </si>
  <si>
    <t>РП70.2700.600.15</t>
  </si>
  <si>
    <t>РП90.2700.800.15</t>
  </si>
  <si>
    <t>РП70.3000.600.15</t>
  </si>
  <si>
    <t>РП90.3000.800.15</t>
  </si>
  <si>
    <t>РП70.3300.600.15</t>
  </si>
  <si>
    <t>РП90.3300.800.15</t>
  </si>
  <si>
    <t>РП70.3600.600.15</t>
  </si>
  <si>
    <t>РП70.3800.600.15</t>
  </si>
  <si>
    <t>РП90.3800.800.15</t>
  </si>
  <si>
    <t>РП90.4100.800.15</t>
  </si>
  <si>
    <t>РП90.4400.800.15</t>
  </si>
  <si>
    <t>РП70.2200.800.15</t>
  </si>
  <si>
    <t>РП70.2500.800.15</t>
  </si>
  <si>
    <t>РП70.2700.800.15</t>
  </si>
  <si>
    <t>РП70.3000.800.15</t>
  </si>
  <si>
    <t>РП70.3300.800.15</t>
  </si>
  <si>
    <t>РП70.3600.800.15</t>
  </si>
  <si>
    <t>РП70.3800.800.15</t>
  </si>
  <si>
    <t>РП70.4100.800.15</t>
  </si>
  <si>
    <t>РП70.4400.800.15</t>
  </si>
  <si>
    <t>РП70.4700.800.15</t>
  </si>
  <si>
    <t>РП70.4900.800.15</t>
  </si>
  <si>
    <t>РП70.5200.800.15</t>
  </si>
  <si>
    <t>РП90.2200.1100.15</t>
  </si>
  <si>
    <t>РП70.5500.800.15</t>
  </si>
  <si>
    <t>РП90.2500.1100.15</t>
  </si>
  <si>
    <t>РП70.5800.800.15</t>
  </si>
  <si>
    <t>РП90.2700.1100.15</t>
  </si>
  <si>
    <t>РП70.6000.800.15</t>
  </si>
  <si>
    <t>РП90.3000.1100.15</t>
  </si>
  <si>
    <t>РП110.3000.1100.20</t>
  </si>
  <si>
    <t>РП90.3300.1100.15</t>
  </si>
  <si>
    <t>РП110.3300.1100.20</t>
  </si>
  <si>
    <t>РП90.3600.1100.15</t>
  </si>
  <si>
    <t>РП110.3600.1100.20</t>
  </si>
  <si>
    <t>РП90.3800.1100.15</t>
  </si>
  <si>
    <t>РП110.3800.1100.20</t>
  </si>
  <si>
    <t>РП90.4100.1100.15</t>
  </si>
  <si>
    <t>РП110.4100.1100.20</t>
  </si>
  <si>
    <t>РП90.4400.1100.15</t>
  </si>
  <si>
    <t>РП110.4400.1100.20</t>
  </si>
  <si>
    <t>РП90.4700.1100.15</t>
  </si>
  <si>
    <t>РП110.4700.1100.20</t>
  </si>
  <si>
    <t>РП90.4900.1100.15</t>
  </si>
  <si>
    <t>РП110.4900.1100.20</t>
  </si>
  <si>
    <t>РП90.5200.1100.15</t>
  </si>
  <si>
    <t>РП110.5200.1100.20</t>
  </si>
  <si>
    <t>РП90.5500.1100.15</t>
  </si>
  <si>
    <t>РП110.5500.1100.20</t>
  </si>
  <si>
    <t>РП90.5800.1100.15</t>
  </si>
  <si>
    <t>РП110.5800.1100.20</t>
  </si>
  <si>
    <t>РП90.6000.1100.15</t>
  </si>
  <si>
    <t>РП110.6000.1100.20</t>
  </si>
  <si>
    <t>РП90.6300.1100.15</t>
  </si>
  <si>
    <t>РП110.6300.1100.20</t>
  </si>
  <si>
    <t>РП90.6600.1100.15</t>
  </si>
  <si>
    <t>РП110.6600.1100.20</t>
  </si>
  <si>
    <t>РП90.6900.1100.15</t>
  </si>
  <si>
    <t>РП110.6900.1100.20</t>
  </si>
  <si>
    <t>РП90.7100.1100.15</t>
  </si>
  <si>
    <t>РП110.7100.1100.20</t>
  </si>
  <si>
    <t>РП90.7400.1100.15</t>
  </si>
  <si>
    <t>РП110.7400.1100.20</t>
  </si>
  <si>
    <t>РП90.7700.1100.15</t>
  </si>
  <si>
    <t>РП110.7700.1100.20</t>
  </si>
  <si>
    <t>РП70.2200.1100.15</t>
  </si>
  <si>
    <t>РП90.8000.1100.15</t>
  </si>
  <si>
    <t>РП110.8000.1100.20</t>
  </si>
  <si>
    <t>РП70.2500.1100.15</t>
  </si>
  <si>
    <t>РП70.2700.1100.15</t>
  </si>
  <si>
    <t>РП70.3000.1100.15</t>
  </si>
  <si>
    <t>РП70.3300.1100.15</t>
  </si>
  <si>
    <t>РП70.3600.1100.15</t>
  </si>
  <si>
    <t>РП70.3800.1100.15</t>
  </si>
  <si>
    <t>Высота установки первого балочного яруса, мм</t>
  </si>
  <si>
    <t>РП70.4100.1100.15</t>
  </si>
  <si>
    <t>РП70.4400.1100.15</t>
  </si>
  <si>
    <t>РП70.4700.1100.15</t>
  </si>
  <si>
    <t>РП70.4900.1100.15</t>
  </si>
  <si>
    <t>РП70.5200.1100.15</t>
  </si>
  <si>
    <t>РП70.5500.1100.15</t>
  </si>
  <si>
    <t>РП70.5800.1100.15</t>
  </si>
  <si>
    <t>РП70.6000.1100.15</t>
  </si>
  <si>
    <t>12х99</t>
  </si>
  <si>
    <t>БТ5001.1800.110.50.12</t>
  </si>
  <si>
    <t>БТ5001.1800.90.50.15</t>
  </si>
  <si>
    <t>БТ5001.2250.110.50.15</t>
  </si>
  <si>
    <t>БТ5001.2700.110.50.12</t>
  </si>
  <si>
    <t>БТ5001.2700.90.50.15</t>
  </si>
  <si>
    <t>БТ5001.2700.110.50.15</t>
  </si>
  <si>
    <t>БТ5001.2700.130.50.12</t>
  </si>
  <si>
    <t>СР.200.П</t>
  </si>
  <si>
    <t>ПРЗ-23.300.800.06</t>
  </si>
  <si>
    <t>БП-800.52.40.25.20.03</t>
  </si>
  <si>
    <t>БТ5013-1200.82.35.16.20</t>
  </si>
  <si>
    <t>ЗУ.150</t>
  </si>
  <si>
    <t>1400кг</t>
  </si>
  <si>
    <t>ФТ6</t>
  </si>
  <si>
    <t>Индекс</t>
  </si>
  <si>
    <t>ПГЭ.70.2200.15</t>
  </si>
  <si>
    <t>ПГС25.1010.15</t>
  </si>
  <si>
    <t>М8 DIN 985 с\к</t>
  </si>
  <si>
    <t>М8х60 DIN 933</t>
  </si>
  <si>
    <t xml:space="preserve">ПГВ25х30 </t>
  </si>
  <si>
    <t>ПГС25.710.15</t>
  </si>
  <si>
    <t>ПГР25.937.15</t>
  </si>
  <si>
    <t>12х99-ОМАХ</t>
  </si>
  <si>
    <t>ПГЭ.70.2500.15</t>
  </si>
  <si>
    <t>ПГР25.1180.15</t>
  </si>
  <si>
    <t>ПГС25.510.15</t>
  </si>
  <si>
    <t>ПГР25.760.15</t>
  </si>
  <si>
    <t>ПГЭ.70.2700.15</t>
  </si>
  <si>
    <t>ПГЭ.70.3000.15</t>
  </si>
  <si>
    <t>ПГЭ.70.3300.15</t>
  </si>
  <si>
    <t>ПГЭ.70.3600.15</t>
  </si>
  <si>
    <t>ПГЭ.70.3800.15</t>
  </si>
  <si>
    <t>ПГЭ.70.4100.15</t>
  </si>
  <si>
    <t>ПГЭ.70.4400.15</t>
  </si>
  <si>
    <t>ПГЭ.70.4700.15</t>
  </si>
  <si>
    <t>ПГЭ.70.4900.15</t>
  </si>
  <si>
    <t>ПГЭ.70.5200.15</t>
  </si>
  <si>
    <t>ПГЭ.70.5500.15</t>
  </si>
  <si>
    <t>ПГЭ.70.5800.15</t>
  </si>
  <si>
    <t>ПГЭ.70.6000.15</t>
  </si>
  <si>
    <t>ПГЭ.90.2200.15</t>
  </si>
  <si>
    <t>ПГЭ.90.2500.15</t>
  </si>
  <si>
    <t>ПГЭ.90.2700.15</t>
  </si>
  <si>
    <t>ПГЭ.90.3000.15</t>
  </si>
  <si>
    <t>ПГЭ.90.3300.15</t>
  </si>
  <si>
    <t>ПГЭ.90.3600.15</t>
  </si>
  <si>
    <t>ПГЭ.90.3800.15</t>
  </si>
  <si>
    <t>ПГЭ.90.4100.15</t>
  </si>
  <si>
    <t>ПГЭ.90.4400.15</t>
  </si>
  <si>
    <t>ПГЭ.90.4700.15</t>
  </si>
  <si>
    <t>ПГЭ.90.4900.15</t>
  </si>
  <si>
    <t>ПГЭ.90.5200.15</t>
  </si>
  <si>
    <t>ПГЭ.90.5500.15</t>
  </si>
  <si>
    <t>ПГЭ.90.5800.15</t>
  </si>
  <si>
    <t>ПГЭ.90.6000.15</t>
  </si>
  <si>
    <t>ПГЭ.90.6300.15</t>
  </si>
  <si>
    <t>ПГЭ.90.6600.15</t>
  </si>
  <si>
    <t>ПГЭ.90.6900.15</t>
  </si>
  <si>
    <t>ПГЭ.90.7100.15</t>
  </si>
  <si>
    <t>ПГЭ.90.7400.15</t>
  </si>
  <si>
    <t>ПГЭ.90.7700.15</t>
  </si>
  <si>
    <t>ПГЭ.90.8000.15</t>
  </si>
  <si>
    <t>ПГЭ.110.3000.20</t>
  </si>
  <si>
    <t>ПГЭ.110.3300.20</t>
  </si>
  <si>
    <t>ПГЭ.110.3600.20</t>
  </si>
  <si>
    <t>ПГЭ.110.3800.20</t>
  </si>
  <si>
    <t>ПГЭ.110.4100.20</t>
  </si>
  <si>
    <t>ПГЭ.110.4400.20</t>
  </si>
  <si>
    <t>ПГЭ.110.4700.20</t>
  </si>
  <si>
    <t>ПГЭ.110.4900.20</t>
  </si>
  <si>
    <t>ПГЭ.110.5200.20</t>
  </si>
  <si>
    <t>ПГЭ.110.5500.20</t>
  </si>
  <si>
    <t>ПГЭ.110.5800.20</t>
  </si>
  <si>
    <t>ПГЭ.110.6000.20</t>
  </si>
  <si>
    <t>ПГЭ.110.6300.20</t>
  </si>
  <si>
    <t>ПГЭ.110.6600.20</t>
  </si>
  <si>
    <t>ПГЭ.110.6900.20</t>
  </si>
  <si>
    <t>ПГЭ.110.7100.20</t>
  </si>
  <si>
    <t>ПГЭ.110.7400.20</t>
  </si>
  <si>
    <t>ПГЭ.110.7700.20</t>
  </si>
  <si>
    <t>ПГЭ.110.8000.20</t>
  </si>
  <si>
    <t>ПГЭ.110.8200.20</t>
  </si>
  <si>
    <t>ПГЭ.110.8500.20</t>
  </si>
  <si>
    <t>ПГЭ.110.9100.20</t>
  </si>
  <si>
    <t>ПГЭ.110.9300.20</t>
  </si>
  <si>
    <t>ПГЭ.110.9600.20</t>
  </si>
  <si>
    <t>ПГЭ.110.9900.20</t>
  </si>
  <si>
    <t>ПГЭ.110.10200.20</t>
  </si>
  <si>
    <t>ПГЭ.110.10400.20</t>
  </si>
  <si>
    <t>ПГЭ.110.10700.20</t>
  </si>
  <si>
    <t>ПГЭ.110.11000.20</t>
  </si>
  <si>
    <t>ПГЭ.110.11300.20</t>
  </si>
  <si>
    <t>ПГЭ.110.11500.20</t>
  </si>
  <si>
    <t>ПГЭ.110.11800.20</t>
  </si>
  <si>
    <t>ПГЭ.110.12000.20</t>
  </si>
  <si>
    <t>ПГЭ.110.12300.20</t>
  </si>
  <si>
    <t>ПГЭ.110.12500.20</t>
  </si>
  <si>
    <t>ПГЭ.110.12800.20</t>
  </si>
  <si>
    <t>ПГЭ.110.13000.20</t>
  </si>
  <si>
    <t>ПГЭ.110.13300.20</t>
  </si>
  <si>
    <t>ПГС25.688.15</t>
  </si>
  <si>
    <t>ПГС25.888.15</t>
  </si>
  <si>
    <t>ПГС25.910.15</t>
  </si>
  <si>
    <t>ПГС25.938.15</t>
  </si>
  <si>
    <t>ПГС25.988.15</t>
  </si>
  <si>
    <t>ПГР25.920.15</t>
  </si>
  <si>
    <t>ПГР25.1077.15</t>
  </si>
  <si>
    <t>ПГР25.1095.15</t>
  </si>
  <si>
    <t>ПГР25.1118.15</t>
  </si>
  <si>
    <t>ПГР25.1160.15</t>
  </si>
  <si>
    <t>М8х70 DIN 933</t>
  </si>
  <si>
    <t>БТ5001.2700.90.50.12</t>
  </si>
  <si>
    <t>1100кг</t>
  </si>
  <si>
    <t>1600кг</t>
  </si>
  <si>
    <t>1900кг</t>
  </si>
  <si>
    <t>1700кг</t>
  </si>
  <si>
    <t>БТ5001.1800.90.50.12</t>
  </si>
  <si>
    <t>IDIA Market LLP</t>
  </si>
  <si>
    <t>Цена, тг.</t>
  </si>
  <si>
    <t xml:space="preserve">Цена, тг. </t>
  </si>
  <si>
    <t>Кол-во</t>
  </si>
  <si>
    <t>Размер, мм.</t>
  </si>
  <si>
    <t>Сумма, тг.</t>
  </si>
  <si>
    <t>Комплектация рам РП 90</t>
  </si>
  <si>
    <t>Комплектация рам РП 70</t>
  </si>
  <si>
    <t>Рисунок</t>
  </si>
  <si>
    <t>Балки Z под полки (БТ5013)</t>
  </si>
  <si>
    <t>Полки оцинкованные на балки Z (БТ5013)</t>
  </si>
  <si>
    <t>50 кг.</t>
  </si>
  <si>
    <t>Защита одинарного
 ряда</t>
  </si>
  <si>
    <t>Вес, кг</t>
  </si>
  <si>
    <t>Устройства защиты (RAL 2009)</t>
  </si>
  <si>
    <t>Балки паллетные</t>
  </si>
  <si>
    <t>Total ∑:</t>
  </si>
  <si>
    <t>Итого:</t>
  </si>
  <si>
    <t>Нагрузка, кг</t>
  </si>
  <si>
    <t>Нагрузка на пару балок, кг</t>
  </si>
  <si>
    <t>1100 х 1200</t>
  </si>
  <si>
    <t>1100 х 1500</t>
  </si>
  <si>
    <t>1100 х 1800</t>
  </si>
  <si>
    <t>800 х 1200</t>
  </si>
  <si>
    <t>800 х 1800</t>
  </si>
  <si>
    <t>1100 х 2100</t>
  </si>
  <si>
    <t>1100 х 2250</t>
  </si>
  <si>
    <t>1100 х 2700</t>
  </si>
  <si>
    <t>800 х 1500</t>
  </si>
  <si>
    <t>800 х 2100</t>
  </si>
  <si>
    <t>800 х 2250</t>
  </si>
  <si>
    <t>800 х 2700</t>
  </si>
  <si>
    <t xml:space="preserve"> </t>
  </si>
  <si>
    <t>Комплектация рам РП 110</t>
  </si>
  <si>
    <t>Стойки 70</t>
  </si>
  <si>
    <t>Стойки 90</t>
  </si>
  <si>
    <t>Стойки 110</t>
  </si>
  <si>
    <t>Раскосы</t>
  </si>
  <si>
    <t>Связи</t>
  </si>
  <si>
    <t>Опоры и др.</t>
  </si>
  <si>
    <t>Полка ДСП</t>
  </si>
  <si>
    <t>Полка ЛДСП</t>
  </si>
  <si>
    <t>Тип Рамы</t>
  </si>
  <si>
    <t>Элементы Рам паллетных стеллажей</t>
  </si>
  <si>
    <t>БТ5013-1000.82.35.16.20</t>
  </si>
  <si>
    <t>тел:  8 (727) 344 99 00</t>
  </si>
  <si>
    <t>www.idiamarket.kz</t>
  </si>
  <si>
    <t>куб 1шт</t>
  </si>
  <si>
    <t>Вес (кг)</t>
  </si>
  <si>
    <t>Полки  ДСП и ЛДСП</t>
  </si>
  <si>
    <t>Наименование ЛДСП</t>
  </si>
  <si>
    <t>Размер</t>
  </si>
  <si>
    <t>Сумма</t>
  </si>
  <si>
    <t>Толщина</t>
  </si>
  <si>
    <t>вес за 1кв</t>
  </si>
  <si>
    <t>вес за лист</t>
  </si>
  <si>
    <t>800 х 900</t>
  </si>
  <si>
    <t>1100 х 900</t>
  </si>
  <si>
    <t>Наименование ДСП</t>
  </si>
  <si>
    <t xml:space="preserve"> Балки под паллетное хранение (БТ5001)</t>
  </si>
  <si>
    <t>1200кг</t>
  </si>
  <si>
    <t>БТ5013-1500.82.35.16.20</t>
  </si>
  <si>
    <t>1000кг</t>
  </si>
  <si>
    <t>БТ5013-1800.82.35.16.20</t>
  </si>
  <si>
    <t>500кг</t>
  </si>
  <si>
    <t>БТ5013-2250.60.35.16.20</t>
  </si>
  <si>
    <t>БТ5013-2700.60.35.16.20</t>
  </si>
  <si>
    <t>БТ5001.1800.110.50.15</t>
  </si>
  <si>
    <t>3300кг</t>
  </si>
  <si>
    <t>БТ5001.2500.90.50.15</t>
  </si>
  <si>
    <t>БТ5001.2500.110.50.15</t>
  </si>
  <si>
    <t>2300кг</t>
  </si>
  <si>
    <t>БТ5001.2850.90.50.15</t>
  </si>
  <si>
    <t>БТ5001.2850.110.50.15</t>
  </si>
  <si>
    <t>2800кг</t>
  </si>
  <si>
    <t>БТ5001.3000.90.50.15</t>
  </si>
  <si>
    <t>БТ5001.3000.110.50.15</t>
  </si>
  <si>
    <r>
      <t>Объем,  м</t>
    </r>
    <r>
      <rPr>
        <b/>
        <vertAlign val="superscript"/>
        <sz val="10"/>
        <rFont val="Calibri"/>
        <family val="2"/>
        <charset val="204"/>
        <scheme val="minor"/>
      </rPr>
      <t>3</t>
    </r>
  </si>
  <si>
    <r>
      <t>Объем,  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</si>
  <si>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 xml:space="preserve">Максимальная нагрузка на раму </t>
    </r>
    <r>
      <rPr>
        <b/>
        <sz val="10"/>
        <color indexed="10"/>
        <rFont val="Calibri"/>
        <family val="2"/>
        <charset val="204"/>
        <scheme val="minor"/>
      </rPr>
      <t>15,6 т</t>
    </r>
  </si>
  <si>
    <r>
      <t xml:space="preserve">Высота: </t>
    </r>
    <r>
      <rPr>
        <i/>
        <sz val="10"/>
        <color indexed="8"/>
        <rFont val="Calibri"/>
        <family val="2"/>
        <charset val="204"/>
        <scheme val="minor"/>
      </rPr>
      <t>3000, 3300, 3600, 3800, 4100, 4400, 4700, 4900, 5200, 5500, 5800, 6000, 6300, 6600, 6900, 7100, 7400, 7700, 8000</t>
    </r>
    <r>
      <rPr>
        <b/>
        <i/>
        <sz val="10"/>
        <color indexed="8"/>
        <rFont val="Calibri"/>
        <family val="2"/>
        <charset val="204"/>
        <scheme val="minor"/>
      </rPr>
      <t xml:space="preserve"> Глубина: </t>
    </r>
    <r>
      <rPr>
        <i/>
        <sz val="10"/>
        <color indexed="8"/>
        <rFont val="Calibri"/>
        <family val="2"/>
        <charset val="204"/>
        <scheme val="minor"/>
      </rPr>
      <t>1100</t>
    </r>
  </si>
  <si>
    <r>
      <t xml:space="preserve">Максимальная нагрузка на раму </t>
    </r>
    <r>
      <rPr>
        <b/>
        <sz val="9"/>
        <color indexed="10"/>
        <rFont val="Calibri"/>
        <family val="2"/>
        <charset val="204"/>
        <scheme val="minor"/>
      </rPr>
      <t>11,5 т</t>
    </r>
  </si>
  <si>
    <r>
      <t xml:space="preserve">Высота: </t>
    </r>
    <r>
      <rPr>
        <i/>
        <sz val="10"/>
        <color indexed="8"/>
        <rFont val="Calibri"/>
        <family val="2"/>
        <charset val="204"/>
        <scheme val="minor"/>
      </rPr>
      <t>2200, 2500, 2700, 3000, 3300, 3600, 3800, 4100, 4400, 4700, 4900, 5200, 5500, 5800, 6000</t>
    </r>
    <r>
      <rPr>
        <b/>
        <i/>
        <sz val="10"/>
        <color indexed="8"/>
        <rFont val="Calibri"/>
        <family val="2"/>
        <charset val="204"/>
        <scheme val="minor"/>
      </rPr>
      <t xml:space="preserve">  Глубина: </t>
    </r>
    <r>
      <rPr>
        <i/>
        <sz val="10"/>
        <color indexed="8"/>
        <rFont val="Calibri"/>
        <family val="2"/>
        <charset val="204"/>
        <scheme val="minor"/>
      </rPr>
      <t>1100</t>
    </r>
  </si>
  <si>
    <r>
      <t xml:space="preserve">Высота: </t>
    </r>
    <r>
      <rPr>
        <i/>
        <sz val="10"/>
        <color indexed="8"/>
        <rFont val="Calibri"/>
        <family val="2"/>
        <charset val="204"/>
        <scheme val="minor"/>
      </rPr>
      <t>2200, 2500, 2700, 3000, 3300, 3600, 3800, 4100, 4400, 4700, 4900, 5200, 5500, 5800, 6000</t>
    </r>
    <r>
      <rPr>
        <b/>
        <i/>
        <sz val="10"/>
        <color indexed="8"/>
        <rFont val="Calibri"/>
        <family val="2"/>
        <charset val="204"/>
        <scheme val="minor"/>
      </rPr>
      <t xml:space="preserve">  Глубина: </t>
    </r>
    <r>
      <rPr>
        <i/>
        <sz val="10"/>
        <color indexed="8"/>
        <rFont val="Calibri"/>
        <family val="2"/>
        <charset val="204"/>
        <scheme val="minor"/>
      </rPr>
      <t>800</t>
    </r>
  </si>
  <si>
    <r>
      <t xml:space="preserve">Максимальная нагрузка на раму </t>
    </r>
    <r>
      <rPr>
        <b/>
        <sz val="10"/>
        <color indexed="10"/>
        <rFont val="Calibri"/>
        <family val="2"/>
        <charset val="204"/>
        <scheme val="minor"/>
      </rPr>
      <t>9 т</t>
    </r>
  </si>
  <si>
    <r>
      <t xml:space="preserve">Высота: </t>
    </r>
    <r>
      <rPr>
        <i/>
        <sz val="10"/>
        <color indexed="8"/>
        <rFont val="Calibri"/>
        <family val="2"/>
        <charset val="204"/>
        <scheme val="minor"/>
      </rPr>
      <t>2200, 2500, 2700, 3000, 3300, 3600, 3800</t>
    </r>
    <r>
      <rPr>
        <b/>
        <i/>
        <sz val="10"/>
        <color indexed="8"/>
        <rFont val="Calibri"/>
        <family val="2"/>
        <charset val="204"/>
        <scheme val="minor"/>
      </rPr>
      <t xml:space="preserve">  Глубина: </t>
    </r>
    <r>
      <rPr>
        <i/>
        <sz val="10"/>
        <color indexed="8"/>
        <rFont val="Calibri"/>
        <family val="2"/>
        <charset val="204"/>
        <scheme val="minor"/>
      </rPr>
      <t>600</t>
    </r>
  </si>
  <si>
    <r>
      <t>БТ5001.1200.90.50.12</t>
    </r>
    <r>
      <rPr>
        <i/>
        <sz val="11"/>
        <rFont val="Calibri"/>
        <family val="2"/>
        <charset val="204"/>
        <scheme val="minor"/>
      </rPr>
      <t xml:space="preserve">  Fin</t>
    </r>
  </si>
  <si>
    <r>
      <t xml:space="preserve">БТ5001.2250.90.50.12  </t>
    </r>
    <r>
      <rPr>
        <i/>
        <sz val="11"/>
        <rFont val="Calibri"/>
        <family val="2"/>
        <charset val="204"/>
        <scheme val="minor"/>
      </rPr>
      <t>Fin</t>
    </r>
  </si>
  <si>
    <r>
      <t xml:space="preserve">БТ5001.2250.90.50.15  </t>
    </r>
    <r>
      <rPr>
        <i/>
        <sz val="11"/>
        <rFont val="Calibri"/>
        <family val="2"/>
        <charset val="204"/>
        <scheme val="minor"/>
      </rPr>
      <t>Fin</t>
    </r>
  </si>
  <si>
    <r>
      <t xml:space="preserve">БТ5001.2250.110.50.12  </t>
    </r>
    <r>
      <rPr>
        <i/>
        <sz val="11"/>
        <rFont val="Calibri"/>
        <family val="2"/>
        <charset val="204"/>
        <scheme val="minor"/>
      </rPr>
      <t>Fin</t>
    </r>
  </si>
  <si>
    <r>
      <t xml:space="preserve">БТ5001.3300.110.50.15 </t>
    </r>
    <r>
      <rPr>
        <i/>
        <sz val="11"/>
        <rFont val="Calibri"/>
        <family val="2"/>
        <charset val="204"/>
        <scheme val="minor"/>
      </rPr>
      <t>Fin</t>
    </r>
  </si>
  <si>
    <r>
      <t xml:space="preserve">БТ5001.3300.160.50.15  </t>
    </r>
    <r>
      <rPr>
        <i/>
        <sz val="11"/>
        <rFont val="Calibri"/>
        <family val="2"/>
        <charset val="204"/>
        <scheme val="minor"/>
      </rPr>
      <t>Fin</t>
    </r>
  </si>
  <si>
    <r>
      <t xml:space="preserve">БТ5001.3600.160.50.15  </t>
    </r>
    <r>
      <rPr>
        <i/>
        <sz val="11"/>
        <rFont val="Calibri"/>
        <family val="2"/>
        <charset val="204"/>
        <scheme val="minor"/>
      </rPr>
      <t>Fin</t>
    </r>
  </si>
  <si>
    <t xml:space="preserve">Общий куб </t>
  </si>
  <si>
    <t xml:space="preserve">Общий Вес </t>
  </si>
  <si>
    <t>Профиль стойки</t>
  </si>
  <si>
    <t>70х1,5</t>
  </si>
  <si>
    <t>7,5т</t>
  </si>
  <si>
    <t>4,8т</t>
  </si>
  <si>
    <t>90х1,5</t>
  </si>
  <si>
    <t>110х1,5</t>
  </si>
  <si>
    <t>14,0т</t>
  </si>
  <si>
    <t>13,0т</t>
  </si>
  <si>
    <t>10,0т</t>
  </si>
  <si>
    <t>8,0т</t>
  </si>
  <si>
    <t>110х2,0</t>
  </si>
  <si>
    <t>17,5т</t>
  </si>
  <si>
    <t>16,2т</t>
  </si>
  <si>
    <t>15.0т</t>
  </si>
  <si>
    <t>13,5т</t>
  </si>
  <si>
    <t>Внимание! Рамы из стоек с толщиной металла 1,5 мм не применять с нагрузками на уровень хранения более 3000 кг.</t>
  </si>
  <si>
    <t xml:space="preserve">Делители рядов </t>
  </si>
  <si>
    <t>глубина -600 мм</t>
  </si>
  <si>
    <t>Делитель ряда</t>
  </si>
  <si>
    <t>600 мм</t>
  </si>
  <si>
    <t>ДР.600.600.50 полимер</t>
  </si>
  <si>
    <t>2,16</t>
  </si>
  <si>
    <t>750 мм</t>
  </si>
  <si>
    <t>ДР.750.600.50 полимер</t>
  </si>
  <si>
    <t>900 мм</t>
  </si>
  <si>
    <t>ДР.900.600.50 полимер</t>
  </si>
  <si>
    <t>2,51</t>
  </si>
  <si>
    <t>1050 ии</t>
  </si>
  <si>
    <t>ДР.1050.600.50 полимер</t>
  </si>
  <si>
    <t>2,69</t>
  </si>
  <si>
    <t>глубина -800 мм</t>
  </si>
  <si>
    <t>ДР.600.800.50 полимер</t>
  </si>
  <si>
    <t>2,63</t>
  </si>
  <si>
    <t>ДР.750.800.50 полимер</t>
  </si>
  <si>
    <t>2,79</t>
  </si>
  <si>
    <t>ДР.900.800.50 полимер</t>
  </si>
  <si>
    <t>2,97</t>
  </si>
  <si>
    <t>ДР.1050.800.50 полимер</t>
  </si>
  <si>
    <t>3,15</t>
  </si>
  <si>
    <t>глубина -1000 мм</t>
  </si>
  <si>
    <t>ДР.600.1000.50 полимер</t>
  </si>
  <si>
    <t>3,09</t>
  </si>
  <si>
    <t>ДР.750.1000.50 полимер</t>
  </si>
  <si>
    <t>3,26</t>
  </si>
  <si>
    <t>ДР.900.1000.50 полимер</t>
  </si>
  <si>
    <t>3,44</t>
  </si>
  <si>
    <t>ДР.1050.1000.50 полимер</t>
  </si>
  <si>
    <t>3,59</t>
  </si>
  <si>
    <t>Связь  ПГС25.938.15</t>
  </si>
  <si>
    <t>Болт М8х70-8.8-ОЦ DIN933\ГОСТ7798-70</t>
  </si>
  <si>
    <t>М8х70-8.8-ОЦ DIN933\ГОСТ7798-70</t>
  </si>
  <si>
    <t>Гайка М8-8 DIN985</t>
  </si>
  <si>
    <t>М8-8 DIN985</t>
  </si>
  <si>
    <t>Вкладыш ПГВ25х30</t>
  </si>
  <si>
    <t>Болт М8х20-8.8-ОЦ DIN933\ГОСТ7798-70</t>
  </si>
  <si>
    <t>М8х20-8.8-ОЦ DIN933\ГОСТ7798-70</t>
  </si>
  <si>
    <t>Болт М10х25-8.8-ОЦ DIN933\ГОСТ7798-70</t>
  </si>
  <si>
    <t>М10х25-8.8-ОЦ DIN933\ГОСТ7798-70</t>
  </si>
  <si>
    <t>Фиксатор ф6мм</t>
  </si>
  <si>
    <t>Раскос ПГС25.938.15</t>
  </si>
  <si>
    <t>ПРЗ-23.300.800.07</t>
  </si>
  <si>
    <t>ПРЗ-23.300.1100.07</t>
  </si>
  <si>
    <t>100 кг.</t>
  </si>
  <si>
    <t>80 кг.</t>
  </si>
  <si>
    <t>БТ5001.1800.140.50.12</t>
  </si>
  <si>
    <t>БТ5001.3600.140.50.12  Fin</t>
  </si>
  <si>
    <t>БТ5001.2250.140.50.12  Fin</t>
  </si>
  <si>
    <t>БТ5001.2700.140.50.12</t>
  </si>
  <si>
    <t>БТ5001.2850.140.50.12</t>
  </si>
  <si>
    <t>БТ5001.3300.140.50.12  Fin</t>
  </si>
  <si>
    <t>ОПБ.160.145.40 (комплект)</t>
  </si>
  <si>
    <t>Опора ОПБ.160.145.40 (комплект) полимер</t>
  </si>
  <si>
    <t>ОПБ.200.145.40 (комплект)</t>
  </si>
  <si>
    <t>Опора ОПБ.200.145.40 (комплект) полимер</t>
  </si>
  <si>
    <t>ОПМ.160.45.40 (комплект)</t>
  </si>
  <si>
    <t>Опора ОПМ.160.45.40 (комплект) полимер</t>
  </si>
  <si>
    <t>ОПМ.200.45.40 (комплект)</t>
  </si>
  <si>
    <t>Опора ОПМ.200.45.40 (комплект) полимер</t>
  </si>
  <si>
    <t>ОПМ.160.45.40</t>
  </si>
  <si>
    <t xml:space="preserve">ОПМ.160.45.40 </t>
  </si>
  <si>
    <t>Опора ОПМ.160.45.40 (комплект)</t>
  </si>
  <si>
    <t xml:space="preserve"> ОПМ.160.45.40 </t>
  </si>
  <si>
    <t xml:space="preserve"> ОПМ.200.45.40 </t>
  </si>
  <si>
    <t xml:space="preserve">ОПМ.200.45.40 </t>
  </si>
  <si>
    <t xml:space="preserve">Опора ОПМ.200.45.40 </t>
  </si>
  <si>
    <t xml:space="preserve"> ОПМ.200.45.40  </t>
  </si>
  <si>
    <t>ЗС.200.400.30</t>
  </si>
  <si>
    <t>ПР.160.15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</si>
</sst>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(* #,##0.00_);_(* \(#,##0.00\);_(* &quot;-&quot;??_);_(@_)"/>
    <numFmt numFmtId="166" formatCode="#,##0.00_р_."/>
    <numFmt numFmtId="167" formatCode="_(* #,##0_);_(* \(#,##0\);_(* &quot;-&quot;??_);_(@_)"/>
    <numFmt numFmtId="168" formatCode="#,##0.000"/>
  </numFmts>
  <fonts count="8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entury Gothic"/>
      <family val="2"/>
      <charset val="204"/>
    </font>
    <font>
      <sz val="8"/>
      <name val="Arial"/>
      <family val="2"/>
      <charset val="204"/>
    </font>
    <font>
      <u/>
      <sz val="7.5"/>
      <color indexed="12"/>
      <name val="Arial"/>
      <family val="2"/>
      <charset val="204"/>
    </font>
    <font>
      <sz val="8"/>
      <name val="Arial"/>
      <family val="2"/>
      <charset val="204"/>
    </font>
    <font>
      <sz val="8"/>
      <name val="Century Gothic"/>
      <family val="2"/>
      <charset val="204"/>
    </font>
    <font>
      <b/>
      <sz val="8"/>
      <name val="Century Gothic"/>
      <family val="2"/>
      <charset val="204"/>
    </font>
    <font>
      <b/>
      <i/>
      <sz val="8"/>
      <name val="Century Gothic"/>
      <family val="2"/>
      <charset val="204"/>
    </font>
    <font>
      <i/>
      <sz val="8"/>
      <name val="Century Gothic"/>
      <family val="2"/>
      <charset val="204"/>
    </font>
    <font>
      <b/>
      <sz val="10"/>
      <color rgb="FFC00000"/>
      <name val="Arial"/>
      <family val="2"/>
      <charset val="204"/>
    </font>
    <font>
      <b/>
      <sz val="12"/>
      <color rgb="FF009644"/>
      <name val="Arial"/>
      <family val="2"/>
      <charset val="204"/>
    </font>
    <font>
      <sz val="10"/>
      <color theme="4" tint="-0.499984740745262"/>
      <name val="Calibri"/>
      <family val="2"/>
      <charset val="204"/>
      <scheme val="minor"/>
    </font>
    <font>
      <b/>
      <sz val="10"/>
      <color indexed="9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color theme="4" tint="-0.249977111117893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b/>
      <sz val="10"/>
      <color theme="6" tint="-0.249977111117893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rgb="FF009644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b/>
      <vertAlign val="superscript"/>
      <sz val="10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sz val="11"/>
      <color indexed="9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9644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b/>
      <sz val="9"/>
      <color indexed="1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  <font>
      <sz val="8"/>
      <color theme="1" tint="0.34998626667073579"/>
      <name val="Calibri"/>
      <family val="2"/>
      <charset val="204"/>
      <scheme val="minor"/>
    </font>
    <font>
      <b/>
      <sz val="10"/>
      <color rgb="FF009644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b/>
      <i/>
      <sz val="10"/>
      <color indexed="8"/>
      <name val="Calibri"/>
      <family val="2"/>
      <charset val="204"/>
      <scheme val="minor"/>
    </font>
    <font>
      <i/>
      <sz val="10"/>
      <color indexed="8"/>
      <name val="Calibri"/>
      <family val="2"/>
      <charset val="204"/>
      <scheme val="minor"/>
    </font>
    <font>
      <sz val="10"/>
      <color theme="1" tint="0.34998626667073579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i/>
      <sz val="11"/>
      <color theme="3" tint="0.3999755851924192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i/>
      <sz val="11"/>
      <color theme="7" tint="-0.249977111117893"/>
      <name val="Calibri"/>
      <family val="2"/>
      <charset val="204"/>
      <scheme val="minor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indexed="12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12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0" fontId="8" fillId="0" borderId="0">
      <alignment horizontal="left"/>
    </xf>
    <xf numFmtId="165" fontId="4" fillId="0" borderId="0" applyFont="0" applyFill="0" applyBorder="0" applyAlignment="0" applyProtection="0"/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4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0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11">
    <xf numFmtId="0" fontId="0" fillId="0" borderId="0" xfId="0"/>
    <xf numFmtId="167" fontId="4" fillId="0" borderId="0" xfId="8" applyNumberFormat="1"/>
    <xf numFmtId="0" fontId="5" fillId="0" borderId="0" xfId="0" applyFont="1"/>
    <xf numFmtId="167" fontId="5" fillId="0" borderId="0" xfId="8" applyNumberFormat="1" applyFont="1"/>
    <xf numFmtId="0" fontId="9" fillId="0" borderId="1" xfId="0" applyFont="1" applyFill="1" applyBorder="1" applyAlignment="1">
      <alignment horizontal="center"/>
    </xf>
    <xf numFmtId="0" fontId="6" fillId="0" borderId="0" xfId="0" applyFont="1" applyFill="1"/>
    <xf numFmtId="0" fontId="14" fillId="0" borderId="0" xfId="0" applyFont="1"/>
    <xf numFmtId="0" fontId="10" fillId="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0" borderId="0" xfId="0" applyFont="1"/>
    <xf numFmtId="165" fontId="21" fillId="0" borderId="0" xfId="8" applyFont="1" applyFill="1"/>
    <xf numFmtId="2" fontId="21" fillId="0" borderId="0" xfId="8" applyNumberFormat="1" applyFont="1" applyFill="1"/>
    <xf numFmtId="0" fontId="21" fillId="0" borderId="0" xfId="0" applyFont="1" applyFill="1"/>
    <xf numFmtId="4" fontId="22" fillId="0" borderId="0" xfId="0" applyNumberFormat="1" applyFont="1" applyFill="1" applyAlignment="1">
      <alignment horizontal="right" vertical="center"/>
    </xf>
    <xf numFmtId="165" fontId="21" fillId="0" borderId="0" xfId="8" applyFont="1" applyAlignment="1">
      <alignment horizontal="right" vertical="center"/>
    </xf>
    <xf numFmtId="2" fontId="21" fillId="0" borderId="0" xfId="8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165" fontId="23" fillId="0" borderId="0" xfId="8" applyFont="1" applyAlignment="1">
      <alignment horizontal="right" vertical="center"/>
    </xf>
    <xf numFmtId="2" fontId="23" fillId="0" borderId="0" xfId="8" applyNumberFormat="1" applyFont="1" applyAlignment="1">
      <alignment horizontal="right" vertical="center"/>
    </xf>
    <xf numFmtId="165" fontId="25" fillId="6" borderId="34" xfId="8" applyFont="1" applyFill="1" applyBorder="1" applyAlignment="1">
      <alignment horizontal="right" vertical="center" wrapText="1"/>
    </xf>
    <xf numFmtId="2" fontId="25" fillId="6" borderId="34" xfId="8" applyNumberFormat="1" applyFont="1" applyFill="1" applyBorder="1" applyAlignment="1">
      <alignment horizontal="center" vertical="center" wrapText="1"/>
    </xf>
    <xf numFmtId="4" fontId="23" fillId="0" borderId="35" xfId="0" applyNumberFormat="1" applyFont="1" applyBorder="1" applyAlignment="1">
      <alignment horizontal="right" vertical="center"/>
    </xf>
    <xf numFmtId="165" fontId="21" fillId="0" borderId="34" xfId="8" applyFont="1" applyBorder="1" applyAlignment="1">
      <alignment horizontal="right" vertical="center"/>
    </xf>
    <xf numFmtId="2" fontId="21" fillId="0" borderId="36" xfId="8" applyNumberFormat="1" applyFont="1" applyBorder="1" applyAlignment="1">
      <alignment horizontal="right" vertical="center"/>
    </xf>
    <xf numFmtId="4" fontId="22" fillId="0" borderId="37" xfId="0" applyNumberFormat="1" applyFont="1" applyBorder="1" applyAlignment="1">
      <alignment horizontal="right" vertical="center"/>
    </xf>
    <xf numFmtId="165" fontId="21" fillId="0" borderId="0" xfId="8" applyFont="1" applyBorder="1" applyAlignment="1">
      <alignment horizontal="right" vertical="center"/>
    </xf>
    <xf numFmtId="2" fontId="21" fillId="0" borderId="0" xfId="8" applyNumberFormat="1" applyFont="1" applyBorder="1" applyAlignment="1">
      <alignment horizontal="right" vertical="center"/>
    </xf>
    <xf numFmtId="4" fontId="20" fillId="0" borderId="0" xfId="0" applyNumberFormat="1" applyFont="1" applyFill="1" applyAlignment="1">
      <alignment horizontal="right" vertical="center"/>
    </xf>
    <xf numFmtId="4" fontId="22" fillId="0" borderId="44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4" fontId="24" fillId="5" borderId="3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 wrapText="1"/>
    </xf>
    <xf numFmtId="0" fontId="21" fillId="0" borderId="0" xfId="0" applyFont="1"/>
    <xf numFmtId="4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31" fillId="0" borderId="0" xfId="0" applyFont="1"/>
    <xf numFmtId="3" fontId="21" fillId="0" borderId="0" xfId="8" applyNumberFormat="1" applyFont="1"/>
    <xf numFmtId="0" fontId="24" fillId="0" borderId="0" xfId="0" applyFont="1"/>
    <xf numFmtId="3" fontId="21" fillId="0" borderId="0" xfId="0" applyNumberFormat="1" applyFont="1"/>
    <xf numFmtId="0" fontId="21" fillId="0" borderId="0" xfId="0" applyFont="1" applyBorder="1"/>
    <xf numFmtId="49" fontId="35" fillId="3" borderId="0" xfId="0" applyNumberFormat="1" applyFont="1" applyFill="1" applyAlignment="1">
      <alignment horizontal="left" vertical="center"/>
    </xf>
    <xf numFmtId="0" fontId="39" fillId="3" borderId="0" xfId="0" applyFont="1" applyFill="1"/>
    <xf numFmtId="165" fontId="39" fillId="0" borderId="0" xfId="8" applyFont="1" applyFill="1"/>
    <xf numFmtId="2" fontId="39" fillId="0" borderId="0" xfId="8" applyNumberFormat="1" applyFont="1" applyFill="1"/>
    <xf numFmtId="0" fontId="39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Alignment="1">
      <alignment horizontal="right" vertical="center"/>
    </xf>
    <xf numFmtId="0" fontId="39" fillId="0" borderId="0" xfId="0" applyFont="1"/>
    <xf numFmtId="49" fontId="35" fillId="3" borderId="0" xfId="1" applyNumberFormat="1" applyFont="1" applyFill="1" applyAlignment="1" applyProtection="1">
      <alignment horizontal="left" vertical="center"/>
    </xf>
    <xf numFmtId="0" fontId="39" fillId="0" borderId="0" xfId="0" applyNumberFormat="1" applyFont="1" applyFill="1" applyAlignment="1">
      <alignment vertical="center"/>
    </xf>
    <xf numFmtId="4" fontId="39" fillId="0" borderId="0" xfId="0" applyNumberFormat="1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42" fillId="0" borderId="0" xfId="0" applyFont="1"/>
    <xf numFmtId="3" fontId="39" fillId="0" borderId="0" xfId="8" applyNumberFormat="1" applyFont="1"/>
    <xf numFmtId="0" fontId="43" fillId="0" borderId="0" xfId="0" applyNumberFormat="1" applyFont="1" applyAlignment="1">
      <alignment horizontal="right"/>
    </xf>
    <xf numFmtId="4" fontId="43" fillId="0" borderId="0" xfId="0" applyNumberFormat="1" applyFont="1" applyFill="1" applyAlignment="1">
      <alignment vertical="center"/>
    </xf>
    <xf numFmtId="4" fontId="44" fillId="0" borderId="0" xfId="0" applyNumberFormat="1" applyFont="1" applyFill="1" applyAlignment="1">
      <alignment horizontal="right" vertical="center"/>
    </xf>
    <xf numFmtId="165" fontId="39" fillId="0" borderId="0" xfId="8" applyFont="1" applyAlignment="1">
      <alignment horizontal="right" vertical="center"/>
    </xf>
    <xf numFmtId="2" fontId="39" fillId="0" borderId="0" xfId="8" applyNumberFormat="1" applyFont="1" applyAlignment="1">
      <alignment horizontal="right" vertical="center"/>
    </xf>
    <xf numFmtId="0" fontId="39" fillId="0" borderId="0" xfId="0" applyFont="1" applyFill="1"/>
    <xf numFmtId="0" fontId="45" fillId="0" borderId="0" xfId="0" applyNumberFormat="1" applyFont="1" applyAlignment="1">
      <alignment horizontal="right" vertical="center"/>
    </xf>
    <xf numFmtId="4" fontId="45" fillId="0" borderId="0" xfId="0" applyNumberFormat="1" applyFont="1" applyFill="1" applyAlignment="1">
      <alignment vertical="center"/>
    </xf>
    <xf numFmtId="4" fontId="44" fillId="0" borderId="0" xfId="0" applyNumberFormat="1" applyFont="1" applyAlignment="1">
      <alignment horizontal="right" vertical="center"/>
    </xf>
    <xf numFmtId="165" fontId="46" fillId="0" borderId="0" xfId="8" applyFont="1" applyAlignment="1">
      <alignment horizontal="right" vertical="center"/>
    </xf>
    <xf numFmtId="2" fontId="46" fillId="0" borderId="0" xfId="8" applyNumberFormat="1" applyFont="1" applyAlignment="1">
      <alignment horizontal="right" vertical="center"/>
    </xf>
    <xf numFmtId="0" fontId="47" fillId="5" borderId="2" xfId="3" applyFont="1" applyFill="1" applyBorder="1" applyAlignment="1">
      <alignment horizontal="center" vertical="center" wrapText="1"/>
    </xf>
    <xf numFmtId="0" fontId="47" fillId="5" borderId="3" xfId="3" applyFont="1" applyFill="1" applyBorder="1" applyAlignment="1">
      <alignment horizontal="center" vertical="center" wrapText="1"/>
    </xf>
    <xf numFmtId="3" fontId="47" fillId="5" borderId="3" xfId="5" applyNumberFormat="1" applyFont="1" applyFill="1" applyBorder="1" applyAlignment="1">
      <alignment horizontal="center" vertical="center" wrapText="1"/>
    </xf>
    <xf numFmtId="0" fontId="47" fillId="5" borderId="3" xfId="5" applyFont="1" applyFill="1" applyBorder="1" applyAlignment="1">
      <alignment horizontal="center" vertical="center"/>
    </xf>
    <xf numFmtId="4" fontId="47" fillId="5" borderId="3" xfId="5" applyNumberFormat="1" applyFont="1" applyFill="1" applyBorder="1" applyAlignment="1">
      <alignment horizontal="center" vertical="center" wrapText="1"/>
    </xf>
    <xf numFmtId="4" fontId="48" fillId="5" borderId="3" xfId="0" applyNumberFormat="1" applyFont="1" applyFill="1" applyBorder="1" applyAlignment="1">
      <alignment horizontal="center" vertical="center"/>
    </xf>
    <xf numFmtId="4" fontId="48" fillId="5" borderId="4" xfId="0" applyNumberFormat="1" applyFont="1" applyFill="1" applyBorder="1" applyAlignment="1">
      <alignment horizontal="center" vertical="center" wrapText="1"/>
    </xf>
    <xf numFmtId="165" fontId="45" fillId="6" borderId="34" xfId="8" applyFont="1" applyFill="1" applyBorder="1" applyAlignment="1">
      <alignment horizontal="right" vertical="center" wrapText="1"/>
    </xf>
    <xf numFmtId="2" fontId="45" fillId="6" borderId="34" xfId="8" applyNumberFormat="1" applyFont="1" applyFill="1" applyBorder="1" applyAlignment="1">
      <alignment horizontal="center" vertical="center" wrapText="1"/>
    </xf>
    <xf numFmtId="0" fontId="50" fillId="0" borderId="0" xfId="0" applyFont="1"/>
    <xf numFmtId="4" fontId="39" fillId="0" borderId="9" xfId="0" applyNumberFormat="1" applyFont="1" applyBorder="1"/>
    <xf numFmtId="4" fontId="46" fillId="0" borderId="35" xfId="0" applyNumberFormat="1" applyFont="1" applyBorder="1" applyAlignment="1">
      <alignment horizontal="right" vertical="center"/>
    </xf>
    <xf numFmtId="165" fontId="39" fillId="0" borderId="34" xfId="8" applyFont="1" applyBorder="1" applyAlignment="1">
      <alignment horizontal="right" vertical="center"/>
    </xf>
    <xf numFmtId="2" fontId="39" fillId="0" borderId="36" xfId="8" applyNumberFormat="1" applyFont="1" applyBorder="1" applyAlignment="1">
      <alignment horizontal="right" vertical="center"/>
    </xf>
    <xf numFmtId="0" fontId="51" fillId="0" borderId="1" xfId="3" applyFont="1" applyFill="1" applyBorder="1" applyAlignment="1">
      <alignment vertical="top" wrapText="1"/>
    </xf>
    <xf numFmtId="0" fontId="51" fillId="0" borderId="1" xfId="3" applyFont="1" applyFill="1" applyBorder="1" applyAlignment="1">
      <alignment horizontal="center" vertical="center" wrapText="1"/>
    </xf>
    <xf numFmtId="3" fontId="41" fillId="0" borderId="1" xfId="8" applyNumberFormat="1" applyFont="1" applyFill="1" applyBorder="1" applyAlignment="1">
      <alignment horizontal="right" vertical="center" wrapText="1"/>
    </xf>
    <xf numFmtId="0" fontId="39" fillId="0" borderId="1" xfId="3" applyFont="1" applyFill="1" applyBorder="1" applyAlignment="1">
      <alignment vertical="top" wrapText="1"/>
    </xf>
    <xf numFmtId="4" fontId="39" fillId="0" borderId="9" xfId="0" applyNumberFormat="1" applyFont="1" applyFill="1" applyBorder="1"/>
    <xf numFmtId="4" fontId="46" fillId="0" borderId="35" xfId="0" applyNumberFormat="1" applyFont="1" applyFill="1" applyBorder="1" applyAlignment="1">
      <alignment horizontal="right" vertical="center"/>
    </xf>
    <xf numFmtId="165" fontId="39" fillId="0" borderId="34" xfId="8" applyFont="1" applyFill="1" applyBorder="1" applyAlignment="1">
      <alignment horizontal="right" vertical="center"/>
    </xf>
    <xf numFmtId="2" fontId="39" fillId="0" borderId="36" xfId="8" applyNumberFormat="1" applyFont="1" applyFill="1" applyBorder="1" applyAlignment="1">
      <alignment horizontal="right" vertical="center"/>
    </xf>
    <xf numFmtId="0" fontId="51" fillId="0" borderId="1" xfId="3" applyFont="1" applyFill="1" applyBorder="1" applyAlignment="1">
      <alignment horizontal="center" vertical="top" wrapText="1"/>
    </xf>
    <xf numFmtId="0" fontId="48" fillId="0" borderId="0" xfId="0" applyFont="1"/>
    <xf numFmtId="2" fontId="39" fillId="0" borderId="0" xfId="8" applyNumberFormat="1" applyFont="1" applyBorder="1" applyAlignment="1">
      <alignment horizontal="right" vertical="center"/>
    </xf>
    <xf numFmtId="0" fontId="39" fillId="0" borderId="0" xfId="0" applyFont="1" applyBorder="1"/>
    <xf numFmtId="0" fontId="39" fillId="0" borderId="0" xfId="0" applyFont="1" applyBorder="1" applyAlignment="1">
      <alignment horizontal="center"/>
    </xf>
    <xf numFmtId="2" fontId="39" fillId="0" borderId="0" xfId="8" applyNumberFormat="1" applyFont="1" applyFill="1" applyBorder="1"/>
    <xf numFmtId="0" fontId="52" fillId="0" borderId="0" xfId="3" applyFont="1" applyFill="1" applyBorder="1" applyAlignment="1">
      <alignment vertical="top" wrapText="1"/>
    </xf>
    <xf numFmtId="0" fontId="51" fillId="0" borderId="0" xfId="3" applyFont="1" applyFill="1" applyBorder="1" applyAlignment="1">
      <alignment vertical="top" wrapText="1"/>
    </xf>
    <xf numFmtId="0" fontId="51" fillId="0" borderId="0" xfId="3" applyFont="1" applyFill="1" applyBorder="1" applyAlignment="1">
      <alignment horizontal="center" vertical="top" wrapText="1"/>
    </xf>
    <xf numFmtId="0" fontId="39" fillId="0" borderId="1" xfId="0" applyFont="1" applyFill="1" applyBorder="1" applyAlignment="1">
      <alignment horizontal="center"/>
    </xf>
    <xf numFmtId="4" fontId="39" fillId="0" borderId="11" xfId="0" applyNumberFormat="1" applyFont="1" applyBorder="1"/>
    <xf numFmtId="4" fontId="44" fillId="0" borderId="44" xfId="0" applyNumberFormat="1" applyFont="1" applyBorder="1" applyAlignment="1">
      <alignment horizontal="right" vertical="center"/>
    </xf>
    <xf numFmtId="4" fontId="44" fillId="0" borderId="37" xfId="0" applyNumberFormat="1" applyFont="1" applyBorder="1" applyAlignment="1">
      <alignment horizontal="right" vertical="center"/>
    </xf>
    <xf numFmtId="165" fontId="39" fillId="0" borderId="0" xfId="8" applyFont="1" applyBorder="1" applyAlignment="1">
      <alignment horizontal="right" vertical="center"/>
    </xf>
    <xf numFmtId="4" fontId="39" fillId="0" borderId="0" xfId="0" applyNumberFormat="1" applyFont="1"/>
    <xf numFmtId="0" fontId="53" fillId="0" borderId="0" xfId="0" applyFont="1"/>
    <xf numFmtId="0" fontId="28" fillId="0" borderId="0" xfId="0" applyNumberFormat="1" applyFont="1" applyAlignment="1">
      <alignment horizontal="right"/>
    </xf>
    <xf numFmtId="4" fontId="28" fillId="0" borderId="0" xfId="0" applyNumberFormat="1" applyFont="1" applyFill="1" applyAlignment="1">
      <alignment vertical="center"/>
    </xf>
    <xf numFmtId="0" fontId="25" fillId="0" borderId="0" xfId="0" applyNumberFormat="1" applyFont="1" applyAlignment="1">
      <alignment horizontal="right" vertical="center"/>
    </xf>
    <xf numFmtId="4" fontId="25" fillId="0" borderId="0" xfId="0" applyNumberFormat="1" applyFont="1" applyFill="1" applyAlignment="1">
      <alignment vertical="center"/>
    </xf>
    <xf numFmtId="0" fontId="56" fillId="5" borderId="2" xfId="5" applyFont="1" applyFill="1" applyBorder="1" applyAlignment="1">
      <alignment horizontal="center" vertical="center"/>
    </xf>
    <xf numFmtId="0" fontId="56" fillId="5" borderId="3" xfId="5" applyFont="1" applyFill="1" applyBorder="1" applyAlignment="1">
      <alignment horizontal="center" vertical="center"/>
    </xf>
    <xf numFmtId="3" fontId="56" fillId="5" borderId="3" xfId="5" applyNumberFormat="1" applyFont="1" applyFill="1" applyBorder="1" applyAlignment="1">
      <alignment horizontal="center" vertical="center" wrapText="1"/>
    </xf>
    <xf numFmtId="4" fontId="56" fillId="5" borderId="3" xfId="5" applyNumberFormat="1" applyFont="1" applyFill="1" applyBorder="1" applyAlignment="1">
      <alignment horizontal="center" vertical="center" wrapText="1"/>
    </xf>
    <xf numFmtId="0" fontId="21" fillId="0" borderId="9" xfId="0" applyFont="1" applyBorder="1"/>
    <xf numFmtId="0" fontId="56" fillId="5" borderId="0" xfId="5" applyFont="1" applyFill="1" applyBorder="1" applyAlignment="1">
      <alignment horizontal="center" vertical="center"/>
    </xf>
    <xf numFmtId="3" fontId="56" fillId="5" borderId="0" xfId="5" applyNumberFormat="1" applyFont="1" applyFill="1" applyBorder="1" applyAlignment="1">
      <alignment horizontal="center" vertical="center" wrapText="1"/>
    </xf>
    <xf numFmtId="4" fontId="21" fillId="0" borderId="9" xfId="0" applyNumberFormat="1" applyFont="1" applyBorder="1" applyAlignment="1">
      <alignment vertical="center"/>
    </xf>
    <xf numFmtId="4" fontId="21" fillId="0" borderId="9" xfId="0" applyNumberFormat="1" applyFont="1" applyBorder="1"/>
    <xf numFmtId="4" fontId="24" fillId="0" borderId="1" xfId="0" applyNumberFormat="1" applyFont="1" applyBorder="1"/>
    <xf numFmtId="4" fontId="21" fillId="0" borderId="0" xfId="0" applyNumberFormat="1" applyFont="1"/>
    <xf numFmtId="0" fontId="39" fillId="3" borderId="0" xfId="0" applyFont="1" applyFill="1" applyAlignment="1">
      <alignment horizontal="center" vertical="center"/>
    </xf>
    <xf numFmtId="4" fontId="19" fillId="0" borderId="0" xfId="0" applyNumberFormat="1" applyFont="1" applyFill="1" applyAlignment="1">
      <alignment horizontal="right" vertical="center"/>
    </xf>
    <xf numFmtId="0" fontId="59" fillId="0" borderId="0" xfId="0" applyFont="1"/>
    <xf numFmtId="0" fontId="27" fillId="0" borderId="0" xfId="0" applyFont="1"/>
    <xf numFmtId="0" fontId="61" fillId="5" borderId="0" xfId="5" applyFont="1" applyFill="1" applyBorder="1" applyAlignment="1">
      <alignment horizontal="left" vertical="center"/>
    </xf>
    <xf numFmtId="0" fontId="56" fillId="2" borderId="31" xfId="4" applyFont="1" applyFill="1" applyBorder="1" applyAlignment="1">
      <alignment vertical="top" wrapText="1"/>
    </xf>
    <xf numFmtId="0" fontId="56" fillId="2" borderId="27" xfId="4" applyFont="1" applyFill="1" applyBorder="1" applyAlignment="1">
      <alignment vertical="top"/>
    </xf>
    <xf numFmtId="3" fontId="56" fillId="2" borderId="27" xfId="4" applyNumberFormat="1" applyFont="1" applyFill="1" applyBorder="1" applyAlignment="1">
      <alignment vertical="top"/>
    </xf>
    <xf numFmtId="3" fontId="25" fillId="2" borderId="28" xfId="4" applyNumberFormat="1" applyFont="1" applyFill="1" applyBorder="1" applyAlignment="1">
      <alignment horizontal="right" vertical="top"/>
    </xf>
    <xf numFmtId="0" fontId="63" fillId="2" borderId="32" xfId="4" applyFont="1" applyFill="1" applyBorder="1" applyAlignment="1">
      <alignment vertical="top"/>
    </xf>
    <xf numFmtId="0" fontId="63" fillId="0" borderId="25" xfId="4" applyFont="1" applyFill="1" applyBorder="1" applyAlignment="1">
      <alignment vertical="top" wrapText="1"/>
    </xf>
    <xf numFmtId="1" fontId="63" fillId="0" borderId="25" xfId="4" applyNumberFormat="1" applyFont="1" applyFill="1" applyBorder="1" applyAlignment="1">
      <alignment horizontal="right" vertical="top" wrapText="1"/>
    </xf>
    <xf numFmtId="3" fontId="63" fillId="0" borderId="25" xfId="4" applyNumberFormat="1" applyFont="1" applyFill="1" applyBorder="1" applyAlignment="1">
      <alignment horizontal="right" vertical="top" wrapText="1"/>
    </xf>
    <xf numFmtId="3" fontId="63" fillId="0" borderId="29" xfId="4" applyNumberFormat="1" applyFont="1" applyFill="1" applyBorder="1" applyAlignment="1">
      <alignment horizontal="right" vertical="top"/>
    </xf>
    <xf numFmtId="0" fontId="56" fillId="2" borderId="33" xfId="4" applyFont="1" applyFill="1" applyBorder="1" applyAlignment="1">
      <alignment vertical="top" wrapText="1"/>
    </xf>
    <xf numFmtId="0" fontId="56" fillId="0" borderId="26" xfId="4" applyFont="1" applyFill="1" applyBorder="1" applyAlignment="1">
      <alignment vertical="top"/>
    </xf>
    <xf numFmtId="3" fontId="56" fillId="0" borderId="26" xfId="4" applyNumberFormat="1" applyFont="1" applyFill="1" applyBorder="1" applyAlignment="1">
      <alignment vertical="top"/>
    </xf>
    <xf numFmtId="3" fontId="25" fillId="0" borderId="30" xfId="4" applyNumberFormat="1" applyFont="1" applyFill="1" applyBorder="1" applyAlignment="1">
      <alignment horizontal="right" vertical="top"/>
    </xf>
    <xf numFmtId="0" fontId="56" fillId="0" borderId="27" xfId="4" applyFont="1" applyFill="1" applyBorder="1" applyAlignment="1">
      <alignment vertical="top"/>
    </xf>
    <xf numFmtId="3" fontId="56" fillId="0" borderId="27" xfId="4" applyNumberFormat="1" applyFont="1" applyFill="1" applyBorder="1" applyAlignment="1">
      <alignment vertical="top"/>
    </xf>
    <xf numFmtId="3" fontId="25" fillId="0" borderId="28" xfId="4" applyNumberFormat="1" applyFont="1" applyFill="1" applyBorder="1" applyAlignment="1">
      <alignment horizontal="right" vertical="top"/>
    </xf>
    <xf numFmtId="0" fontId="56" fillId="0" borderId="28" xfId="4" applyFont="1" applyFill="1" applyBorder="1" applyAlignment="1">
      <alignment vertical="top"/>
    </xf>
    <xf numFmtId="3" fontId="63" fillId="0" borderId="0" xfId="4" applyNumberFormat="1" applyFont="1" applyFill="1" applyBorder="1" applyAlignment="1">
      <alignment horizontal="right" vertical="top" wrapText="1"/>
    </xf>
    <xf numFmtId="3" fontId="25" fillId="0" borderId="45" xfId="4" applyNumberFormat="1" applyFont="1" applyFill="1" applyBorder="1" applyAlignment="1">
      <alignment horizontal="right" vertical="top"/>
    </xf>
    <xf numFmtId="3" fontId="63" fillId="0" borderId="26" xfId="4" applyNumberFormat="1" applyFont="1" applyFill="1" applyBorder="1" applyAlignment="1">
      <alignment horizontal="right" vertical="top" wrapText="1"/>
    </xf>
    <xf numFmtId="0" fontId="54" fillId="0" borderId="0" xfId="0" applyFont="1" applyAlignment="1">
      <alignment vertical="center"/>
    </xf>
    <xf numFmtId="0" fontId="21" fillId="0" borderId="12" xfId="0" applyFont="1" applyBorder="1"/>
    <xf numFmtId="0" fontId="61" fillId="5" borderId="41" xfId="5" applyFont="1" applyFill="1" applyBorder="1" applyAlignment="1">
      <alignment horizontal="left" vertical="center"/>
    </xf>
    <xf numFmtId="0" fontId="32" fillId="0" borderId="31" xfId="7" applyFont="1" applyFill="1" applyBorder="1" applyAlignment="1">
      <alignment vertical="top" wrapText="1"/>
    </xf>
    <xf numFmtId="0" fontId="32" fillId="0" borderId="27" xfId="7" applyFont="1" applyFill="1" applyBorder="1" applyAlignment="1">
      <alignment vertical="top"/>
    </xf>
    <xf numFmtId="3" fontId="32" fillId="0" borderId="27" xfId="7" applyNumberFormat="1" applyFont="1" applyFill="1" applyBorder="1" applyAlignment="1">
      <alignment vertical="top"/>
    </xf>
    <xf numFmtId="3" fontId="57" fillId="0" borderId="28" xfId="7" applyNumberFormat="1" applyFont="1" applyFill="1" applyBorder="1" applyAlignment="1">
      <alignment horizontal="right" vertical="top"/>
    </xf>
    <xf numFmtId="0" fontId="58" fillId="0" borderId="32" xfId="7" applyFont="1" applyFill="1" applyBorder="1" applyAlignment="1">
      <alignment vertical="top"/>
    </xf>
    <xf numFmtId="0" fontId="58" fillId="0" borderId="25" xfId="7" applyFont="1" applyFill="1" applyBorder="1" applyAlignment="1">
      <alignment vertical="top" wrapText="1"/>
    </xf>
    <xf numFmtId="1" fontId="58" fillId="0" borderId="25" xfId="7" applyNumberFormat="1" applyFont="1" applyFill="1" applyBorder="1" applyAlignment="1">
      <alignment horizontal="right" vertical="top" wrapText="1"/>
    </xf>
    <xf numFmtId="3" fontId="58" fillId="0" borderId="25" xfId="7" applyNumberFormat="1" applyFont="1" applyFill="1" applyBorder="1" applyAlignment="1">
      <alignment horizontal="right" vertical="top" wrapText="1"/>
    </xf>
    <xf numFmtId="3" fontId="58" fillId="0" borderId="29" xfId="7" applyNumberFormat="1" applyFont="1" applyFill="1" applyBorder="1" applyAlignment="1">
      <alignment horizontal="right" vertical="top"/>
    </xf>
    <xf numFmtId="0" fontId="32" fillId="0" borderId="33" xfId="7" applyFont="1" applyFill="1" applyBorder="1" applyAlignment="1">
      <alignment vertical="top" wrapText="1"/>
    </xf>
    <xf numFmtId="0" fontId="32" fillId="0" borderId="26" xfId="7" applyFont="1" applyFill="1" applyBorder="1" applyAlignment="1">
      <alignment vertical="top"/>
    </xf>
    <xf numFmtId="3" fontId="32" fillId="0" borderId="26" xfId="7" applyNumberFormat="1" applyFont="1" applyFill="1" applyBorder="1" applyAlignment="1">
      <alignment vertical="top"/>
    </xf>
    <xf numFmtId="3" fontId="57" fillId="0" borderId="30" xfId="7" applyNumberFormat="1" applyFont="1" applyFill="1" applyBorder="1" applyAlignment="1">
      <alignment horizontal="right" vertical="top"/>
    </xf>
    <xf numFmtId="0" fontId="61" fillId="5" borderId="10" xfId="5" applyFont="1" applyFill="1" applyBorder="1" applyAlignment="1">
      <alignment horizontal="left" vertical="center"/>
    </xf>
    <xf numFmtId="0" fontId="64" fillId="0" borderId="0" xfId="0" applyFont="1"/>
    <xf numFmtId="0" fontId="29" fillId="0" borderId="0" xfId="0" applyFont="1"/>
    <xf numFmtId="0" fontId="27" fillId="0" borderId="0" xfId="0" applyFont="1" applyAlignment="1">
      <alignment vertical="center"/>
    </xf>
    <xf numFmtId="4" fontId="21" fillId="0" borderId="9" xfId="0" applyNumberFormat="1" applyFont="1" applyFill="1" applyBorder="1" applyAlignment="1">
      <alignment vertical="center"/>
    </xf>
    <xf numFmtId="3" fontId="58" fillId="0" borderId="13" xfId="6" applyNumberFormat="1" applyFont="1" applyFill="1" applyBorder="1" applyAlignment="1">
      <alignment horizontal="right" vertical="top" wrapText="1"/>
    </xf>
    <xf numFmtId="4" fontId="21" fillId="0" borderId="22" xfId="0" applyNumberFormat="1" applyFont="1" applyBorder="1" applyAlignment="1">
      <alignment vertical="center"/>
    </xf>
    <xf numFmtId="4" fontId="21" fillId="0" borderId="23" xfId="0" applyNumberFormat="1" applyFont="1" applyBorder="1" applyAlignment="1">
      <alignment vertical="center"/>
    </xf>
    <xf numFmtId="4" fontId="21" fillId="0" borderId="24" xfId="0" applyNumberFormat="1" applyFont="1" applyBorder="1" applyAlignment="1">
      <alignment vertical="center"/>
    </xf>
    <xf numFmtId="4" fontId="21" fillId="0" borderId="11" xfId="0" applyNumberFormat="1" applyFont="1" applyBorder="1" applyAlignment="1">
      <alignment vertical="center"/>
    </xf>
    <xf numFmtId="4" fontId="24" fillId="0" borderId="1" xfId="0" applyNumberFormat="1" applyFont="1" applyBorder="1" applyAlignment="1">
      <alignment vertical="center"/>
    </xf>
    <xf numFmtId="4" fontId="21" fillId="0" borderId="0" xfId="0" applyNumberFormat="1" applyFont="1" applyAlignment="1">
      <alignment vertical="center"/>
    </xf>
    <xf numFmtId="0" fontId="3" fillId="3" borderId="0" xfId="0" applyFont="1" applyFill="1" applyBorder="1" applyAlignment="1">
      <alignment vertical="center"/>
    </xf>
    <xf numFmtId="4" fontId="39" fillId="0" borderId="0" xfId="0" applyNumberFormat="1" applyFont="1" applyFill="1"/>
    <xf numFmtId="0" fontId="39" fillId="0" borderId="0" xfId="0" applyFont="1" applyFill="1" applyAlignment="1">
      <alignment horizontal="left" vertical="center"/>
    </xf>
    <xf numFmtId="3" fontId="41" fillId="0" borderId="0" xfId="0" applyNumberFormat="1" applyFont="1" applyFill="1" applyAlignment="1">
      <alignment horizontal="right" vertical="center"/>
    </xf>
    <xf numFmtId="0" fontId="42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3" fontId="45" fillId="0" borderId="0" xfId="0" applyNumberFormat="1" applyFont="1" applyFill="1" applyBorder="1" applyAlignment="1">
      <alignment horizontal="right" vertical="center" wrapText="1" shrinkToFit="1"/>
    </xf>
    <xf numFmtId="4" fontId="43" fillId="0" borderId="0" xfId="0" applyNumberFormat="1" applyFont="1" applyFill="1"/>
    <xf numFmtId="0" fontId="67" fillId="0" borderId="0" xfId="0" applyFont="1" applyFill="1" applyBorder="1" applyAlignment="1">
      <alignment horizontal="left" vertical="center"/>
    </xf>
    <xf numFmtId="0" fontId="67" fillId="0" borderId="0" xfId="0" applyFont="1" applyFill="1" applyBorder="1" applyAlignment="1">
      <alignment vertical="center"/>
    </xf>
    <xf numFmtId="4" fontId="45" fillId="0" borderId="0" xfId="0" applyNumberFormat="1" applyFont="1" applyFill="1"/>
    <xf numFmtId="0" fontId="50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vertical="center"/>
    </xf>
    <xf numFmtId="0" fontId="39" fillId="0" borderId="0" xfId="2" applyNumberFormat="1" applyFont="1" applyFill="1" applyBorder="1" applyAlignment="1">
      <alignment horizontal="right" vertical="center" wrapText="1" indent="1"/>
    </xf>
    <xf numFmtId="4" fontId="39" fillId="0" borderId="43" xfId="0" applyNumberFormat="1" applyFont="1" applyFill="1" applyBorder="1" applyAlignment="1">
      <alignment vertical="center"/>
    </xf>
    <xf numFmtId="4" fontId="30" fillId="0" borderId="0" xfId="0" applyNumberFormat="1" applyFont="1" applyFill="1"/>
    <xf numFmtId="3" fontId="68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2" applyFont="1" applyFill="1" applyBorder="1" applyAlignment="1">
      <alignment vertical="center" wrapText="1"/>
    </xf>
    <xf numFmtId="0" fontId="69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center" vertical="center"/>
    </xf>
    <xf numFmtId="4" fontId="39" fillId="0" borderId="36" xfId="0" applyNumberFormat="1" applyFont="1" applyFill="1" applyBorder="1" applyAlignment="1">
      <alignment vertical="center"/>
    </xf>
    <xf numFmtId="4" fontId="44" fillId="0" borderId="0" xfId="0" applyNumberFormat="1" applyFont="1" applyFill="1" applyBorder="1"/>
    <xf numFmtId="165" fontId="39" fillId="0" borderId="0" xfId="8" applyFont="1" applyFill="1" applyBorder="1"/>
    <xf numFmtId="0" fontId="39" fillId="0" borderId="0" xfId="0" applyFont="1" applyFill="1" applyAlignment="1"/>
    <xf numFmtId="4" fontId="39" fillId="0" borderId="0" xfId="0" applyNumberFormat="1" applyFont="1" applyFill="1" applyAlignment="1"/>
    <xf numFmtId="167" fontId="41" fillId="0" borderId="0" xfId="8" applyNumberFormat="1" applyFont="1" applyFill="1" applyAlignment="1"/>
    <xf numFmtId="0" fontId="67" fillId="0" borderId="0" xfId="0" applyFont="1" applyFill="1" applyAlignment="1">
      <alignment horizontal="left" vertical="center"/>
    </xf>
    <xf numFmtId="0" fontId="72" fillId="0" borderId="0" xfId="0" applyFont="1" applyFill="1" applyAlignment="1">
      <alignment horizontal="left"/>
    </xf>
    <xf numFmtId="0" fontId="67" fillId="0" borderId="0" xfId="0" applyFont="1" applyFill="1" applyAlignment="1">
      <alignment horizontal="left"/>
    </xf>
    <xf numFmtId="0" fontId="43" fillId="0" borderId="0" xfId="0" applyFont="1" applyAlignment="1">
      <alignment horizontal="right" vertical="center"/>
    </xf>
    <xf numFmtId="4" fontId="43" fillId="0" borderId="0" xfId="0" applyNumberFormat="1" applyFont="1" applyAlignment="1">
      <alignment horizontal="right" vertical="center"/>
    </xf>
    <xf numFmtId="0" fontId="73" fillId="0" borderId="0" xfId="0" applyFont="1" applyFill="1" applyAlignment="1">
      <alignment horizontal="left" vertical="center"/>
    </xf>
    <xf numFmtId="0" fontId="73" fillId="0" borderId="0" xfId="0" applyFont="1" applyFill="1" applyAlignment="1">
      <alignment horizontal="left"/>
    </xf>
    <xf numFmtId="0" fontId="45" fillId="0" borderId="0" xfId="0" applyFont="1" applyAlignment="1">
      <alignment horizontal="right" vertical="center"/>
    </xf>
    <xf numFmtId="4" fontId="45" fillId="0" borderId="0" xfId="0" applyNumberFormat="1" applyFont="1" applyAlignment="1">
      <alignment horizontal="right" vertical="center"/>
    </xf>
    <xf numFmtId="0" fontId="48" fillId="5" borderId="2" xfId="0" applyNumberFormat="1" applyFont="1" applyFill="1" applyBorder="1" applyAlignment="1">
      <alignment horizontal="center" vertical="center" wrapText="1"/>
    </xf>
    <xf numFmtId="0" fontId="48" fillId="5" borderId="3" xfId="0" applyNumberFormat="1" applyFont="1" applyFill="1" applyBorder="1" applyAlignment="1">
      <alignment horizontal="center" vertical="center" wrapText="1"/>
    </xf>
    <xf numFmtId="167" fontId="45" fillId="5" borderId="3" xfId="8" applyNumberFormat="1" applyFont="1" applyFill="1" applyBorder="1" applyAlignment="1">
      <alignment horizontal="center" vertical="center" wrapText="1"/>
    </xf>
    <xf numFmtId="4" fontId="48" fillId="5" borderId="3" xfId="0" applyNumberFormat="1" applyFont="1" applyFill="1" applyBorder="1" applyAlignment="1">
      <alignment horizontal="center" vertical="center" wrapText="1" shrinkToFit="1"/>
    </xf>
    <xf numFmtId="2" fontId="45" fillId="6" borderId="0" xfId="8" applyNumberFormat="1" applyFont="1" applyFill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left" vertical="center"/>
    </xf>
    <xf numFmtId="0" fontId="65" fillId="0" borderId="6" xfId="0" applyFont="1" applyFill="1" applyBorder="1" applyAlignment="1">
      <alignment horizontal="center" vertical="center"/>
    </xf>
    <xf numFmtId="0" fontId="39" fillId="0" borderId="42" xfId="0" applyFont="1" applyFill="1" applyBorder="1" applyAlignment="1"/>
    <xf numFmtId="4" fontId="39" fillId="0" borderId="9" xfId="0" applyNumberFormat="1" applyFont="1" applyFill="1" applyBorder="1" applyAlignment="1"/>
    <xf numFmtId="0" fontId="39" fillId="0" borderId="1" xfId="0" applyNumberFormat="1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/>
    </xf>
    <xf numFmtId="167" fontId="41" fillId="0" borderId="1" xfId="8" applyNumberFormat="1" applyFont="1" applyFill="1" applyBorder="1" applyAlignment="1"/>
    <xf numFmtId="0" fontId="39" fillId="0" borderId="6" xfId="0" applyFont="1" applyFill="1" applyBorder="1" applyAlignment="1"/>
    <xf numFmtId="0" fontId="39" fillId="0" borderId="0" xfId="0" applyNumberFormat="1" applyFont="1" applyFill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/>
    </xf>
    <xf numFmtId="167" fontId="41" fillId="0" borderId="0" xfId="8" applyNumberFormat="1" applyFont="1" applyFill="1" applyBorder="1" applyAlignment="1"/>
    <xf numFmtId="167" fontId="45" fillId="5" borderId="4" xfId="8" applyNumberFormat="1" applyFont="1" applyFill="1" applyBorder="1" applyAlignment="1">
      <alignment horizontal="center" vertical="center" wrapText="1"/>
    </xf>
    <xf numFmtId="4" fontId="39" fillId="0" borderId="11" xfId="0" applyNumberFormat="1" applyFont="1" applyFill="1" applyBorder="1" applyAlignment="1"/>
    <xf numFmtId="4" fontId="48" fillId="0" borderId="1" xfId="0" applyNumberFormat="1" applyFont="1" applyFill="1" applyBorder="1" applyAlignment="1"/>
    <xf numFmtId="164" fontId="39" fillId="0" borderId="0" xfId="0" applyNumberFormat="1" applyFont="1" applyFill="1" applyAlignment="1">
      <alignment vertical="center"/>
    </xf>
    <xf numFmtId="4" fontId="22" fillId="0" borderId="0" xfId="0" applyNumberFormat="1" applyFont="1" applyBorder="1" applyAlignment="1">
      <alignment horizontal="right" vertical="center"/>
    </xf>
    <xf numFmtId="165" fontId="25" fillId="6" borderId="34" xfId="8" applyFont="1" applyFill="1" applyBorder="1" applyAlignment="1">
      <alignment horizontal="center" vertical="center" wrapText="1"/>
    </xf>
    <xf numFmtId="2" fontId="21" fillId="0" borderId="34" xfId="8" applyNumberFormat="1" applyFont="1" applyBorder="1" applyAlignment="1">
      <alignment horizontal="right" vertical="center"/>
    </xf>
    <xf numFmtId="2" fontId="25" fillId="6" borderId="34" xfId="8" applyNumberFormat="1" applyFont="1" applyFill="1" applyBorder="1" applyAlignment="1">
      <alignment horizontal="right" vertical="center" wrapText="1"/>
    </xf>
    <xf numFmtId="0" fontId="43" fillId="0" borderId="0" xfId="0" applyNumberFormat="1" applyFont="1" applyFill="1" applyAlignment="1">
      <alignment horizontal="right"/>
    </xf>
    <xf numFmtId="165" fontId="39" fillId="0" borderId="0" xfId="8" applyFont="1" applyFill="1" applyAlignment="1">
      <alignment horizontal="right" vertical="center"/>
    </xf>
    <xf numFmtId="2" fontId="39" fillId="0" borderId="0" xfId="8" applyNumberFormat="1" applyFont="1" applyFill="1" applyAlignment="1">
      <alignment horizontal="right" vertical="center"/>
    </xf>
    <xf numFmtId="0" fontId="45" fillId="0" borderId="0" xfId="0" applyNumberFormat="1" applyFont="1" applyFill="1" applyAlignment="1">
      <alignment horizontal="right" vertical="center"/>
    </xf>
    <xf numFmtId="165" fontId="46" fillId="0" borderId="0" xfId="8" applyFont="1" applyFill="1" applyAlignment="1">
      <alignment horizontal="right" vertical="center"/>
    </xf>
    <xf numFmtId="2" fontId="46" fillId="0" borderId="0" xfId="8" applyNumberFormat="1" applyFont="1" applyFill="1" applyAlignment="1">
      <alignment horizontal="right" vertical="center"/>
    </xf>
    <xf numFmtId="4" fontId="44" fillId="0" borderId="44" xfId="0" applyNumberFormat="1" applyFont="1" applyFill="1" applyBorder="1" applyAlignment="1">
      <alignment horizontal="right" vertical="center"/>
    </xf>
    <xf numFmtId="4" fontId="44" fillId="0" borderId="37" xfId="0" applyNumberFormat="1" applyFont="1" applyFill="1" applyBorder="1" applyAlignment="1">
      <alignment horizontal="right" vertical="center"/>
    </xf>
    <xf numFmtId="165" fontId="39" fillId="0" borderId="0" xfId="8" applyFont="1" applyFill="1" applyBorder="1" applyAlignment="1">
      <alignment horizontal="right" vertical="center"/>
    </xf>
    <xf numFmtId="2" fontId="39" fillId="0" borderId="0" xfId="8" applyNumberFormat="1" applyFont="1" applyFill="1" applyBorder="1" applyAlignment="1">
      <alignment horizontal="right" vertical="center"/>
    </xf>
    <xf numFmtId="4" fontId="46" fillId="0" borderId="0" xfId="0" applyNumberFormat="1" applyFont="1" applyFill="1" applyBorder="1" applyAlignment="1">
      <alignment horizontal="right" vertical="center"/>
    </xf>
    <xf numFmtId="0" fontId="36" fillId="3" borderId="0" xfId="0" applyFont="1" applyFill="1" applyBorder="1" applyAlignment="1">
      <alignment shrinkToFit="1"/>
    </xf>
    <xf numFmtId="0" fontId="38" fillId="3" borderId="0" xfId="0" applyFont="1" applyFill="1" applyBorder="1" applyAlignment="1">
      <alignment horizontal="right" shrinkToFit="1"/>
    </xf>
    <xf numFmtId="0" fontId="48" fillId="5" borderId="38" xfId="0" applyFont="1" applyFill="1" applyBorder="1" applyAlignment="1">
      <alignment horizontal="center" vertical="center" wrapText="1"/>
    </xf>
    <xf numFmtId="0" fontId="48" fillId="5" borderId="39" xfId="0" applyFont="1" applyFill="1" applyBorder="1" applyAlignment="1">
      <alignment horizontal="center" vertical="center" wrapText="1"/>
    </xf>
    <xf numFmtId="0" fontId="48" fillId="5" borderId="39" xfId="3" applyFont="1" applyFill="1" applyBorder="1" applyAlignment="1">
      <alignment horizontal="center" vertical="center" wrapText="1"/>
    </xf>
    <xf numFmtId="0" fontId="48" fillId="5" borderId="39" xfId="0" applyNumberFormat="1" applyFont="1" applyFill="1" applyBorder="1" applyAlignment="1">
      <alignment horizontal="center" vertical="center" wrapText="1" shrinkToFit="1"/>
    </xf>
    <xf numFmtId="4" fontId="48" fillId="5" borderId="39" xfId="0" applyNumberFormat="1" applyFont="1" applyFill="1" applyBorder="1" applyAlignment="1">
      <alignment horizontal="center" vertical="center" wrapText="1" shrinkToFit="1"/>
    </xf>
    <xf numFmtId="4" fontId="48" fillId="5" borderId="39" xfId="0" applyNumberFormat="1" applyFont="1" applyFill="1" applyBorder="1" applyAlignment="1">
      <alignment horizontal="center" vertical="center"/>
    </xf>
    <xf numFmtId="4" fontId="48" fillId="5" borderId="40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39" fillId="0" borderId="37" xfId="0" applyFont="1" applyFill="1" applyBorder="1" applyAlignment="1">
      <alignment horizontal="left" vertical="center"/>
    </xf>
    <xf numFmtId="0" fontId="39" fillId="0" borderId="37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vertical="center"/>
    </xf>
    <xf numFmtId="0" fontId="48" fillId="5" borderId="46" xfId="0" applyFont="1" applyFill="1" applyBorder="1" applyAlignment="1">
      <alignment horizontal="center" vertical="center" wrapText="1"/>
    </xf>
    <xf numFmtId="0" fontId="48" fillId="5" borderId="47" xfId="0" applyFont="1" applyFill="1" applyBorder="1" applyAlignment="1">
      <alignment horizontal="center" vertical="center" wrapText="1"/>
    </xf>
    <xf numFmtId="0" fontId="48" fillId="5" borderId="47" xfId="3" applyFont="1" applyFill="1" applyBorder="1" applyAlignment="1">
      <alignment horizontal="center" vertical="center" wrapText="1"/>
    </xf>
    <xf numFmtId="3" fontId="48" fillId="5" borderId="47" xfId="0" applyNumberFormat="1" applyFont="1" applyFill="1" applyBorder="1" applyAlignment="1">
      <alignment horizontal="right" vertical="center" wrapText="1" shrinkToFit="1"/>
    </xf>
    <xf numFmtId="0" fontId="39" fillId="0" borderId="37" xfId="2" applyFont="1" applyFill="1" applyBorder="1" applyAlignment="1">
      <alignment horizontal="center" vertical="center"/>
    </xf>
    <xf numFmtId="0" fontId="50" fillId="5" borderId="48" xfId="0" applyFont="1" applyFill="1" applyBorder="1" applyAlignment="1">
      <alignment horizontal="left" vertical="center"/>
    </xf>
    <xf numFmtId="0" fontId="48" fillId="5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horizontal="center" vertical="center"/>
    </xf>
    <xf numFmtId="0" fontId="39" fillId="5" borderId="0" xfId="0" applyFont="1" applyFill="1" applyBorder="1" applyAlignment="1">
      <alignment vertical="center"/>
    </xf>
    <xf numFmtId="0" fontId="39" fillId="0" borderId="37" xfId="0" applyFont="1" applyFill="1" applyBorder="1" applyAlignment="1">
      <alignment horizontal="center" vertical="center" wrapText="1"/>
    </xf>
    <xf numFmtId="0" fontId="39" fillId="0" borderId="37" xfId="0" applyNumberFormat="1" applyFont="1" applyFill="1" applyBorder="1" applyAlignment="1">
      <alignment horizontal="left" vertical="center"/>
    </xf>
    <xf numFmtId="0" fontId="51" fillId="0" borderId="37" xfId="0" applyFont="1" applyFill="1" applyBorder="1" applyAlignment="1">
      <alignment horizontal="center" vertical="center" wrapText="1"/>
    </xf>
    <xf numFmtId="0" fontId="50" fillId="0" borderId="37" xfId="0" applyFont="1" applyFill="1" applyBorder="1" applyAlignment="1">
      <alignment horizontal="left" vertical="center"/>
    </xf>
    <xf numFmtId="0" fontId="48" fillId="0" borderId="37" xfId="0" applyFont="1" applyFill="1" applyBorder="1" applyAlignment="1">
      <alignment vertical="center"/>
    </xf>
    <xf numFmtId="0" fontId="70" fillId="0" borderId="37" xfId="0" applyFont="1" applyFill="1" applyBorder="1" applyAlignment="1">
      <alignment horizontal="center" vertical="center"/>
    </xf>
    <xf numFmtId="0" fontId="70" fillId="0" borderId="37" xfId="0" applyFont="1" applyFill="1" applyBorder="1" applyAlignment="1">
      <alignment vertical="center"/>
    </xf>
    <xf numFmtId="0" fontId="39" fillId="0" borderId="37" xfId="0" applyFont="1" applyFill="1" applyBorder="1" applyAlignment="1">
      <alignment horizontal="left"/>
    </xf>
    <xf numFmtId="0" fontId="48" fillId="0" borderId="37" xfId="0" applyFont="1" applyFill="1" applyBorder="1" applyAlignment="1">
      <alignment horizontal="left" vertical="center"/>
    </xf>
    <xf numFmtId="0" fontId="39" fillId="0" borderId="37" xfId="0" applyFont="1" applyFill="1" applyBorder="1" applyAlignment="1">
      <alignment horizontal="left" vertical="center" wrapText="1"/>
    </xf>
    <xf numFmtId="0" fontId="39" fillId="0" borderId="49" xfId="0" applyFont="1" applyFill="1" applyBorder="1" applyAlignment="1">
      <alignment horizontal="left" vertical="center"/>
    </xf>
    <xf numFmtId="0" fontId="39" fillId="0" borderId="49" xfId="0" applyFont="1" applyFill="1" applyBorder="1" applyAlignment="1">
      <alignment horizontal="center" vertical="center"/>
    </xf>
    <xf numFmtId="0" fontId="50" fillId="0" borderId="51" xfId="0" applyFont="1" applyFill="1" applyBorder="1" applyAlignment="1">
      <alignment horizontal="left"/>
    </xf>
    <xf numFmtId="0" fontId="48" fillId="0" borderId="52" xfId="0" applyFont="1" applyFill="1" applyBorder="1" applyAlignment="1">
      <alignment horizontal="left"/>
    </xf>
    <xf numFmtId="0" fontId="48" fillId="0" borderId="52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left" vertical="center"/>
    </xf>
    <xf numFmtId="0" fontId="39" fillId="0" borderId="50" xfId="2" applyFont="1" applyFill="1" applyBorder="1" applyAlignment="1">
      <alignment horizontal="center" vertical="center"/>
    </xf>
    <xf numFmtId="0" fontId="50" fillId="5" borderId="51" xfId="0" applyFont="1" applyFill="1" applyBorder="1" applyAlignment="1">
      <alignment horizontal="left" vertical="center"/>
    </xf>
    <xf numFmtId="0" fontId="48" fillId="5" borderId="52" xfId="0" applyFont="1" applyFill="1" applyBorder="1" applyAlignment="1">
      <alignment vertical="center"/>
    </xf>
    <xf numFmtId="0" fontId="39" fillId="5" borderId="52" xfId="0" applyFont="1" applyFill="1" applyBorder="1" applyAlignment="1">
      <alignment horizontal="center" vertical="center"/>
    </xf>
    <xf numFmtId="0" fontId="39" fillId="5" borderId="52" xfId="0" applyFont="1" applyFill="1" applyBorder="1" applyAlignment="1">
      <alignment vertical="center"/>
    </xf>
    <xf numFmtId="3" fontId="41" fillId="5" borderId="44" xfId="0" applyNumberFormat="1" applyFont="1" applyFill="1" applyBorder="1" applyAlignment="1">
      <alignment horizontal="right" vertical="center"/>
    </xf>
    <xf numFmtId="0" fontId="37" fillId="3" borderId="0" xfId="0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50" fillId="0" borderId="51" xfId="0" applyFont="1" applyBorder="1" applyAlignment="1">
      <alignment horizontal="left"/>
    </xf>
    <xf numFmtId="0" fontId="48" fillId="0" borderId="52" xfId="0" applyFont="1" applyBorder="1" applyAlignment="1">
      <alignment horizontal="left"/>
    </xf>
    <xf numFmtId="0" fontId="48" fillId="0" borderId="52" xfId="0" applyFont="1" applyBorder="1" applyAlignment="1">
      <alignment horizontal="center" vertical="center"/>
    </xf>
    <xf numFmtId="0" fontId="65" fillId="0" borderId="53" xfId="0" applyFont="1" applyBorder="1" applyAlignment="1">
      <alignment horizontal="left"/>
    </xf>
    <xf numFmtId="0" fontId="48" fillId="0" borderId="54" xfId="0" applyFont="1" applyBorder="1" applyAlignment="1">
      <alignment horizontal="left"/>
    </xf>
    <xf numFmtId="0" fontId="48" fillId="0" borderId="55" xfId="0" applyFont="1" applyBorder="1" applyAlignment="1">
      <alignment horizontal="center" vertical="center"/>
    </xf>
    <xf numFmtId="0" fontId="48" fillId="0" borderId="55" xfId="0" applyFont="1" applyBorder="1" applyAlignment="1">
      <alignment horizontal="left"/>
    </xf>
    <xf numFmtId="2" fontId="39" fillId="0" borderId="34" xfId="8" applyNumberFormat="1" applyFont="1" applyFill="1" applyBorder="1" applyAlignment="1">
      <alignment horizontal="right" vertical="center"/>
    </xf>
    <xf numFmtId="0" fontId="39" fillId="0" borderId="56" xfId="0" applyFont="1" applyBorder="1" applyAlignment="1">
      <alignment horizontal="left" vertical="center"/>
    </xf>
    <xf numFmtId="0" fontId="39" fillId="0" borderId="50" xfId="0" applyFont="1" applyBorder="1" applyAlignment="1">
      <alignment horizontal="center" vertical="center"/>
    </xf>
    <xf numFmtId="0" fontId="39" fillId="0" borderId="49" xfId="0" applyFont="1" applyBorder="1" applyAlignment="1">
      <alignment vertical="center"/>
    </xf>
    <xf numFmtId="0" fontId="39" fillId="0" borderId="57" xfId="0" applyFont="1" applyBorder="1" applyAlignment="1">
      <alignment vertical="center"/>
    </xf>
    <xf numFmtId="0" fontId="39" fillId="0" borderId="50" xfId="0" applyFont="1" applyBorder="1" applyAlignment="1">
      <alignment vertical="center"/>
    </xf>
    <xf numFmtId="0" fontId="39" fillId="7" borderId="37" xfId="0" applyFont="1" applyFill="1" applyBorder="1" applyAlignment="1">
      <alignment vertical="center"/>
    </xf>
    <xf numFmtId="0" fontId="39" fillId="7" borderId="37" xfId="0" applyFont="1" applyFill="1" applyBorder="1" applyAlignment="1">
      <alignment horizontal="center" vertical="center"/>
    </xf>
    <xf numFmtId="0" fontId="39" fillId="0" borderId="1" xfId="3" applyFont="1" applyFill="1" applyBorder="1" applyAlignment="1">
      <alignment horizontal="center" vertical="top" wrapText="1"/>
    </xf>
    <xf numFmtId="2" fontId="39" fillId="0" borderId="1" xfId="0" applyNumberFormat="1" applyFont="1" applyFill="1" applyBorder="1" applyAlignment="1">
      <alignment horizontal="left" vertical="center" wrapText="1"/>
    </xf>
    <xf numFmtId="0" fontId="39" fillId="0" borderId="1" xfId="0" applyFont="1" applyFill="1" applyBorder="1"/>
    <xf numFmtId="0" fontId="56" fillId="0" borderId="0" xfId="5" applyFont="1" applyFill="1" applyBorder="1" applyAlignment="1">
      <alignment horizontal="center" vertical="center"/>
    </xf>
    <xf numFmtId="3" fontId="56" fillId="0" borderId="0" xfId="5" applyNumberFormat="1" applyFont="1" applyFill="1" applyBorder="1" applyAlignment="1">
      <alignment horizontal="center" vertical="center" wrapText="1"/>
    </xf>
    <xf numFmtId="0" fontId="39" fillId="0" borderId="58" xfId="2" applyFont="1" applyFill="1" applyBorder="1" applyAlignment="1">
      <alignment vertical="center" wrapText="1"/>
    </xf>
    <xf numFmtId="0" fontId="39" fillId="0" borderId="51" xfId="2" applyFont="1" applyFill="1" applyBorder="1" applyAlignment="1">
      <alignment vertical="center" wrapText="1"/>
    </xf>
    <xf numFmtId="3" fontId="41" fillId="0" borderId="59" xfId="2" applyNumberFormat="1" applyFont="1" applyFill="1" applyBorder="1" applyAlignment="1">
      <alignment horizontal="right" vertical="center" wrapText="1"/>
    </xf>
    <xf numFmtId="0" fontId="39" fillId="0" borderId="51" xfId="0" applyFont="1" applyFill="1" applyBorder="1"/>
    <xf numFmtId="0" fontId="30" fillId="0" borderId="51" xfId="0" applyFont="1" applyFill="1" applyBorder="1"/>
    <xf numFmtId="0" fontId="39" fillId="0" borderId="51" xfId="0" applyFont="1" applyFill="1" applyBorder="1" applyAlignment="1">
      <alignment horizontal="left" vertical="center" indent="3"/>
    </xf>
    <xf numFmtId="0" fontId="39" fillId="0" borderId="51" xfId="0" applyFont="1" applyFill="1" applyBorder="1" applyAlignment="1">
      <alignment horizontal="center" vertical="top" wrapText="1"/>
    </xf>
    <xf numFmtId="0" fontId="39" fillId="0" borderId="51" xfId="0" applyFont="1" applyFill="1" applyBorder="1" applyAlignment="1">
      <alignment horizontal="center"/>
    </xf>
    <xf numFmtId="166" fontId="39" fillId="0" borderId="51" xfId="0" applyNumberFormat="1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166" fontId="39" fillId="0" borderId="53" xfId="0" applyNumberFormat="1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0" fontId="41" fillId="0" borderId="51" xfId="2" applyFont="1" applyFill="1" applyBorder="1" applyAlignment="1">
      <alignment vertical="center" wrapText="1"/>
    </xf>
    <xf numFmtId="0" fontId="39" fillId="7" borderId="37" xfId="0" applyFont="1" applyFill="1" applyBorder="1" applyAlignment="1">
      <alignment horizontal="center" vertical="center" wrapText="1"/>
    </xf>
    <xf numFmtId="3" fontId="39" fillId="0" borderId="0" xfId="0" applyNumberFormat="1" applyFont="1" applyFill="1" applyAlignment="1">
      <alignment vertical="center"/>
    </xf>
    <xf numFmtId="4" fontId="41" fillId="0" borderId="0" xfId="0" applyNumberFormat="1" applyFont="1"/>
    <xf numFmtId="0" fontId="41" fillId="0" borderId="0" xfId="0" applyFont="1"/>
    <xf numFmtId="3" fontId="39" fillId="0" borderId="0" xfId="0" applyNumberFormat="1" applyFont="1"/>
    <xf numFmtId="4" fontId="48" fillId="0" borderId="0" xfId="0" applyNumberFormat="1" applyFont="1"/>
    <xf numFmtId="168" fontId="65" fillId="0" borderId="0" xfId="0" applyNumberFormat="1" applyFont="1"/>
    <xf numFmtId="0" fontId="65" fillId="0" borderId="0" xfId="0" applyFont="1"/>
    <xf numFmtId="0" fontId="66" fillId="0" borderId="0" xfId="0" applyFont="1"/>
    <xf numFmtId="3" fontId="58" fillId="7" borderId="13" xfId="6" applyNumberFormat="1" applyFont="1" applyFill="1" applyBorder="1" applyAlignment="1">
      <alignment horizontal="right" vertical="top" wrapText="1"/>
    </xf>
    <xf numFmtId="0" fontId="61" fillId="7" borderId="41" xfId="5" applyFont="1" applyFill="1" applyBorder="1" applyAlignment="1">
      <alignment horizontal="left" vertical="center"/>
    </xf>
    <xf numFmtId="0" fontId="56" fillId="7" borderId="0" xfId="5" applyFont="1" applyFill="1" applyBorder="1" applyAlignment="1">
      <alignment horizontal="center" vertical="center"/>
    </xf>
    <xf numFmtId="3" fontId="56" fillId="7" borderId="0" xfId="5" applyNumberFormat="1" applyFont="1" applyFill="1" applyBorder="1" applyAlignment="1">
      <alignment horizontal="center" vertical="center" wrapText="1"/>
    </xf>
    <xf numFmtId="0" fontId="21" fillId="7" borderId="9" xfId="0" applyFont="1" applyFill="1" applyBorder="1"/>
    <xf numFmtId="0" fontId="32" fillId="7" borderId="19" xfId="6" applyFont="1" applyFill="1" applyBorder="1" applyAlignment="1">
      <alignment vertical="top" wrapText="1"/>
    </xf>
    <xf numFmtId="0" fontId="32" fillId="7" borderId="14" xfId="6" applyFont="1" applyFill="1" applyBorder="1" applyAlignment="1">
      <alignment vertical="top"/>
    </xf>
    <xf numFmtId="3" fontId="32" fillId="7" borderId="14" xfId="6" applyNumberFormat="1" applyFont="1" applyFill="1" applyBorder="1" applyAlignment="1">
      <alignment vertical="top"/>
    </xf>
    <xf numFmtId="3" fontId="57" fillId="7" borderId="16" xfId="6" applyNumberFormat="1" applyFont="1" applyFill="1" applyBorder="1" applyAlignment="1">
      <alignment horizontal="right" vertical="top"/>
    </xf>
    <xf numFmtId="0" fontId="58" fillId="7" borderId="20" xfId="6" applyFont="1" applyFill="1" applyBorder="1" applyAlignment="1">
      <alignment vertical="top"/>
    </xf>
    <xf numFmtId="0" fontId="58" fillId="7" borderId="13" xfId="6" applyFont="1" applyFill="1" applyBorder="1" applyAlignment="1">
      <alignment vertical="top" wrapText="1"/>
    </xf>
    <xf numFmtId="1" fontId="58" fillId="7" borderId="13" xfId="6" applyNumberFormat="1" applyFont="1" applyFill="1" applyBorder="1" applyAlignment="1">
      <alignment horizontal="right" vertical="top" wrapText="1"/>
    </xf>
    <xf numFmtId="3" fontId="58" fillId="7" borderId="17" xfId="6" applyNumberFormat="1" applyFont="1" applyFill="1" applyBorder="1" applyAlignment="1">
      <alignment horizontal="right" vertical="top"/>
    </xf>
    <xf numFmtId="0" fontId="58" fillId="7" borderId="21" xfId="6" applyFont="1" applyFill="1" applyBorder="1" applyAlignment="1">
      <alignment vertical="top"/>
    </xf>
    <xf numFmtId="0" fontId="58" fillId="7" borderId="15" xfId="6" applyFont="1" applyFill="1" applyBorder="1" applyAlignment="1">
      <alignment vertical="top" wrapText="1"/>
    </xf>
    <xf numFmtId="1" fontId="58" fillId="7" borderId="15" xfId="6" applyNumberFormat="1" applyFont="1" applyFill="1" applyBorder="1" applyAlignment="1">
      <alignment horizontal="right" vertical="top" wrapText="1"/>
    </xf>
    <xf numFmtId="3" fontId="58" fillId="7" borderId="15" xfId="6" applyNumberFormat="1" applyFont="1" applyFill="1" applyBorder="1" applyAlignment="1">
      <alignment horizontal="right" vertical="top" wrapText="1"/>
    </xf>
    <xf numFmtId="3" fontId="58" fillId="7" borderId="18" xfId="6" applyNumberFormat="1" applyFont="1" applyFill="1" applyBorder="1" applyAlignment="1">
      <alignment horizontal="right" vertical="top"/>
    </xf>
    <xf numFmtId="1" fontId="34" fillId="7" borderId="14" xfId="6" applyNumberFormat="1" applyFont="1" applyFill="1" applyBorder="1" applyAlignment="1">
      <alignment horizontal="right" vertical="top" wrapText="1"/>
    </xf>
    <xf numFmtId="0" fontId="61" fillId="7" borderId="10" xfId="5" applyFont="1" applyFill="1" applyBorder="1" applyAlignment="1">
      <alignment horizontal="left" vertical="center"/>
    </xf>
    <xf numFmtId="0" fontId="21" fillId="7" borderId="11" xfId="0" applyFont="1" applyFill="1" applyBorder="1"/>
    <xf numFmtId="0" fontId="81" fillId="0" borderId="56" xfId="0" applyFont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wrapText="1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right" wrapText="1"/>
    </xf>
    <xf numFmtId="49" fontId="35" fillId="0" borderId="0" xfId="0" applyNumberFormat="1" applyFont="1" applyFill="1" applyAlignment="1">
      <alignment horizontal="left" vertical="center"/>
    </xf>
    <xf numFmtId="0" fontId="36" fillId="0" borderId="0" xfId="0" applyFont="1" applyFill="1" applyBorder="1" applyAlignment="1">
      <alignment shrinkToFit="1"/>
    </xf>
    <xf numFmtId="0" fontId="36" fillId="0" borderId="0" xfId="0" applyFont="1" applyFill="1" applyBorder="1" applyAlignment="1">
      <alignment horizontal="center" shrinkToFit="1"/>
    </xf>
    <xf numFmtId="0" fontId="38" fillId="0" borderId="0" xfId="0" applyFont="1" applyFill="1" applyBorder="1" applyAlignment="1">
      <alignment horizontal="right" shrinkToFit="1"/>
    </xf>
    <xf numFmtId="0" fontId="38" fillId="0" borderId="0" xfId="0" applyFont="1" applyFill="1" applyBorder="1" applyAlignment="1">
      <alignment shrinkToFit="1"/>
    </xf>
    <xf numFmtId="0" fontId="38" fillId="0" borderId="0" xfId="0" applyFont="1" applyFill="1" applyBorder="1" applyAlignment="1">
      <alignment horizontal="center" shrinkToFit="1"/>
    </xf>
    <xf numFmtId="0" fontId="40" fillId="0" borderId="0" xfId="0" applyFont="1" applyFill="1" applyAlignment="1">
      <alignment horizontal="left" vertical="center"/>
    </xf>
    <xf numFmtId="0" fontId="40" fillId="0" borderId="0" xfId="0" applyFont="1" applyFill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3" fontId="41" fillId="0" borderId="0" xfId="0" applyNumberFormat="1" applyFont="1" applyFill="1" applyBorder="1" applyAlignment="1">
      <alignment horizontal="right" vertical="center"/>
    </xf>
    <xf numFmtId="49" fontId="15" fillId="0" borderId="0" xfId="0" applyNumberFormat="1" applyFont="1" applyFill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right" wrapText="1"/>
    </xf>
    <xf numFmtId="0" fontId="18" fillId="0" borderId="0" xfId="0" applyFont="1" applyFill="1" applyAlignment="1">
      <alignment horizontal="center" vertical="center"/>
    </xf>
    <xf numFmtId="49" fontId="15" fillId="0" borderId="0" xfId="1" applyNumberFormat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shrinkToFit="1"/>
    </xf>
    <xf numFmtId="0" fontId="16" fillId="0" borderId="0" xfId="0" applyFont="1" applyFill="1" applyBorder="1" applyAlignment="1">
      <alignment horizontal="center" shrinkToFit="1"/>
    </xf>
    <xf numFmtId="0" fontId="17" fillId="0" borderId="0" xfId="0" applyFont="1" applyFill="1" applyBorder="1" applyAlignment="1">
      <alignment horizontal="right" shrinkToFit="1"/>
    </xf>
    <xf numFmtId="0" fontId="17" fillId="0" borderId="0" xfId="0" applyFont="1" applyFill="1" applyBorder="1" applyAlignment="1">
      <alignment shrinkToFit="1"/>
    </xf>
    <xf numFmtId="0" fontId="17" fillId="0" borderId="0" xfId="0" applyFont="1" applyFill="1" applyBorder="1" applyAlignment="1">
      <alignment horizontal="center" shrinkToFit="1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right" vertical="center"/>
    </xf>
    <xf numFmtId="3" fontId="27" fillId="0" borderId="0" xfId="0" applyNumberFormat="1" applyFont="1" applyFill="1" applyBorder="1" applyAlignment="1">
      <alignment horizontal="right" vertical="center"/>
    </xf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49" fontId="35" fillId="0" borderId="0" xfId="1" applyNumberFormat="1" applyFont="1" applyFill="1" applyAlignment="1" applyProtection="1">
      <alignment horizontal="left" vertical="center"/>
    </xf>
    <xf numFmtId="0" fontId="40" fillId="0" borderId="0" xfId="0" applyFont="1" applyFill="1" applyBorder="1" applyAlignment="1">
      <alignment horizontal="right" vertical="center"/>
    </xf>
    <xf numFmtId="49" fontId="40" fillId="0" borderId="0" xfId="1" applyNumberFormat="1" applyFont="1" applyFill="1" applyAlignment="1" applyProtection="1">
      <alignment vertical="center"/>
    </xf>
    <xf numFmtId="0" fontId="40" fillId="0" borderId="0" xfId="1" applyFont="1" applyFill="1" applyAlignment="1" applyProtection="1">
      <alignment vertical="center"/>
    </xf>
    <xf numFmtId="0" fontId="71" fillId="0" borderId="0" xfId="1" applyFont="1" applyFill="1" applyAlignment="1" applyProtection="1">
      <alignment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49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37" xfId="0" applyNumberFormat="1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125">
    <cellStyle name="Гиперссылка" xfId="1" builtinId="8"/>
    <cellStyle name="Гиперссылка 2" xfId="58" xr:uid="{00000000-0005-0000-0000-000001000000}"/>
    <cellStyle name="Гиперссылка 3" xfId="15" xr:uid="{00000000-0005-0000-0000-000002000000}"/>
    <cellStyle name="Гиперссылка 4" xfId="10" xr:uid="{00000000-0005-0000-0000-000003000000}"/>
    <cellStyle name="Обычный" xfId="0" builtinId="0"/>
    <cellStyle name="Обычный 10" xfId="33" xr:uid="{00000000-0005-0000-0000-000005000000}"/>
    <cellStyle name="Обычный 10 2" xfId="52" xr:uid="{00000000-0005-0000-0000-000006000000}"/>
    <cellStyle name="Обычный 10 2 2" xfId="96" xr:uid="{00000000-0005-0000-0000-000007000000}"/>
    <cellStyle name="Обычный 10 3" xfId="77" xr:uid="{00000000-0005-0000-0000-000008000000}"/>
    <cellStyle name="Обычный 11" xfId="34" xr:uid="{00000000-0005-0000-0000-000009000000}"/>
    <cellStyle name="Обычный 11 2" xfId="53" xr:uid="{00000000-0005-0000-0000-00000A000000}"/>
    <cellStyle name="Обычный 11 2 2" xfId="97" xr:uid="{00000000-0005-0000-0000-00000B000000}"/>
    <cellStyle name="Обычный 11 3" xfId="78" xr:uid="{00000000-0005-0000-0000-00000C000000}"/>
    <cellStyle name="Обычный 11 4" xfId="111" xr:uid="{00000000-0005-0000-0000-00000D000000}"/>
    <cellStyle name="Обычный 12" xfId="35" xr:uid="{00000000-0005-0000-0000-00000E000000}"/>
    <cellStyle name="Обычный 12 2" xfId="54" xr:uid="{00000000-0005-0000-0000-00000F000000}"/>
    <cellStyle name="Обычный 12 2 2" xfId="98" xr:uid="{00000000-0005-0000-0000-000010000000}"/>
    <cellStyle name="Обычный 12 3" xfId="79" xr:uid="{00000000-0005-0000-0000-000011000000}"/>
    <cellStyle name="Обычный 12 4" xfId="114" xr:uid="{00000000-0005-0000-0000-000012000000}"/>
    <cellStyle name="Обычный 13" xfId="55" xr:uid="{00000000-0005-0000-0000-000013000000}"/>
    <cellStyle name="Обычный 13 2" xfId="99" xr:uid="{00000000-0005-0000-0000-000014000000}"/>
    <cellStyle name="Обычный 13 3" xfId="121" xr:uid="{00000000-0005-0000-0000-000015000000}"/>
    <cellStyle name="Обычный 14" xfId="56" xr:uid="{00000000-0005-0000-0000-000016000000}"/>
    <cellStyle name="Обычный 14 2" xfId="100" xr:uid="{00000000-0005-0000-0000-000017000000}"/>
    <cellStyle name="Обычный 14 3" xfId="123" xr:uid="{00000000-0005-0000-0000-000018000000}"/>
    <cellStyle name="Обычный 15" xfId="57" xr:uid="{00000000-0005-0000-0000-000019000000}"/>
    <cellStyle name="Обычный 16" xfId="59" xr:uid="{00000000-0005-0000-0000-00001A000000}"/>
    <cellStyle name="Обычный 16 2" xfId="101" xr:uid="{00000000-0005-0000-0000-00001B000000}"/>
    <cellStyle name="Обычный 16 3" xfId="124" xr:uid="{00000000-0005-0000-0000-00001C000000}"/>
    <cellStyle name="Обычный 17" xfId="60" xr:uid="{00000000-0005-0000-0000-00001D000000}"/>
    <cellStyle name="Обычный 17 2" xfId="102" xr:uid="{00000000-0005-0000-0000-00001E000000}"/>
    <cellStyle name="Обычный 17 2 2" xfId="116" xr:uid="{00000000-0005-0000-0000-00001F000000}"/>
    <cellStyle name="Обычный 17 3" xfId="109" xr:uid="{00000000-0005-0000-0000-000020000000}"/>
    <cellStyle name="Обычный 18" xfId="103" xr:uid="{00000000-0005-0000-0000-000021000000}"/>
    <cellStyle name="Обычный 18 2" xfId="117" xr:uid="{00000000-0005-0000-0000-000022000000}"/>
    <cellStyle name="Обычный 19" xfId="104" xr:uid="{00000000-0005-0000-0000-000023000000}"/>
    <cellStyle name="Обычный 2" xfId="11" xr:uid="{00000000-0005-0000-0000-000024000000}"/>
    <cellStyle name="Обычный 2 2" xfId="17" xr:uid="{00000000-0005-0000-0000-000025000000}"/>
    <cellStyle name="Обычный 2 3" xfId="19" xr:uid="{00000000-0005-0000-0000-000026000000}"/>
    <cellStyle name="Обычный 2 3 2" xfId="26" xr:uid="{00000000-0005-0000-0000-000027000000}"/>
    <cellStyle name="Обычный 2 3 2 2" xfId="45" xr:uid="{00000000-0005-0000-0000-000028000000}"/>
    <cellStyle name="Обычный 2 3 2 2 2" xfId="89" xr:uid="{00000000-0005-0000-0000-000029000000}"/>
    <cellStyle name="Обычный 2 3 2 3" xfId="70" xr:uid="{00000000-0005-0000-0000-00002A000000}"/>
    <cellStyle name="Обычный 2 3 3" xfId="37" xr:uid="{00000000-0005-0000-0000-00002B000000}"/>
    <cellStyle name="Обычный 2 3 3 2" xfId="81" xr:uid="{00000000-0005-0000-0000-00002C000000}"/>
    <cellStyle name="Обычный 2 3 4" xfId="62" xr:uid="{00000000-0005-0000-0000-00002D000000}"/>
    <cellStyle name="Обычный 2 3 5" xfId="107" xr:uid="{00000000-0005-0000-0000-00002E000000}"/>
    <cellStyle name="Обычный 2 4" xfId="25" xr:uid="{00000000-0005-0000-0000-00002F000000}"/>
    <cellStyle name="Обычный 2 4 2" xfId="44" xr:uid="{00000000-0005-0000-0000-000030000000}"/>
    <cellStyle name="Обычный 2 4 2 2" xfId="88" xr:uid="{00000000-0005-0000-0000-000031000000}"/>
    <cellStyle name="Обычный 2 4 3" xfId="69" xr:uid="{00000000-0005-0000-0000-000032000000}"/>
    <cellStyle name="Обычный 2 5" xfId="36" xr:uid="{00000000-0005-0000-0000-000033000000}"/>
    <cellStyle name="Обычный 2 5 2" xfId="80" xr:uid="{00000000-0005-0000-0000-000034000000}"/>
    <cellStyle name="Обычный 2 6" xfId="61" xr:uid="{00000000-0005-0000-0000-000035000000}"/>
    <cellStyle name="Обычный 2 7" xfId="16" xr:uid="{00000000-0005-0000-0000-000036000000}"/>
    <cellStyle name="Обычный 20" xfId="105" xr:uid="{00000000-0005-0000-0000-000037000000}"/>
    <cellStyle name="Обычный 20 2" xfId="112" xr:uid="{00000000-0005-0000-0000-000038000000}"/>
    <cellStyle name="Обычный 21" xfId="106" xr:uid="{00000000-0005-0000-0000-000039000000}"/>
    <cellStyle name="Обычный 22" xfId="14" xr:uid="{00000000-0005-0000-0000-00003A000000}"/>
    <cellStyle name="Обычный 23" xfId="9" xr:uid="{00000000-0005-0000-0000-00003B000000}"/>
    <cellStyle name="Обычный 3" xfId="12" xr:uid="{00000000-0005-0000-0000-00003C000000}"/>
    <cellStyle name="Обычный 3 2" xfId="18" xr:uid="{00000000-0005-0000-0000-00003D000000}"/>
    <cellStyle name="Обычный 4" xfId="13" xr:uid="{00000000-0005-0000-0000-00003E000000}"/>
    <cellStyle name="Обычный 4 2" xfId="27" xr:uid="{00000000-0005-0000-0000-00003F000000}"/>
    <cellStyle name="Обычный 4 2 2" xfId="46" xr:uid="{00000000-0005-0000-0000-000040000000}"/>
    <cellStyle name="Обычный 4 2 2 2" xfId="90" xr:uid="{00000000-0005-0000-0000-000041000000}"/>
    <cellStyle name="Обычный 4 2 3" xfId="71" xr:uid="{00000000-0005-0000-0000-000042000000}"/>
    <cellStyle name="Обычный 4 3" xfId="38" xr:uid="{00000000-0005-0000-0000-000043000000}"/>
    <cellStyle name="Обычный 4 3 2" xfId="82" xr:uid="{00000000-0005-0000-0000-000044000000}"/>
    <cellStyle name="Обычный 4 4" xfId="63" xr:uid="{00000000-0005-0000-0000-000045000000}"/>
    <cellStyle name="Обычный 5" xfId="20" xr:uid="{00000000-0005-0000-0000-000046000000}"/>
    <cellStyle name="Обычный 5 2" xfId="28" xr:uid="{00000000-0005-0000-0000-000047000000}"/>
    <cellStyle name="Обычный 5 2 2" xfId="47" xr:uid="{00000000-0005-0000-0000-000048000000}"/>
    <cellStyle name="Обычный 5 2 2 2" xfId="91" xr:uid="{00000000-0005-0000-0000-000049000000}"/>
    <cellStyle name="Обычный 5 2 3" xfId="72" xr:uid="{00000000-0005-0000-0000-00004A000000}"/>
    <cellStyle name="Обычный 5 3" xfId="39" xr:uid="{00000000-0005-0000-0000-00004B000000}"/>
    <cellStyle name="Обычный 5 3 2" xfId="83" xr:uid="{00000000-0005-0000-0000-00004C000000}"/>
    <cellStyle name="Обычный 5 4" xfId="64" xr:uid="{00000000-0005-0000-0000-00004D000000}"/>
    <cellStyle name="Обычный 5 5" xfId="118" xr:uid="{00000000-0005-0000-0000-00004E000000}"/>
    <cellStyle name="Обычный 6" xfId="21" xr:uid="{00000000-0005-0000-0000-00004F000000}"/>
    <cellStyle name="Обычный 6 2" xfId="29" xr:uid="{00000000-0005-0000-0000-000050000000}"/>
    <cellStyle name="Обычный 6 2 2" xfId="48" xr:uid="{00000000-0005-0000-0000-000051000000}"/>
    <cellStyle name="Обычный 6 2 2 2" xfId="92" xr:uid="{00000000-0005-0000-0000-000052000000}"/>
    <cellStyle name="Обычный 6 2 3" xfId="73" xr:uid="{00000000-0005-0000-0000-000053000000}"/>
    <cellStyle name="Обычный 6 3" xfId="40" xr:uid="{00000000-0005-0000-0000-000054000000}"/>
    <cellStyle name="Обычный 6 3 2" xfId="84" xr:uid="{00000000-0005-0000-0000-000055000000}"/>
    <cellStyle name="Обычный 6 4" xfId="65" xr:uid="{00000000-0005-0000-0000-000056000000}"/>
    <cellStyle name="Обычный 6 5" xfId="122" xr:uid="{00000000-0005-0000-0000-000057000000}"/>
    <cellStyle name="Обычный 7" xfId="22" xr:uid="{00000000-0005-0000-0000-000058000000}"/>
    <cellStyle name="Обычный 7 2" xfId="30" xr:uid="{00000000-0005-0000-0000-000059000000}"/>
    <cellStyle name="Обычный 7 2 2" xfId="49" xr:uid="{00000000-0005-0000-0000-00005A000000}"/>
    <cellStyle name="Обычный 7 2 2 2" xfId="93" xr:uid="{00000000-0005-0000-0000-00005B000000}"/>
    <cellStyle name="Обычный 7 2 3" xfId="74" xr:uid="{00000000-0005-0000-0000-00005C000000}"/>
    <cellStyle name="Обычный 7 2 4" xfId="115" xr:uid="{00000000-0005-0000-0000-00005D000000}"/>
    <cellStyle name="Обычный 7 3" xfId="41" xr:uid="{00000000-0005-0000-0000-00005E000000}"/>
    <cellStyle name="Обычный 7 3 2" xfId="85" xr:uid="{00000000-0005-0000-0000-00005F000000}"/>
    <cellStyle name="Обычный 7 4" xfId="66" xr:uid="{00000000-0005-0000-0000-000060000000}"/>
    <cellStyle name="Обычный 7 5" xfId="108" xr:uid="{00000000-0005-0000-0000-000061000000}"/>
    <cellStyle name="Обычный 8" xfId="23" xr:uid="{00000000-0005-0000-0000-000062000000}"/>
    <cellStyle name="Обычный 8 2" xfId="31" xr:uid="{00000000-0005-0000-0000-000063000000}"/>
    <cellStyle name="Обычный 8 2 2" xfId="50" xr:uid="{00000000-0005-0000-0000-000064000000}"/>
    <cellStyle name="Обычный 8 2 2 2" xfId="94" xr:uid="{00000000-0005-0000-0000-000065000000}"/>
    <cellStyle name="Обычный 8 2 3" xfId="75" xr:uid="{00000000-0005-0000-0000-000066000000}"/>
    <cellStyle name="Обычный 8 2 4" xfId="119" xr:uid="{00000000-0005-0000-0000-000067000000}"/>
    <cellStyle name="Обычный 8 3" xfId="42" xr:uid="{00000000-0005-0000-0000-000068000000}"/>
    <cellStyle name="Обычный 8 3 2" xfId="86" xr:uid="{00000000-0005-0000-0000-000069000000}"/>
    <cellStyle name="Обычный 8 4" xfId="67" xr:uid="{00000000-0005-0000-0000-00006A000000}"/>
    <cellStyle name="Обычный 8 5" xfId="110" xr:uid="{00000000-0005-0000-0000-00006B000000}"/>
    <cellStyle name="Обычный 9" xfId="24" xr:uid="{00000000-0005-0000-0000-00006C000000}"/>
    <cellStyle name="Обычный 9 2" xfId="32" xr:uid="{00000000-0005-0000-0000-00006D000000}"/>
    <cellStyle name="Обычный 9 2 2" xfId="51" xr:uid="{00000000-0005-0000-0000-00006E000000}"/>
    <cellStyle name="Обычный 9 2 2 2" xfId="95" xr:uid="{00000000-0005-0000-0000-00006F000000}"/>
    <cellStyle name="Обычный 9 2 3" xfId="76" xr:uid="{00000000-0005-0000-0000-000070000000}"/>
    <cellStyle name="Обычный 9 2 4" xfId="120" xr:uid="{00000000-0005-0000-0000-000071000000}"/>
    <cellStyle name="Обычный 9 3" xfId="43" xr:uid="{00000000-0005-0000-0000-000072000000}"/>
    <cellStyle name="Обычный 9 3 2" xfId="87" xr:uid="{00000000-0005-0000-0000-000073000000}"/>
    <cellStyle name="Обычный 9 4" xfId="68" xr:uid="{00000000-0005-0000-0000-000074000000}"/>
    <cellStyle name="Обычный 9 5" xfId="113" xr:uid="{00000000-0005-0000-0000-000075000000}"/>
    <cellStyle name="Обычный_Балки БТ50" xfId="2" xr:uid="{00000000-0005-0000-0000-000076000000}"/>
    <cellStyle name="Обычный_Лист1" xfId="3" xr:uid="{00000000-0005-0000-0000-000077000000}"/>
    <cellStyle name="Обычный_Рамы РП110" xfId="4" xr:uid="{00000000-0005-0000-0000-000079000000}"/>
    <cellStyle name="Обычный_Рамы РП50" xfId="5" xr:uid="{00000000-0005-0000-0000-00007A000000}"/>
    <cellStyle name="Обычный_Рамы РП70" xfId="6" xr:uid="{00000000-0005-0000-0000-00007B000000}"/>
    <cellStyle name="Обычный_Рамы РП90" xfId="7" xr:uid="{00000000-0005-0000-0000-00007C000000}"/>
    <cellStyle name="Финансовый" xfId="8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207645</xdr:colOff>
      <xdr:row>15</xdr:row>
      <xdr:rowOff>99060</xdr:rowOff>
    </xdr:from>
    <xdr:to>
      <xdr:col>2</xdr:col>
      <xdr:colOff>1188720</xdr:colOff>
      <xdr:row>20</xdr:row>
      <xdr:rowOff>30480</xdr:rowOff>
    </xdr:to>
    <xdr:pic>
      <xdr:nvPicPr>
        <xdr:cNvPr id="10778" name="Picture 106">
          <a:extLst>
            <a:ext uri="{FF2B5EF4-FFF2-40B4-BE49-F238E27FC236}">
              <a16:creationId xmlns:a16="http://schemas.microsoft.com/office/drawing/2014/main" id="{00000000-0008-0000-0000-00001A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" y="2964180"/>
          <a:ext cx="981075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276225</xdr:colOff>
      <xdr:row>24</xdr:row>
      <xdr:rowOff>85725</xdr:rowOff>
    </xdr:from>
    <xdr:to>
      <xdr:col>2</xdr:col>
      <xdr:colOff>1266825</xdr:colOff>
      <xdr:row>27</xdr:row>
      <xdr:rowOff>34290</xdr:rowOff>
    </xdr:to>
    <xdr:pic>
      <xdr:nvPicPr>
        <xdr:cNvPr id="10779" name="Picture 116">
          <a:extLst>
            <a:ext uri="{FF2B5EF4-FFF2-40B4-BE49-F238E27FC236}">
              <a16:creationId xmlns:a16="http://schemas.microsoft.com/office/drawing/2014/main" id="{00000000-0008-0000-0000-00001B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3838575"/>
          <a:ext cx="9906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285751</xdr:colOff>
      <xdr:row>28</xdr:row>
      <xdr:rowOff>19050</xdr:rowOff>
    </xdr:from>
    <xdr:to>
      <xdr:col>2</xdr:col>
      <xdr:colOff>1181101</xdr:colOff>
      <xdr:row>36</xdr:row>
      <xdr:rowOff>282633</xdr:rowOff>
    </xdr:to>
    <xdr:pic>
      <xdr:nvPicPr>
        <xdr:cNvPr id="10780" name="Picture 118">
          <a:extLst>
            <a:ext uri="{FF2B5EF4-FFF2-40B4-BE49-F238E27FC236}">
              <a16:creationId xmlns:a16="http://schemas.microsoft.com/office/drawing/2014/main" id="{00000000-0008-0000-0000-00001C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1" y="4629150"/>
          <a:ext cx="895350" cy="488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348615</xdr:colOff>
      <xdr:row>35</xdr:row>
      <xdr:rowOff>81915</xdr:rowOff>
    </xdr:from>
    <xdr:to>
      <xdr:col>2</xdr:col>
      <xdr:colOff>1139190</xdr:colOff>
      <xdr:row>36</xdr:row>
      <xdr:rowOff>179070</xdr:rowOff>
    </xdr:to>
    <xdr:pic>
      <xdr:nvPicPr>
        <xdr:cNvPr id="10781" name="Picture 120">
          <a:extLst>
            <a:ext uri="{FF2B5EF4-FFF2-40B4-BE49-F238E27FC236}">
              <a16:creationId xmlns:a16="http://schemas.microsoft.com/office/drawing/2014/main" id="{00000000-0008-0000-0000-00001D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455" y="6627495"/>
          <a:ext cx="790575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344805</xdr:colOff>
      <xdr:row>38</xdr:row>
      <xdr:rowOff>163830</xdr:rowOff>
    </xdr:from>
    <xdr:to>
      <xdr:col>2</xdr:col>
      <xdr:colOff>1106805</xdr:colOff>
      <xdr:row>40</xdr:row>
      <xdr:rowOff>110490</xdr:rowOff>
    </xdr:to>
    <xdr:pic>
      <xdr:nvPicPr>
        <xdr:cNvPr id="10782" name="Picture 122">
          <a:extLst>
            <a:ext uri="{FF2B5EF4-FFF2-40B4-BE49-F238E27FC236}">
              <a16:creationId xmlns:a16="http://schemas.microsoft.com/office/drawing/2014/main" id="{00000000-0008-0000-0000-00001E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645" y="6709410"/>
          <a:ext cx="76200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485999</xdr:colOff>
      <xdr:row>46</xdr:row>
      <xdr:rowOff>78442</xdr:rowOff>
    </xdr:from>
    <xdr:to>
      <xdr:col>2</xdr:col>
      <xdr:colOff>1105124</xdr:colOff>
      <xdr:row>46</xdr:row>
      <xdr:rowOff>188932</xdr:rowOff>
    </xdr:to>
    <xdr:pic>
      <xdr:nvPicPr>
        <xdr:cNvPr id="10783" name="Picture 124">
          <a:extLst>
            <a:ext uri="{FF2B5EF4-FFF2-40B4-BE49-F238E27FC236}">
              <a16:creationId xmlns:a16="http://schemas.microsoft.com/office/drawing/2014/main" id="{00000000-0008-0000-0000-00001F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675" y="9894795"/>
          <a:ext cx="619125" cy="110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371475</xdr:colOff>
      <xdr:row>54</xdr:row>
      <xdr:rowOff>19050</xdr:rowOff>
    </xdr:from>
    <xdr:to>
      <xdr:col>2</xdr:col>
      <xdr:colOff>1228725</xdr:colOff>
      <xdr:row>57</xdr:row>
      <xdr:rowOff>1681</xdr:rowOff>
    </xdr:to>
    <xdr:pic>
      <xdr:nvPicPr>
        <xdr:cNvPr id="10785" name="Picture 128">
          <a:extLst>
            <a:ext uri="{FF2B5EF4-FFF2-40B4-BE49-F238E27FC236}">
              <a16:creationId xmlns:a16="http://schemas.microsoft.com/office/drawing/2014/main" id="{00000000-0008-0000-0000-000021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7934325"/>
          <a:ext cx="857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169545</xdr:colOff>
      <xdr:row>62</xdr:row>
      <xdr:rowOff>68579</xdr:rowOff>
    </xdr:from>
    <xdr:to>
      <xdr:col>2</xdr:col>
      <xdr:colOff>890270</xdr:colOff>
      <xdr:row>64</xdr:row>
      <xdr:rowOff>135254</xdr:rowOff>
    </xdr:to>
    <xdr:pic>
      <xdr:nvPicPr>
        <xdr:cNvPr id="10786" name="Picture 141">
          <a:extLst>
            <a:ext uri="{FF2B5EF4-FFF2-40B4-BE49-F238E27FC236}">
              <a16:creationId xmlns:a16="http://schemas.microsoft.com/office/drawing/2014/main" id="{00000000-0008-0000-0000-000022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" y="12336779"/>
          <a:ext cx="720725" cy="432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66</xdr:row>
      <xdr:rowOff>114300</xdr:rowOff>
    </xdr:from>
    <xdr:to>
      <xdr:col>2</xdr:col>
      <xdr:colOff>1409700</xdr:colOff>
      <xdr:row>70</xdr:row>
      <xdr:rowOff>133350</xdr:rowOff>
    </xdr:to>
    <xdr:pic>
      <xdr:nvPicPr>
        <xdr:cNvPr id="10787" name="Picture 155">
          <a:extLst>
            <a:ext uri="{FF2B5EF4-FFF2-40B4-BE49-F238E27FC236}">
              <a16:creationId xmlns:a16="http://schemas.microsoft.com/office/drawing/2014/main" id="{00000000-0008-0000-0000-000023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10563225"/>
          <a:ext cx="1314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73</xdr:row>
      <xdr:rowOff>19050</xdr:rowOff>
    </xdr:from>
    <xdr:to>
      <xdr:col>2</xdr:col>
      <xdr:colOff>1133475</xdr:colOff>
      <xdr:row>75</xdr:row>
      <xdr:rowOff>209550</xdr:rowOff>
    </xdr:to>
    <xdr:pic>
      <xdr:nvPicPr>
        <xdr:cNvPr id="10788" name="Picture 357">
          <a:extLst>
            <a:ext uri="{FF2B5EF4-FFF2-40B4-BE49-F238E27FC236}">
              <a16:creationId xmlns:a16="http://schemas.microsoft.com/office/drawing/2014/main" id="{00000000-0008-0000-0000-000024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1668125"/>
          <a:ext cx="9429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285750</xdr:colOff>
      <xdr:row>77</xdr:row>
      <xdr:rowOff>28575</xdr:rowOff>
    </xdr:from>
    <xdr:to>
      <xdr:col>2</xdr:col>
      <xdr:colOff>1143000</xdr:colOff>
      <xdr:row>79</xdr:row>
      <xdr:rowOff>200025</xdr:rowOff>
    </xdr:to>
    <xdr:pic>
      <xdr:nvPicPr>
        <xdr:cNvPr id="10789" name="Picture 355">
          <a:extLst>
            <a:ext uri="{FF2B5EF4-FFF2-40B4-BE49-F238E27FC236}">
              <a16:creationId xmlns:a16="http://schemas.microsoft.com/office/drawing/2014/main" id="{00000000-0008-0000-0000-000025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2592050"/>
          <a:ext cx="8572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400050</xdr:colOff>
      <xdr:row>81</xdr:row>
      <xdr:rowOff>28575</xdr:rowOff>
    </xdr:from>
    <xdr:to>
      <xdr:col>2</xdr:col>
      <xdr:colOff>1095375</xdr:colOff>
      <xdr:row>81</xdr:row>
      <xdr:rowOff>619125</xdr:rowOff>
    </xdr:to>
    <xdr:pic>
      <xdr:nvPicPr>
        <xdr:cNvPr id="10790" name="Picture 169">
          <a:extLst>
            <a:ext uri="{FF2B5EF4-FFF2-40B4-BE49-F238E27FC236}">
              <a16:creationId xmlns:a16="http://schemas.microsoft.com/office/drawing/2014/main" id="{00000000-0008-0000-0000-000026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3506450"/>
          <a:ext cx="695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82</xdr:row>
      <xdr:rowOff>47625</xdr:rowOff>
    </xdr:from>
    <xdr:to>
      <xdr:col>2</xdr:col>
      <xdr:colOff>1209675</xdr:colOff>
      <xdr:row>83</xdr:row>
      <xdr:rowOff>295276</xdr:rowOff>
    </xdr:to>
    <xdr:pic>
      <xdr:nvPicPr>
        <xdr:cNvPr id="10791" name="Picture 171">
          <a:extLst>
            <a:ext uri="{FF2B5EF4-FFF2-40B4-BE49-F238E27FC236}">
              <a16:creationId xmlns:a16="http://schemas.microsoft.com/office/drawing/2014/main" id="{00000000-0008-0000-0000-000027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4192250"/>
          <a:ext cx="9525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84</xdr:row>
      <xdr:rowOff>19050</xdr:rowOff>
    </xdr:from>
    <xdr:to>
      <xdr:col>2</xdr:col>
      <xdr:colOff>895350</xdr:colOff>
      <xdr:row>84</xdr:row>
      <xdr:rowOff>714375</xdr:rowOff>
    </xdr:to>
    <xdr:pic>
      <xdr:nvPicPr>
        <xdr:cNvPr id="10792" name="Picture 173">
          <a:extLst>
            <a:ext uri="{FF2B5EF4-FFF2-40B4-BE49-F238E27FC236}">
              <a16:creationId xmlns:a16="http://schemas.microsoft.com/office/drawing/2014/main" id="{00000000-0008-0000-0000-000028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14792325"/>
          <a:ext cx="4095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514350</xdr:colOff>
      <xdr:row>85</xdr:row>
      <xdr:rowOff>38100</xdr:rowOff>
    </xdr:from>
    <xdr:to>
      <xdr:col>2</xdr:col>
      <xdr:colOff>952500</xdr:colOff>
      <xdr:row>85</xdr:row>
      <xdr:rowOff>666750</xdr:rowOff>
    </xdr:to>
    <xdr:pic>
      <xdr:nvPicPr>
        <xdr:cNvPr id="10793" name="Picture 172">
          <a:extLst>
            <a:ext uri="{FF2B5EF4-FFF2-40B4-BE49-F238E27FC236}">
              <a16:creationId xmlns:a16="http://schemas.microsoft.com/office/drawing/2014/main" id="{00000000-0008-0000-0000-000029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5544800"/>
          <a:ext cx="438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638175</xdr:colOff>
      <xdr:row>86</xdr:row>
      <xdr:rowOff>19050</xdr:rowOff>
    </xdr:from>
    <xdr:to>
      <xdr:col>2</xdr:col>
      <xdr:colOff>828675</xdr:colOff>
      <xdr:row>91</xdr:row>
      <xdr:rowOff>19050</xdr:rowOff>
    </xdr:to>
    <xdr:pic>
      <xdr:nvPicPr>
        <xdr:cNvPr id="10794" name="Picture 194">
          <a:extLst>
            <a:ext uri="{FF2B5EF4-FFF2-40B4-BE49-F238E27FC236}">
              <a16:creationId xmlns:a16="http://schemas.microsoft.com/office/drawing/2014/main" id="{00000000-0008-0000-0000-00002A2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16249650"/>
          <a:ext cx="190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485775</xdr:colOff>
      <xdr:row>0</xdr:row>
      <xdr:rowOff>0</xdr:rowOff>
    </xdr:from>
    <xdr:to>
      <xdr:col>9</xdr:col>
      <xdr:colOff>1037071</xdr:colOff>
      <xdr:row>1</xdr:row>
      <xdr:rowOff>5801</xdr:rowOff>
    </xdr:to>
    <xdr:pic>
      <xdr:nvPicPr>
        <xdr:cNvPr id="23" name="Picture 1029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0"/>
          <a:ext cx="551296" cy="196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38101</xdr:colOff>
      <xdr:row>95</xdr:row>
      <xdr:rowOff>152400</xdr:rowOff>
    </xdr:from>
    <xdr:to>
      <xdr:col>2</xdr:col>
      <xdr:colOff>1403675</xdr:colOff>
      <xdr:row>104</xdr:row>
      <xdr:rowOff>71806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411C1EDD-CA21-4C56-A3B4-42187465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1" y="23107650"/>
          <a:ext cx="1365574" cy="163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49</xdr:row>
      <xdr:rowOff>0</xdr:rowOff>
    </xdr:from>
    <xdr:to>
      <xdr:col>2</xdr:col>
      <xdr:colOff>1295400</xdr:colOff>
      <xdr:row>51</xdr:row>
      <xdr:rowOff>369706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C37BE0-1C25-4D06-A412-F1D8DEE72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85950" y="10915650"/>
          <a:ext cx="1085850" cy="65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447674</xdr:colOff>
      <xdr:row>0</xdr:row>
      <xdr:rowOff>0</xdr:rowOff>
    </xdr:from>
    <xdr:to>
      <xdr:col>10</xdr:col>
      <xdr:colOff>894195</xdr:colOff>
      <xdr:row>0</xdr:row>
      <xdr:rowOff>182138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id="{93DA23DE-D9AF-4BC5-8B41-24F595380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4" y="0"/>
          <a:ext cx="446521" cy="182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152399</xdr:colOff>
      <xdr:row>0</xdr:row>
      <xdr:rowOff>0</xdr:rowOff>
    </xdr:from>
    <xdr:to>
      <xdr:col>10</xdr:col>
      <xdr:colOff>656070</xdr:colOff>
      <xdr:row>1</xdr:row>
      <xdr:rowOff>14950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id="{F9C0BE5D-BF63-4C82-984A-EA9C11D43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899" y="0"/>
          <a:ext cx="503671" cy="20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0</xdr:rowOff>
    </xdr:from>
    <xdr:to>
      <xdr:col>10</xdr:col>
      <xdr:colOff>837046</xdr:colOff>
      <xdr:row>0</xdr:row>
      <xdr:rowOff>186023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id="{84850473-9D63-41F9-B400-712042AAE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0"/>
          <a:ext cx="456046" cy="186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0</xdr:row>
      <xdr:rowOff>0</xdr:rowOff>
    </xdr:from>
    <xdr:to>
      <xdr:col>10</xdr:col>
      <xdr:colOff>522720</xdr:colOff>
      <xdr:row>1</xdr:row>
      <xdr:rowOff>5801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id="{1C55CAA1-C629-42D2-BF92-B58F096A7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0"/>
          <a:ext cx="551296" cy="196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219074</xdr:colOff>
      <xdr:row>0</xdr:row>
      <xdr:rowOff>19050</xdr:rowOff>
    </xdr:from>
    <xdr:to>
      <xdr:col>10</xdr:col>
      <xdr:colOff>665595</xdr:colOff>
      <xdr:row>1</xdr:row>
      <xdr:rowOff>2973</xdr:rowOff>
    </xdr:to>
    <xdr:pic>
      <xdr:nvPicPr>
        <xdr:cNvPr id="3" name="Picture 1029">
          <a:extLst>
            <a:ext uri="{FF2B5EF4-FFF2-40B4-BE49-F238E27FC236}">
              <a16:creationId xmlns:a16="http://schemas.microsoft.com/office/drawing/2014/main" id="{61848D67-F956-4613-87F0-F5E2A1B7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4" y="19050"/>
          <a:ext cx="446521" cy="174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U130"/>
  <sheetViews>
    <sheetView tabSelected="1" zoomScaleNormal="100" workbookViewId="0">
      <selection activeCell="M3" sqref="M3"/>
    </sheetView>
  </sheetViews>
  <sheetFormatPr defaultColWidth="9.140625" defaultRowHeight="15" x14ac:dyDescent="0.25"/>
  <cols>
    <col min="1" max="1" width="5.28515625" style="52" customWidth="1"/>
    <col min="2" max="2" width="19.85546875" style="174" customWidth="1"/>
    <col min="3" max="3" width="21.85546875" style="52" bestFit="1" customWidth="1"/>
    <col min="4" max="4" width="15" style="45" customWidth="1"/>
    <col min="5" max="5" width="24.28515625" style="52" bestFit="1" customWidth="1"/>
    <col min="6" max="6" width="15.140625" style="175" customWidth="1"/>
    <col min="7" max="7" width="8" style="50" bestFit="1" customWidth="1"/>
    <col min="8" max="8" width="15.7109375" style="51" customWidth="1"/>
    <col min="9" max="9" width="15.5703125" style="60" customWidth="1"/>
    <col min="10" max="10" width="16" style="60" customWidth="1"/>
    <col min="11" max="11" width="10.42578125" style="43" customWidth="1"/>
    <col min="12" max="12" width="9.85546875" style="44" customWidth="1"/>
    <col min="13" max="15" width="9.140625" style="52" customWidth="1"/>
    <col min="16" max="16" width="11.7109375" style="52" customWidth="1"/>
    <col min="17" max="17" width="15" style="52" customWidth="1"/>
    <col min="18" max="18" width="32.140625" style="52" customWidth="1"/>
    <col min="19" max="19" width="9.140625" style="52" customWidth="1"/>
    <col min="20" max="20" width="9.140625" style="52"/>
    <col min="21" max="21" width="13.85546875" style="52" bestFit="1" customWidth="1"/>
    <col min="22" max="16384" width="9.140625" style="52"/>
  </cols>
  <sheetData>
    <row r="1" spans="2:21" x14ac:dyDescent="0.25">
      <c r="B1" s="41" t="s">
        <v>395</v>
      </c>
      <c r="C1" s="41" t="s">
        <v>440</v>
      </c>
      <c r="D1" s="49" t="s">
        <v>441</v>
      </c>
      <c r="E1" s="248"/>
      <c r="F1" s="249"/>
      <c r="G1" s="119"/>
      <c r="H1" s="172"/>
      <c r="I1" s="42"/>
      <c r="J1" s="42"/>
      <c r="M1" s="47"/>
      <c r="N1" s="47"/>
      <c r="P1" s="333"/>
      <c r="Q1" s="334"/>
      <c r="R1" s="48"/>
      <c r="S1" s="60"/>
    </row>
    <row r="2" spans="2:21" x14ac:dyDescent="0.25">
      <c r="C2" s="363"/>
      <c r="D2" s="364"/>
      <c r="E2" s="363"/>
      <c r="F2" s="365"/>
      <c r="G2" s="45"/>
      <c r="H2" s="46"/>
      <c r="M2" s="47"/>
      <c r="N2" s="47"/>
      <c r="P2" s="48"/>
      <c r="Q2" s="102"/>
      <c r="R2" s="48"/>
      <c r="S2" s="60"/>
    </row>
    <row r="3" spans="2:21" x14ac:dyDescent="0.25">
      <c r="B3" s="366"/>
      <c r="C3" s="363"/>
      <c r="D3" s="364"/>
      <c r="E3" s="363"/>
      <c r="F3" s="365"/>
      <c r="G3" s="45"/>
      <c r="H3" s="46"/>
      <c r="M3" s="47"/>
      <c r="N3" s="47"/>
      <c r="P3" s="48"/>
      <c r="Q3" s="102"/>
      <c r="R3" s="48"/>
      <c r="S3" s="60"/>
    </row>
    <row r="4" spans="2:21" x14ac:dyDescent="0.25">
      <c r="B4" s="366"/>
      <c r="C4" s="363"/>
      <c r="D4" s="364"/>
      <c r="E4" s="363"/>
      <c r="F4" s="365"/>
      <c r="G4" s="45"/>
      <c r="H4" s="46"/>
      <c r="M4" s="47"/>
      <c r="N4" s="47"/>
      <c r="P4" s="48"/>
      <c r="Q4" s="102"/>
      <c r="R4" s="48"/>
      <c r="S4" s="60"/>
    </row>
    <row r="5" spans="2:21" x14ac:dyDescent="0.25">
      <c r="C5" s="367"/>
      <c r="D5" s="368"/>
      <c r="E5" s="367"/>
      <c r="F5" s="369"/>
      <c r="G5" s="45"/>
      <c r="H5" s="46"/>
      <c r="M5" s="47"/>
      <c r="N5" s="47"/>
      <c r="P5" s="48"/>
      <c r="Q5" s="102"/>
      <c r="R5" s="48"/>
      <c r="S5" s="60"/>
    </row>
    <row r="6" spans="2:21" x14ac:dyDescent="0.25">
      <c r="B6" s="366"/>
      <c r="C6" s="370"/>
      <c r="D6" s="371"/>
      <c r="E6" s="370"/>
      <c r="F6" s="369"/>
      <c r="G6" s="45"/>
      <c r="H6" s="46"/>
      <c r="M6" s="47"/>
      <c r="N6" s="47"/>
      <c r="P6" s="335"/>
      <c r="Q6" s="102"/>
      <c r="R6" s="48"/>
      <c r="S6" s="60"/>
    </row>
    <row r="7" spans="2:21" x14ac:dyDescent="0.25">
      <c r="B7" s="372"/>
      <c r="C7" s="373"/>
      <c r="D7" s="374"/>
      <c r="E7" s="375"/>
      <c r="F7" s="376"/>
      <c r="P7" s="48"/>
      <c r="Q7" s="102"/>
      <c r="R7" s="48"/>
      <c r="S7" s="60"/>
    </row>
    <row r="8" spans="2:21" x14ac:dyDescent="0.25">
      <c r="P8" s="48"/>
      <c r="Q8" s="336"/>
      <c r="R8" s="48"/>
      <c r="S8" s="60"/>
      <c r="U8" s="332"/>
    </row>
    <row r="9" spans="2:21" x14ac:dyDescent="0.25">
      <c r="B9" s="176"/>
      <c r="P9" s="48"/>
      <c r="Q9" s="337"/>
      <c r="R9" s="338"/>
      <c r="S9" s="60"/>
    </row>
    <row r="10" spans="2:21" x14ac:dyDescent="0.25">
      <c r="B10" s="176"/>
      <c r="C10" s="176" t="s">
        <v>410</v>
      </c>
      <c r="D10" s="177"/>
      <c r="E10" s="178"/>
      <c r="F10" s="179"/>
      <c r="G10" s="237" t="s">
        <v>411</v>
      </c>
      <c r="H10" s="180">
        <f>H11+'Рамы РП70'!I11+'Рамы РП90'!I11+'Рамы РП110'!I11+Стойки!G11+ДСП!F11</f>
        <v>0</v>
      </c>
      <c r="I10" s="57">
        <f>I11+'Рамы РП70'!J11+'Рамы РП90'!J11+'Рамы РП110'!J11+Стойки!H11+ДСП!G11</f>
        <v>0</v>
      </c>
      <c r="J10" s="57">
        <f>J11+'Рамы РП70'!K11+'Рамы РП90'!K11+'Рамы РП110'!K11+Стойки!I11+ДСП!H11</f>
        <v>0</v>
      </c>
      <c r="K10" s="238"/>
      <c r="L10" s="239"/>
      <c r="P10" s="48"/>
      <c r="Q10" s="339"/>
      <c r="R10" s="339"/>
      <c r="S10" s="60"/>
    </row>
    <row r="11" spans="2:21" ht="15.75" thickBot="1" x14ac:dyDescent="0.3">
      <c r="B11" s="181"/>
      <c r="C11" s="182"/>
      <c r="D11" s="177"/>
      <c r="E11" s="178"/>
      <c r="F11" s="179"/>
      <c r="G11" s="240" t="s">
        <v>412</v>
      </c>
      <c r="H11" s="183">
        <f>H115</f>
        <v>0</v>
      </c>
      <c r="I11" s="57">
        <f>I115</f>
        <v>0</v>
      </c>
      <c r="J11" s="57">
        <f>J115</f>
        <v>0</v>
      </c>
      <c r="K11" s="241"/>
      <c r="L11" s="242"/>
      <c r="P11" s="60"/>
      <c r="Q11" s="60"/>
      <c r="R11" s="60"/>
      <c r="S11" s="60"/>
      <c r="U11" s="51"/>
    </row>
    <row r="12" spans="2:21" ht="30.75" thickBot="1" x14ac:dyDescent="0.3">
      <c r="B12" s="265" t="s">
        <v>134</v>
      </c>
      <c r="C12" s="266" t="s">
        <v>403</v>
      </c>
      <c r="D12" s="267" t="s">
        <v>414</v>
      </c>
      <c r="E12" s="267" t="s">
        <v>135</v>
      </c>
      <c r="F12" s="268" t="s">
        <v>397</v>
      </c>
      <c r="G12" s="253" t="s">
        <v>398</v>
      </c>
      <c r="H12" s="254" t="s">
        <v>400</v>
      </c>
      <c r="I12" s="255" t="s">
        <v>473</v>
      </c>
      <c r="J12" s="256" t="s">
        <v>408</v>
      </c>
      <c r="K12" s="73" t="s">
        <v>442</v>
      </c>
      <c r="L12" s="74" t="s">
        <v>443</v>
      </c>
      <c r="P12" s="60"/>
      <c r="Q12" s="60"/>
      <c r="R12" s="60"/>
      <c r="S12" s="60"/>
    </row>
    <row r="13" spans="2:21" ht="16.5" customHeight="1" x14ac:dyDescent="0.25">
      <c r="B13" s="291" t="s">
        <v>404</v>
      </c>
      <c r="C13" s="292"/>
      <c r="D13" s="293"/>
      <c r="E13" s="294"/>
      <c r="F13" s="295"/>
      <c r="G13" s="186"/>
      <c r="H13" s="187"/>
      <c r="I13" s="85"/>
      <c r="J13" s="85"/>
      <c r="K13" s="86"/>
      <c r="L13" s="87"/>
      <c r="P13" s="60"/>
      <c r="Q13" s="60"/>
      <c r="R13" s="60"/>
    </row>
    <row r="14" spans="2:21" ht="12.75" customHeight="1" x14ac:dyDescent="0.25">
      <c r="B14" s="289" t="s">
        <v>136</v>
      </c>
      <c r="C14" s="403"/>
      <c r="D14" s="290" t="s">
        <v>290</v>
      </c>
      <c r="E14" s="318" t="s">
        <v>439</v>
      </c>
      <c r="F14" s="320">
        <v>7087.1979999999994</v>
      </c>
      <c r="G14" s="186"/>
      <c r="H14" s="187">
        <f>F14*G14</f>
        <v>0</v>
      </c>
      <c r="I14" s="85">
        <f>G14*K14</f>
        <v>0</v>
      </c>
      <c r="J14" s="85">
        <f>G14*L14</f>
        <v>0</v>
      </c>
      <c r="K14" s="86">
        <v>0.4</v>
      </c>
      <c r="L14" s="87">
        <v>3.32</v>
      </c>
      <c r="P14" s="60"/>
      <c r="Q14" s="188"/>
      <c r="R14" s="188"/>
      <c r="T14" s="232"/>
    </row>
    <row r="15" spans="2:21" ht="14.25" customHeight="1" x14ac:dyDescent="0.25">
      <c r="B15" s="261" t="s">
        <v>136</v>
      </c>
      <c r="C15" s="401"/>
      <c r="D15" s="269" t="s">
        <v>290</v>
      </c>
      <c r="E15" s="319" t="s">
        <v>288</v>
      </c>
      <c r="F15" s="320">
        <v>8288.4179999999997</v>
      </c>
      <c r="G15" s="186"/>
      <c r="H15" s="187">
        <f t="shared" ref="H15:H73" si="0">F15*G15</f>
        <v>0</v>
      </c>
      <c r="I15" s="85">
        <f t="shared" ref="I15:I73" si="1">G15*K15</f>
        <v>0</v>
      </c>
      <c r="J15" s="85">
        <f t="shared" ref="J15:J73" si="2">G15*L15</f>
        <v>0</v>
      </c>
      <c r="K15" s="86">
        <v>0.47</v>
      </c>
      <c r="L15" s="87">
        <v>3.87</v>
      </c>
      <c r="P15" s="60"/>
      <c r="Q15" s="60"/>
      <c r="R15" s="60"/>
      <c r="S15" s="173"/>
      <c r="T15" s="232"/>
    </row>
    <row r="16" spans="2:21" ht="14.25" customHeight="1" x14ac:dyDescent="0.25">
      <c r="B16" s="261" t="s">
        <v>136</v>
      </c>
      <c r="C16" s="401"/>
      <c r="D16" s="269" t="s">
        <v>455</v>
      </c>
      <c r="E16" s="319" t="s">
        <v>456</v>
      </c>
      <c r="F16" s="320">
        <v>10097.314</v>
      </c>
      <c r="G16" s="186"/>
      <c r="H16" s="187">
        <f t="shared" si="0"/>
        <v>0</v>
      </c>
      <c r="I16" s="85">
        <f t="shared" si="1"/>
        <v>0</v>
      </c>
      <c r="J16" s="85">
        <f t="shared" si="2"/>
        <v>0</v>
      </c>
      <c r="K16" s="86">
        <v>0.57999999999999996</v>
      </c>
      <c r="L16" s="87">
        <v>4.72</v>
      </c>
      <c r="P16" s="60"/>
      <c r="Q16" s="60"/>
      <c r="R16" s="60"/>
      <c r="S16" s="60"/>
      <c r="T16" s="232"/>
    </row>
    <row r="17" spans="2:20" ht="14.25" customHeight="1" x14ac:dyDescent="0.25">
      <c r="B17" s="261" t="s">
        <v>136</v>
      </c>
      <c r="C17" s="401"/>
      <c r="D17" s="269" t="s">
        <v>144</v>
      </c>
      <c r="E17" s="319" t="s">
        <v>186</v>
      </c>
      <c r="F17" s="320">
        <v>8889.0280000000002</v>
      </c>
      <c r="G17" s="186"/>
      <c r="H17" s="187">
        <f t="shared" si="0"/>
        <v>0</v>
      </c>
      <c r="I17" s="85">
        <f t="shared" si="1"/>
        <v>0</v>
      </c>
      <c r="J17" s="85">
        <f t="shared" si="2"/>
        <v>0</v>
      </c>
      <c r="K17" s="86">
        <v>0.51</v>
      </c>
      <c r="L17" s="87">
        <v>4.16</v>
      </c>
      <c r="P17" s="60"/>
      <c r="Q17" s="60"/>
      <c r="R17" s="60"/>
      <c r="S17" s="60"/>
      <c r="T17" s="232"/>
    </row>
    <row r="18" spans="2:20" ht="14.25" customHeight="1" x14ac:dyDescent="0.2">
      <c r="B18" s="261" t="s">
        <v>136</v>
      </c>
      <c r="C18" s="401"/>
      <c r="D18" s="269" t="s">
        <v>457</v>
      </c>
      <c r="E18" s="319" t="s">
        <v>458</v>
      </c>
      <c r="F18" s="320">
        <v>11786.088</v>
      </c>
      <c r="G18" s="186"/>
      <c r="H18" s="187">
        <f t="shared" si="0"/>
        <v>0</v>
      </c>
      <c r="I18" s="85">
        <f t="shared" si="1"/>
        <v>0</v>
      </c>
      <c r="J18" s="85">
        <f t="shared" si="2"/>
        <v>0</v>
      </c>
      <c r="K18" s="86">
        <v>0.68</v>
      </c>
      <c r="L18" s="87">
        <v>5.5</v>
      </c>
      <c r="P18" s="189"/>
      <c r="Q18" s="189"/>
      <c r="R18" s="189"/>
      <c r="S18" s="189"/>
      <c r="T18" s="232"/>
    </row>
    <row r="19" spans="2:20" ht="14.25" customHeight="1" x14ac:dyDescent="0.2">
      <c r="B19" s="261" t="s">
        <v>136</v>
      </c>
      <c r="C19" s="401"/>
      <c r="D19" s="269" t="s">
        <v>184</v>
      </c>
      <c r="E19" s="319" t="s">
        <v>187</v>
      </c>
      <c r="F19" s="320">
        <v>10450.614</v>
      </c>
      <c r="G19" s="186"/>
      <c r="H19" s="187">
        <f t="shared" si="0"/>
        <v>0</v>
      </c>
      <c r="I19" s="85">
        <f t="shared" si="1"/>
        <v>0</v>
      </c>
      <c r="J19" s="85">
        <f t="shared" si="2"/>
        <v>0</v>
      </c>
      <c r="K19" s="86">
        <v>0.6</v>
      </c>
      <c r="L19" s="87">
        <v>4.88</v>
      </c>
      <c r="P19" s="189"/>
      <c r="Q19" s="189"/>
      <c r="R19" s="189"/>
      <c r="S19" s="189"/>
      <c r="T19" s="232"/>
    </row>
    <row r="20" spans="2:20" ht="14.25" customHeight="1" x14ac:dyDescent="0.2">
      <c r="B20" s="261" t="s">
        <v>136</v>
      </c>
      <c r="C20" s="401"/>
      <c r="D20" s="269" t="s">
        <v>144</v>
      </c>
      <c r="E20" s="319" t="s">
        <v>188</v>
      </c>
      <c r="F20" s="320">
        <v>14400.508</v>
      </c>
      <c r="G20" s="186"/>
      <c r="H20" s="187">
        <f t="shared" si="0"/>
        <v>0</v>
      </c>
      <c r="I20" s="85">
        <f t="shared" si="1"/>
        <v>0</v>
      </c>
      <c r="J20" s="85">
        <f t="shared" si="2"/>
        <v>0</v>
      </c>
      <c r="K20" s="86">
        <v>0.84</v>
      </c>
      <c r="L20" s="87">
        <v>6.72</v>
      </c>
      <c r="T20" s="232"/>
    </row>
    <row r="21" spans="2:20" ht="14.25" customHeight="1" x14ac:dyDescent="0.2">
      <c r="B21" s="261" t="s">
        <v>136</v>
      </c>
      <c r="C21" s="401"/>
      <c r="D21" s="269" t="s">
        <v>459</v>
      </c>
      <c r="E21" s="319" t="s">
        <v>460</v>
      </c>
      <c r="F21" s="320">
        <v>12725.866</v>
      </c>
      <c r="G21" s="186"/>
      <c r="H21" s="187">
        <f t="shared" si="0"/>
        <v>0</v>
      </c>
      <c r="I21" s="85">
        <f t="shared" si="1"/>
        <v>0</v>
      </c>
      <c r="J21" s="85">
        <f t="shared" si="2"/>
        <v>0</v>
      </c>
      <c r="K21" s="86">
        <v>0.74</v>
      </c>
      <c r="L21" s="87">
        <v>5.94</v>
      </c>
      <c r="T21" s="232"/>
    </row>
    <row r="22" spans="2:20" ht="14.25" customHeight="1" x14ac:dyDescent="0.2">
      <c r="B22" s="261" t="s">
        <v>136</v>
      </c>
      <c r="C22" s="401"/>
      <c r="D22" s="269" t="s">
        <v>185</v>
      </c>
      <c r="E22" s="319" t="s">
        <v>189</v>
      </c>
      <c r="F22" s="320">
        <v>17021.993999999999</v>
      </c>
      <c r="G22" s="186"/>
      <c r="H22" s="187">
        <f t="shared" si="0"/>
        <v>0</v>
      </c>
      <c r="I22" s="85">
        <f t="shared" si="1"/>
        <v>0</v>
      </c>
      <c r="J22" s="85">
        <f t="shared" si="2"/>
        <v>0</v>
      </c>
      <c r="K22" s="86">
        <v>1</v>
      </c>
      <c r="L22" s="87">
        <v>7.93</v>
      </c>
      <c r="T22" s="232"/>
    </row>
    <row r="23" spans="2:20" ht="14.25" customHeight="1" x14ac:dyDescent="0.2">
      <c r="B23" s="261" t="s">
        <v>136</v>
      </c>
      <c r="C23" s="401"/>
      <c r="D23" s="269" t="s">
        <v>172</v>
      </c>
      <c r="E23" s="319" t="s">
        <v>461</v>
      </c>
      <c r="F23" s="320">
        <v>15036.448</v>
      </c>
      <c r="G23" s="186"/>
      <c r="H23" s="187">
        <f t="shared" si="0"/>
        <v>0</v>
      </c>
      <c r="I23" s="85">
        <f t="shared" si="1"/>
        <v>0</v>
      </c>
      <c r="J23" s="85">
        <f t="shared" si="2"/>
        <v>0</v>
      </c>
      <c r="K23" s="86">
        <v>0.88</v>
      </c>
      <c r="L23" s="87">
        <v>7.01</v>
      </c>
      <c r="T23" s="232"/>
    </row>
    <row r="24" spans="2:20" ht="18.75" customHeight="1" x14ac:dyDescent="0.2">
      <c r="B24" s="270" t="s">
        <v>454</v>
      </c>
      <c r="C24" s="271"/>
      <c r="D24" s="272"/>
      <c r="E24" s="273"/>
      <c r="F24" s="320">
        <v>0</v>
      </c>
      <c r="G24" s="186"/>
      <c r="H24" s="187">
        <f t="shared" si="0"/>
        <v>0</v>
      </c>
      <c r="I24" s="85">
        <f t="shared" si="1"/>
        <v>0</v>
      </c>
      <c r="J24" s="85">
        <f t="shared" si="2"/>
        <v>0</v>
      </c>
      <c r="K24" s="86"/>
      <c r="L24" s="87"/>
    </row>
    <row r="25" spans="2:20" x14ac:dyDescent="0.2">
      <c r="B25" s="261" t="s">
        <v>136</v>
      </c>
      <c r="C25" s="401"/>
      <c r="D25" s="262" t="s">
        <v>9</v>
      </c>
      <c r="E25" s="319" t="s">
        <v>481</v>
      </c>
      <c r="F25" s="320">
        <v>10895.771999999999</v>
      </c>
      <c r="G25" s="186"/>
      <c r="H25" s="187">
        <f t="shared" si="0"/>
        <v>0</v>
      </c>
      <c r="I25" s="85">
        <f t="shared" si="1"/>
        <v>0</v>
      </c>
      <c r="J25" s="85">
        <f t="shared" si="2"/>
        <v>0</v>
      </c>
      <c r="K25" s="86">
        <v>0.37</v>
      </c>
      <c r="L25" s="87">
        <v>6.14</v>
      </c>
    </row>
    <row r="26" spans="2:20" x14ac:dyDescent="0.2">
      <c r="B26" s="261" t="s">
        <v>136</v>
      </c>
      <c r="C26" s="401"/>
      <c r="D26" s="262" t="s">
        <v>392</v>
      </c>
      <c r="E26" s="319" t="s">
        <v>394</v>
      </c>
      <c r="F26" s="320">
        <v>17940.574000000001</v>
      </c>
      <c r="G26" s="186"/>
      <c r="H26" s="187">
        <f t="shared" si="0"/>
        <v>0</v>
      </c>
      <c r="I26" s="85">
        <f t="shared" si="1"/>
        <v>0</v>
      </c>
      <c r="J26" s="85">
        <f t="shared" si="2"/>
        <v>0</v>
      </c>
      <c r="K26" s="86">
        <v>0.59</v>
      </c>
      <c r="L26" s="87">
        <v>8.4</v>
      </c>
    </row>
    <row r="27" spans="2:20" x14ac:dyDescent="0.2">
      <c r="B27" s="261" t="s">
        <v>136</v>
      </c>
      <c r="C27" s="401"/>
      <c r="D27" s="274" t="s">
        <v>391</v>
      </c>
      <c r="E27" s="319" t="s">
        <v>482</v>
      </c>
      <c r="F27" s="320">
        <v>18173.752</v>
      </c>
      <c r="G27" s="186"/>
      <c r="H27" s="187">
        <f t="shared" si="0"/>
        <v>0</v>
      </c>
      <c r="I27" s="85">
        <f t="shared" si="1"/>
        <v>0</v>
      </c>
      <c r="J27" s="85">
        <f t="shared" si="2"/>
        <v>0</v>
      </c>
      <c r="K27" s="86">
        <v>0.71</v>
      </c>
      <c r="L27" s="87">
        <v>10.11</v>
      </c>
    </row>
    <row r="28" spans="2:20" x14ac:dyDescent="0.2">
      <c r="B28" s="261" t="s">
        <v>136</v>
      </c>
      <c r="C28" s="401"/>
      <c r="D28" s="274" t="s">
        <v>390</v>
      </c>
      <c r="E28" s="319" t="s">
        <v>389</v>
      </c>
      <c r="F28" s="320">
        <v>21275.725999999999</v>
      </c>
      <c r="G28" s="186"/>
      <c r="H28" s="187">
        <f t="shared" si="0"/>
        <v>0</v>
      </c>
      <c r="I28" s="85">
        <f t="shared" si="1"/>
        <v>0</v>
      </c>
      <c r="J28" s="85">
        <f t="shared" si="2"/>
        <v>0</v>
      </c>
      <c r="K28" s="86">
        <v>0.8</v>
      </c>
      <c r="L28" s="87">
        <v>11.82</v>
      </c>
    </row>
    <row r="29" spans="2:20" hidden="1" x14ac:dyDescent="0.2">
      <c r="B29" s="261" t="s">
        <v>136</v>
      </c>
      <c r="C29" s="401"/>
      <c r="D29" s="262" t="s">
        <v>3</v>
      </c>
      <c r="E29" s="319" t="s">
        <v>279</v>
      </c>
      <c r="F29" s="320">
        <v>0</v>
      </c>
      <c r="G29" s="186"/>
      <c r="H29" s="187">
        <f t="shared" si="0"/>
        <v>0</v>
      </c>
      <c r="I29" s="85">
        <f t="shared" si="1"/>
        <v>0</v>
      </c>
      <c r="J29" s="85">
        <f t="shared" si="2"/>
        <v>0</v>
      </c>
      <c r="K29" s="86">
        <v>0.6</v>
      </c>
      <c r="L29" s="87">
        <v>10.119999999999999</v>
      </c>
    </row>
    <row r="30" spans="2:20" hidden="1" x14ac:dyDescent="0.2">
      <c r="B30" s="261" t="s">
        <v>136</v>
      </c>
      <c r="C30" s="401"/>
      <c r="D30" s="262" t="s">
        <v>5</v>
      </c>
      <c r="E30" s="319" t="s">
        <v>483</v>
      </c>
      <c r="F30" s="320">
        <v>0</v>
      </c>
      <c r="G30" s="186"/>
      <c r="H30" s="187">
        <f t="shared" si="0"/>
        <v>0</v>
      </c>
      <c r="I30" s="85">
        <f t="shared" si="1"/>
        <v>0</v>
      </c>
      <c r="J30" s="85">
        <f t="shared" si="2"/>
        <v>0</v>
      </c>
      <c r="K30" s="86">
        <v>0.73</v>
      </c>
      <c r="L30" s="87">
        <v>12.26</v>
      </c>
    </row>
    <row r="31" spans="2:20" hidden="1" x14ac:dyDescent="0.2">
      <c r="B31" s="261" t="s">
        <v>136</v>
      </c>
      <c r="C31" s="401"/>
      <c r="D31" s="274" t="s">
        <v>12</v>
      </c>
      <c r="E31" s="319" t="s">
        <v>464</v>
      </c>
      <c r="F31" s="320">
        <v>0</v>
      </c>
      <c r="G31" s="186"/>
      <c r="H31" s="187">
        <f t="shared" si="0"/>
        <v>0</v>
      </c>
      <c r="I31" s="85">
        <f t="shared" si="1"/>
        <v>0</v>
      </c>
      <c r="J31" s="85">
        <f t="shared" si="2"/>
        <v>0</v>
      </c>
      <c r="K31" s="86">
        <v>0.8</v>
      </c>
      <c r="L31" s="87">
        <v>13.46</v>
      </c>
    </row>
    <row r="32" spans="2:20" hidden="1" x14ac:dyDescent="0.2">
      <c r="B32" s="261" t="s">
        <v>136</v>
      </c>
      <c r="C32" s="401"/>
      <c r="D32" s="274" t="s">
        <v>8</v>
      </c>
      <c r="E32" s="319" t="s">
        <v>282</v>
      </c>
      <c r="F32" s="320">
        <v>0</v>
      </c>
      <c r="G32" s="186"/>
      <c r="H32" s="187">
        <f t="shared" si="0"/>
        <v>0</v>
      </c>
      <c r="I32" s="85">
        <f t="shared" si="1"/>
        <v>0</v>
      </c>
      <c r="J32" s="85">
        <f t="shared" si="2"/>
        <v>0</v>
      </c>
      <c r="K32" s="86">
        <v>0.85</v>
      </c>
      <c r="L32" s="87">
        <v>14.4</v>
      </c>
    </row>
    <row r="33" spans="2:12" hidden="1" x14ac:dyDescent="0.2">
      <c r="B33" s="261" t="s">
        <v>136</v>
      </c>
      <c r="C33" s="401"/>
      <c r="D33" s="274" t="s">
        <v>290</v>
      </c>
      <c r="E33" s="319" t="s">
        <v>467</v>
      </c>
      <c r="F33" s="320">
        <v>0</v>
      </c>
      <c r="G33" s="186"/>
      <c r="H33" s="187">
        <f t="shared" si="0"/>
        <v>0</v>
      </c>
      <c r="I33" s="85">
        <f t="shared" si="1"/>
        <v>0</v>
      </c>
      <c r="J33" s="85">
        <f t="shared" si="2"/>
        <v>0</v>
      </c>
      <c r="K33" s="86">
        <v>0.88</v>
      </c>
      <c r="L33" s="87">
        <v>15.3</v>
      </c>
    </row>
    <row r="34" spans="2:12" hidden="1" x14ac:dyDescent="0.2">
      <c r="B34" s="261" t="s">
        <v>136</v>
      </c>
      <c r="C34" s="401"/>
      <c r="D34" s="274" t="s">
        <v>390</v>
      </c>
      <c r="E34" s="319" t="s">
        <v>470</v>
      </c>
      <c r="F34" s="320">
        <v>0</v>
      </c>
      <c r="G34" s="186"/>
      <c r="H34" s="187">
        <f t="shared" si="0"/>
        <v>0</v>
      </c>
      <c r="I34" s="85">
        <f t="shared" si="1"/>
        <v>0</v>
      </c>
      <c r="J34" s="85">
        <f t="shared" si="2"/>
        <v>0</v>
      </c>
      <c r="K34" s="86">
        <v>0.93</v>
      </c>
      <c r="L34" s="87">
        <v>15.84</v>
      </c>
    </row>
    <row r="35" spans="2:12" hidden="1" x14ac:dyDescent="0.2">
      <c r="B35" s="190"/>
      <c r="C35" s="178"/>
      <c r="D35" s="177"/>
      <c r="E35" s="191"/>
      <c r="F35" s="320">
        <v>0</v>
      </c>
      <c r="G35" s="186"/>
      <c r="H35" s="187">
        <f t="shared" si="0"/>
        <v>0</v>
      </c>
      <c r="I35" s="85">
        <f t="shared" si="1"/>
        <v>0</v>
      </c>
      <c r="J35" s="85">
        <f t="shared" si="2"/>
        <v>0</v>
      </c>
      <c r="K35" s="86"/>
      <c r="L35" s="87"/>
    </row>
    <row r="36" spans="2:12" x14ac:dyDescent="0.2">
      <c r="B36" s="261" t="s">
        <v>136</v>
      </c>
      <c r="C36" s="401"/>
      <c r="D36" s="274" t="s">
        <v>469</v>
      </c>
      <c r="E36" s="319" t="s">
        <v>278</v>
      </c>
      <c r="F36" s="320">
        <v>16378.987999999999</v>
      </c>
      <c r="G36" s="186"/>
      <c r="H36" s="187">
        <f t="shared" si="0"/>
        <v>0</v>
      </c>
      <c r="I36" s="85">
        <f t="shared" si="1"/>
        <v>0</v>
      </c>
      <c r="J36" s="85">
        <f t="shared" si="2"/>
        <v>0</v>
      </c>
      <c r="K36" s="86">
        <v>0.66</v>
      </c>
      <c r="L36" s="87">
        <v>9.08</v>
      </c>
    </row>
    <row r="37" spans="2:12" ht="30" x14ac:dyDescent="0.2">
      <c r="B37" s="261" t="s">
        <v>136</v>
      </c>
      <c r="C37" s="401"/>
      <c r="D37" s="274" t="s">
        <v>5</v>
      </c>
      <c r="E37" s="319" t="s">
        <v>484</v>
      </c>
      <c r="F37" s="320">
        <v>23706.43</v>
      </c>
      <c r="G37" s="186"/>
      <c r="H37" s="187">
        <f t="shared" si="0"/>
        <v>0</v>
      </c>
      <c r="I37" s="85">
        <f t="shared" si="1"/>
        <v>0</v>
      </c>
      <c r="J37" s="85">
        <f t="shared" si="2"/>
        <v>0</v>
      </c>
      <c r="K37" s="86">
        <v>0.8</v>
      </c>
      <c r="L37" s="87">
        <v>10.96</v>
      </c>
    </row>
    <row r="38" spans="2:12" x14ac:dyDescent="0.2">
      <c r="B38" s="261" t="s">
        <v>136</v>
      </c>
      <c r="C38" s="401"/>
      <c r="D38" s="274" t="s">
        <v>12</v>
      </c>
      <c r="E38" s="319" t="s">
        <v>281</v>
      </c>
      <c r="F38" s="320">
        <v>23197.678</v>
      </c>
      <c r="G38" s="186"/>
      <c r="H38" s="187">
        <f t="shared" si="0"/>
        <v>0</v>
      </c>
      <c r="I38" s="85">
        <f t="shared" si="1"/>
        <v>0</v>
      </c>
      <c r="J38" s="85">
        <f t="shared" si="2"/>
        <v>0</v>
      </c>
      <c r="K38" s="86">
        <v>0.95</v>
      </c>
      <c r="L38" s="87">
        <v>12.84</v>
      </c>
    </row>
    <row r="39" spans="2:12" ht="19.5" customHeight="1" x14ac:dyDescent="0.2">
      <c r="B39" s="261" t="s">
        <v>136</v>
      </c>
      <c r="C39" s="401"/>
      <c r="D39" s="262" t="s">
        <v>463</v>
      </c>
      <c r="E39" s="319" t="s">
        <v>462</v>
      </c>
      <c r="F39" s="320">
        <v>19473.896000000001</v>
      </c>
      <c r="G39" s="186"/>
      <c r="H39" s="187">
        <f t="shared" si="0"/>
        <v>0</v>
      </c>
      <c r="I39" s="85">
        <f t="shared" si="1"/>
        <v>0</v>
      </c>
      <c r="J39" s="85">
        <f t="shared" si="2"/>
        <v>0</v>
      </c>
      <c r="K39" s="86">
        <v>0.67</v>
      </c>
      <c r="L39" s="87">
        <v>10.96</v>
      </c>
    </row>
    <row r="40" spans="2:12" ht="19.5" customHeight="1" x14ac:dyDescent="0.2">
      <c r="B40" s="261" t="s">
        <v>136</v>
      </c>
      <c r="C40" s="401"/>
      <c r="D40" s="262" t="s">
        <v>6</v>
      </c>
      <c r="E40" s="319" t="s">
        <v>280</v>
      </c>
      <c r="F40" s="320">
        <v>23706.43</v>
      </c>
      <c r="G40" s="186"/>
      <c r="H40" s="187">
        <f t="shared" si="0"/>
        <v>0</v>
      </c>
      <c r="I40" s="85">
        <f t="shared" si="1"/>
        <v>0</v>
      </c>
      <c r="J40" s="85">
        <f t="shared" si="2"/>
        <v>0</v>
      </c>
      <c r="K40" s="86">
        <v>0.82</v>
      </c>
      <c r="L40" s="87">
        <v>13.32</v>
      </c>
    </row>
    <row r="41" spans="2:12" ht="18.75" customHeight="1" x14ac:dyDescent="0.2">
      <c r="B41" s="261" t="s">
        <v>136</v>
      </c>
      <c r="C41" s="401"/>
      <c r="D41" s="274" t="s">
        <v>466</v>
      </c>
      <c r="E41" s="319" t="s">
        <v>465</v>
      </c>
      <c r="F41" s="320">
        <v>25995.813999999998</v>
      </c>
      <c r="G41" s="186"/>
      <c r="H41" s="187">
        <f t="shared" si="0"/>
        <v>0</v>
      </c>
      <c r="I41" s="85">
        <f t="shared" si="1"/>
        <v>0</v>
      </c>
      <c r="J41" s="85">
        <f t="shared" si="2"/>
        <v>0</v>
      </c>
      <c r="K41" s="86">
        <v>0.9</v>
      </c>
      <c r="L41" s="87">
        <v>14.62</v>
      </c>
    </row>
    <row r="42" spans="2:12" ht="18.75" customHeight="1" x14ac:dyDescent="0.2">
      <c r="B42" s="261" t="s">
        <v>136</v>
      </c>
      <c r="C42" s="401"/>
      <c r="D42" s="274" t="s">
        <v>9</v>
      </c>
      <c r="E42" s="319" t="s">
        <v>283</v>
      </c>
      <c r="F42" s="320">
        <v>27882.435999999998</v>
      </c>
      <c r="G42" s="186"/>
      <c r="H42" s="187">
        <f t="shared" si="0"/>
        <v>0</v>
      </c>
      <c r="I42" s="85">
        <f t="shared" si="1"/>
        <v>0</v>
      </c>
      <c r="J42" s="85">
        <f t="shared" si="2"/>
        <v>0</v>
      </c>
      <c r="K42" s="86">
        <v>0.96</v>
      </c>
      <c r="L42" s="87">
        <v>15.68</v>
      </c>
    </row>
    <row r="43" spans="2:12" ht="18.75" customHeight="1" x14ac:dyDescent="0.2">
      <c r="B43" s="261" t="s">
        <v>136</v>
      </c>
      <c r="C43" s="401"/>
      <c r="D43" s="274" t="s">
        <v>5</v>
      </c>
      <c r="E43" s="319" t="s">
        <v>468</v>
      </c>
      <c r="F43" s="320">
        <v>0</v>
      </c>
      <c r="G43" s="186"/>
      <c r="H43" s="187">
        <f t="shared" si="0"/>
        <v>0</v>
      </c>
      <c r="I43" s="85">
        <f t="shared" si="1"/>
        <v>0</v>
      </c>
      <c r="J43" s="85">
        <f t="shared" si="2"/>
        <v>0</v>
      </c>
      <c r="K43" s="86">
        <v>1.01</v>
      </c>
      <c r="L43" s="87">
        <v>16.54</v>
      </c>
    </row>
    <row r="44" spans="2:12" ht="18.75" customHeight="1" x14ac:dyDescent="0.2">
      <c r="B44" s="261" t="s">
        <v>136</v>
      </c>
      <c r="C44" s="401"/>
      <c r="D44" s="274" t="s">
        <v>393</v>
      </c>
      <c r="E44" s="319" t="s">
        <v>471</v>
      </c>
      <c r="F44" s="320">
        <v>30645.241999999998</v>
      </c>
      <c r="G44" s="186"/>
      <c r="H44" s="187">
        <f t="shared" si="0"/>
        <v>0</v>
      </c>
      <c r="I44" s="85">
        <f t="shared" si="1"/>
        <v>0</v>
      </c>
      <c r="J44" s="85">
        <f t="shared" si="2"/>
        <v>0</v>
      </c>
      <c r="K44" s="86">
        <v>1.06</v>
      </c>
      <c r="L44" s="87">
        <v>17.239999999999998</v>
      </c>
    </row>
    <row r="45" spans="2:12" ht="18.75" customHeight="1" x14ac:dyDescent="0.2">
      <c r="B45" s="261" t="s">
        <v>136</v>
      </c>
      <c r="C45" s="401"/>
      <c r="D45" s="274" t="s">
        <v>8</v>
      </c>
      <c r="E45" s="319" t="s">
        <v>485</v>
      </c>
      <c r="F45" s="320">
        <v>33457.51</v>
      </c>
      <c r="G45" s="186"/>
      <c r="H45" s="187">
        <f t="shared" si="0"/>
        <v>0</v>
      </c>
      <c r="I45" s="85">
        <f t="shared" si="1"/>
        <v>0</v>
      </c>
      <c r="J45" s="85">
        <f t="shared" si="2"/>
        <v>0</v>
      </c>
      <c r="K45" s="86">
        <v>1.1499999999999999</v>
      </c>
      <c r="L45" s="87">
        <v>18.82</v>
      </c>
    </row>
    <row r="46" spans="2:12" x14ac:dyDescent="0.2">
      <c r="B46" s="190"/>
      <c r="C46" s="178"/>
      <c r="D46" s="177"/>
      <c r="E46" s="191"/>
      <c r="F46" s="320">
        <v>0</v>
      </c>
      <c r="G46" s="186"/>
      <c r="H46" s="187">
        <f t="shared" si="0"/>
        <v>0</v>
      </c>
      <c r="I46" s="85">
        <f t="shared" si="1"/>
        <v>0</v>
      </c>
      <c r="J46" s="85">
        <f t="shared" si="2"/>
        <v>0</v>
      </c>
      <c r="K46" s="86"/>
      <c r="L46" s="87"/>
    </row>
    <row r="47" spans="2:12" ht="20.25" customHeight="1" x14ac:dyDescent="0.2">
      <c r="B47" s="261" t="s">
        <v>136</v>
      </c>
      <c r="C47" s="329"/>
      <c r="D47" s="274" t="s">
        <v>3</v>
      </c>
      <c r="E47" s="319" t="s">
        <v>284</v>
      </c>
      <c r="F47" s="320">
        <v>25776.768</v>
      </c>
      <c r="G47" s="186"/>
      <c r="H47" s="187">
        <f t="shared" si="0"/>
        <v>0</v>
      </c>
      <c r="I47" s="85">
        <f t="shared" si="1"/>
        <v>0</v>
      </c>
      <c r="J47" s="85">
        <f t="shared" si="2"/>
        <v>0</v>
      </c>
      <c r="K47" s="86">
        <v>1.08</v>
      </c>
      <c r="L47" s="87">
        <v>14.24</v>
      </c>
    </row>
    <row r="48" spans="2:12" x14ac:dyDescent="0.2">
      <c r="B48" s="261" t="s">
        <v>136</v>
      </c>
      <c r="C48" s="401"/>
      <c r="D48" s="262" t="s">
        <v>4</v>
      </c>
      <c r="E48" s="330" t="s">
        <v>554</v>
      </c>
      <c r="F48" s="320">
        <v>21332.254000000001</v>
      </c>
      <c r="G48" s="186"/>
      <c r="H48" s="187">
        <f t="shared" si="0"/>
        <v>0</v>
      </c>
      <c r="I48" s="85">
        <f t="shared" si="1"/>
        <v>0</v>
      </c>
      <c r="J48" s="85">
        <f t="shared" si="2"/>
        <v>0</v>
      </c>
      <c r="K48" s="86">
        <v>0.77</v>
      </c>
      <c r="L48" s="87">
        <v>11.952</v>
      </c>
    </row>
    <row r="49" spans="2:12" ht="14.25" customHeight="1" x14ac:dyDescent="0.2">
      <c r="B49" s="261" t="s">
        <v>136</v>
      </c>
      <c r="C49" s="401"/>
      <c r="D49" s="262" t="s">
        <v>7</v>
      </c>
      <c r="E49" s="330" t="s">
        <v>556</v>
      </c>
      <c r="F49" s="320">
        <v>25953.417999999998</v>
      </c>
      <c r="G49" s="186"/>
      <c r="H49" s="187">
        <f t="shared" si="0"/>
        <v>0</v>
      </c>
      <c r="I49" s="85">
        <f t="shared" si="1"/>
        <v>0</v>
      </c>
      <c r="J49" s="85">
        <f t="shared" si="2"/>
        <v>0</v>
      </c>
      <c r="K49" s="86">
        <v>0.93</v>
      </c>
      <c r="L49" s="87">
        <v>14.552</v>
      </c>
    </row>
    <row r="50" spans="2:12" x14ac:dyDescent="0.2">
      <c r="B50" s="261" t="s">
        <v>136</v>
      </c>
      <c r="C50" s="401"/>
      <c r="D50" s="274" t="s">
        <v>10</v>
      </c>
      <c r="E50" s="330" t="s">
        <v>557</v>
      </c>
      <c r="F50" s="320">
        <v>30397.932000000001</v>
      </c>
      <c r="G50" s="186"/>
      <c r="H50" s="187">
        <f t="shared" si="0"/>
        <v>0</v>
      </c>
      <c r="I50" s="85">
        <f t="shared" si="1"/>
        <v>0</v>
      </c>
      <c r="J50" s="85">
        <f t="shared" si="2"/>
        <v>0</v>
      </c>
      <c r="K50" s="86">
        <v>1.0900000000000001</v>
      </c>
      <c r="L50" s="87">
        <v>17.055</v>
      </c>
    </row>
    <row r="51" spans="2:12" hidden="1" x14ac:dyDescent="0.2">
      <c r="B51" s="261" t="s">
        <v>136</v>
      </c>
      <c r="C51" s="401"/>
      <c r="D51" s="274" t="s">
        <v>469</v>
      </c>
      <c r="E51" s="330" t="s">
        <v>558</v>
      </c>
      <c r="F51" s="320">
        <v>0</v>
      </c>
      <c r="G51" s="186"/>
      <c r="H51" s="187">
        <f t="shared" si="0"/>
        <v>0</v>
      </c>
      <c r="I51" s="85">
        <f t="shared" si="1"/>
        <v>0</v>
      </c>
      <c r="J51" s="85">
        <f t="shared" si="2"/>
        <v>0</v>
      </c>
      <c r="K51" s="86">
        <v>1.1599999999999999</v>
      </c>
      <c r="L51" s="87">
        <v>18.2</v>
      </c>
    </row>
    <row r="52" spans="2:12" ht="30" x14ac:dyDescent="0.2">
      <c r="B52" s="261" t="s">
        <v>136</v>
      </c>
      <c r="C52" s="401"/>
      <c r="D52" s="262" t="s">
        <v>9</v>
      </c>
      <c r="E52" s="330" t="s">
        <v>559</v>
      </c>
      <c r="F52" s="320">
        <v>36820.925999999999</v>
      </c>
      <c r="G52" s="186"/>
      <c r="H52" s="187">
        <f t="shared" si="0"/>
        <v>0</v>
      </c>
      <c r="I52" s="85">
        <f t="shared" si="1"/>
        <v>0</v>
      </c>
      <c r="J52" s="85">
        <f t="shared" si="2"/>
        <v>0</v>
      </c>
      <c r="K52" s="86">
        <v>1.31</v>
      </c>
      <c r="L52" s="87">
        <v>20.661999999999999</v>
      </c>
    </row>
    <row r="53" spans="2:12" ht="30" x14ac:dyDescent="0.2">
      <c r="B53" s="261" t="s">
        <v>136</v>
      </c>
      <c r="C53" s="401"/>
      <c r="D53" s="262" t="s">
        <v>12</v>
      </c>
      <c r="E53" s="330" t="s">
        <v>555</v>
      </c>
      <c r="F53" s="320">
        <v>39922.9</v>
      </c>
      <c r="G53" s="186"/>
      <c r="H53" s="187">
        <f t="shared" si="0"/>
        <v>0</v>
      </c>
      <c r="I53" s="85">
        <f t="shared" si="1"/>
        <v>0</v>
      </c>
      <c r="J53" s="85">
        <f t="shared" si="2"/>
        <v>0</v>
      </c>
      <c r="K53" s="86">
        <v>1.42</v>
      </c>
      <c r="L53" s="87">
        <v>22.39</v>
      </c>
    </row>
    <row r="54" spans="2:12" x14ac:dyDescent="0.2">
      <c r="F54" s="320">
        <v>0</v>
      </c>
      <c r="G54" s="186"/>
      <c r="H54" s="187">
        <f t="shared" si="0"/>
        <v>0</v>
      </c>
      <c r="I54" s="85">
        <f t="shared" si="1"/>
        <v>0</v>
      </c>
      <c r="J54" s="85">
        <f t="shared" si="2"/>
        <v>0</v>
      </c>
      <c r="K54" s="86"/>
      <c r="L54" s="87"/>
    </row>
    <row r="55" spans="2:12" x14ac:dyDescent="0.2">
      <c r="B55" s="261" t="s">
        <v>136</v>
      </c>
      <c r="C55" s="401"/>
      <c r="D55" s="274" t="s">
        <v>4</v>
      </c>
      <c r="E55" s="319" t="s">
        <v>0</v>
      </c>
      <c r="F55" s="320">
        <v>34390.222000000002</v>
      </c>
      <c r="G55" s="186"/>
      <c r="H55" s="187">
        <f t="shared" si="0"/>
        <v>0</v>
      </c>
      <c r="I55" s="85">
        <f t="shared" si="1"/>
        <v>0</v>
      </c>
      <c r="J55" s="85">
        <f t="shared" si="2"/>
        <v>0</v>
      </c>
      <c r="K55" s="86">
        <v>1.25</v>
      </c>
      <c r="L55" s="87">
        <v>19.260000000000002</v>
      </c>
    </row>
    <row r="56" spans="2:12" x14ac:dyDescent="0.2">
      <c r="B56" s="261" t="s">
        <v>136</v>
      </c>
      <c r="C56" s="401"/>
      <c r="D56" s="262" t="s">
        <v>11</v>
      </c>
      <c r="E56" s="319" t="s">
        <v>1</v>
      </c>
      <c r="F56" s="320">
        <v>37817.231999999996</v>
      </c>
      <c r="G56" s="186"/>
      <c r="H56" s="187">
        <f t="shared" si="0"/>
        <v>0</v>
      </c>
      <c r="I56" s="85">
        <f t="shared" si="1"/>
        <v>0</v>
      </c>
      <c r="J56" s="85">
        <f t="shared" si="2"/>
        <v>0</v>
      </c>
      <c r="K56" s="86">
        <v>1.38</v>
      </c>
      <c r="L56" s="87">
        <v>21.18</v>
      </c>
    </row>
    <row r="57" spans="2:12" s="178" customFormat="1" ht="30" x14ac:dyDescent="0.2">
      <c r="B57" s="261" t="s">
        <v>136</v>
      </c>
      <c r="C57" s="401"/>
      <c r="D57" s="262" t="s">
        <v>463</v>
      </c>
      <c r="E57" s="319" t="s">
        <v>486</v>
      </c>
      <c r="F57" s="320">
        <v>41272.506000000001</v>
      </c>
      <c r="G57" s="186"/>
      <c r="H57" s="187">
        <f t="shared" si="0"/>
        <v>0</v>
      </c>
      <c r="I57" s="85">
        <f t="shared" si="1"/>
        <v>0</v>
      </c>
      <c r="J57" s="85">
        <f t="shared" si="2"/>
        <v>0</v>
      </c>
      <c r="K57" s="86">
        <v>1.51</v>
      </c>
      <c r="L57" s="87">
        <v>23.1</v>
      </c>
    </row>
    <row r="58" spans="2:12" ht="30" x14ac:dyDescent="0.2">
      <c r="B58" s="261" t="s">
        <v>136</v>
      </c>
      <c r="C58" s="401"/>
      <c r="D58" s="262" t="s">
        <v>10</v>
      </c>
      <c r="E58" s="319" t="s">
        <v>487</v>
      </c>
      <c r="F58" s="320">
        <v>44692.45</v>
      </c>
      <c r="G58" s="186"/>
      <c r="H58" s="187">
        <f t="shared" si="0"/>
        <v>0</v>
      </c>
      <c r="I58" s="85">
        <f t="shared" si="1"/>
        <v>0</v>
      </c>
      <c r="J58" s="85">
        <f t="shared" si="2"/>
        <v>0</v>
      </c>
      <c r="K58" s="86">
        <v>1.63</v>
      </c>
      <c r="L58" s="87">
        <v>25.02</v>
      </c>
    </row>
    <row r="59" spans="2:12" x14ac:dyDescent="0.25">
      <c r="B59" s="192"/>
      <c r="C59" s="193"/>
      <c r="F59" s="320">
        <v>0</v>
      </c>
      <c r="G59" s="186"/>
      <c r="H59" s="187">
        <f t="shared" si="0"/>
        <v>0</v>
      </c>
      <c r="I59" s="85">
        <f t="shared" si="1"/>
        <v>0</v>
      </c>
      <c r="J59" s="85">
        <f t="shared" si="2"/>
        <v>0</v>
      </c>
      <c r="K59" s="86"/>
      <c r="L59" s="87"/>
    </row>
    <row r="60" spans="2:12" s="178" customFormat="1" ht="15.75" thickBot="1" x14ac:dyDescent="0.25">
      <c r="B60" s="190"/>
      <c r="D60" s="177"/>
      <c r="F60" s="320">
        <v>0</v>
      </c>
      <c r="G60" s="186"/>
      <c r="H60" s="187">
        <f t="shared" si="0"/>
        <v>0</v>
      </c>
      <c r="I60" s="85">
        <f t="shared" si="1"/>
        <v>0</v>
      </c>
      <c r="J60" s="85">
        <f t="shared" si="2"/>
        <v>0</v>
      </c>
      <c r="K60" s="86"/>
      <c r="L60" s="87"/>
    </row>
    <row r="61" spans="2:12" ht="23.25" customHeight="1" thickBot="1" x14ac:dyDescent="0.25">
      <c r="B61" s="250" t="s">
        <v>134</v>
      </c>
      <c r="C61" s="251" t="s">
        <v>403</v>
      </c>
      <c r="D61" s="252" t="s">
        <v>413</v>
      </c>
      <c r="E61" s="252" t="s">
        <v>135</v>
      </c>
      <c r="F61" s="320">
        <v>0</v>
      </c>
      <c r="G61" s="186"/>
      <c r="H61" s="187">
        <f t="shared" si="0"/>
        <v>0</v>
      </c>
      <c r="I61" s="85">
        <f t="shared" si="1"/>
        <v>0</v>
      </c>
      <c r="J61" s="85">
        <f t="shared" si="2"/>
        <v>0</v>
      </c>
      <c r="K61" s="86"/>
      <c r="L61" s="87"/>
    </row>
    <row r="62" spans="2:12" x14ac:dyDescent="0.2">
      <c r="B62" s="184" t="s">
        <v>405</v>
      </c>
      <c r="C62" s="185"/>
      <c r="D62" s="194"/>
      <c r="E62" s="195"/>
      <c r="F62" s="320">
        <v>0</v>
      </c>
      <c r="G62" s="186"/>
      <c r="H62" s="187">
        <f t="shared" si="0"/>
        <v>0</v>
      </c>
      <c r="I62" s="85">
        <f t="shared" si="1"/>
        <v>0</v>
      </c>
      <c r="J62" s="85">
        <f t="shared" si="2"/>
        <v>0</v>
      </c>
      <c r="K62" s="86"/>
      <c r="L62" s="87"/>
    </row>
    <row r="63" spans="2:12" x14ac:dyDescent="0.25">
      <c r="B63" s="275" t="s">
        <v>174</v>
      </c>
      <c r="C63" s="404"/>
      <c r="D63" s="276" t="s">
        <v>406</v>
      </c>
      <c r="E63" s="321" t="s">
        <v>286</v>
      </c>
      <c r="F63" s="320">
        <v>2981.8519999999999</v>
      </c>
      <c r="G63" s="186"/>
      <c r="H63" s="187">
        <f t="shared" si="0"/>
        <v>0</v>
      </c>
      <c r="I63" s="85">
        <f t="shared" si="1"/>
        <v>0</v>
      </c>
      <c r="J63" s="85">
        <f t="shared" si="2"/>
        <v>0</v>
      </c>
      <c r="K63" s="86">
        <v>0</v>
      </c>
      <c r="L63" s="87">
        <v>1.45</v>
      </c>
    </row>
    <row r="64" spans="2:12" x14ac:dyDescent="0.25">
      <c r="B64" s="275" t="s">
        <v>174</v>
      </c>
      <c r="C64" s="404"/>
      <c r="D64" s="276" t="s">
        <v>552</v>
      </c>
      <c r="E64" s="322" t="s">
        <v>550</v>
      </c>
      <c r="F64" s="320">
        <v>3518.8679999999999</v>
      </c>
      <c r="G64" s="186"/>
      <c r="H64" s="187">
        <f t="shared" si="0"/>
        <v>0</v>
      </c>
      <c r="I64" s="85">
        <f t="shared" si="1"/>
        <v>0</v>
      </c>
      <c r="J64" s="85">
        <f t="shared" si="2"/>
        <v>0</v>
      </c>
      <c r="K64" s="86">
        <v>0</v>
      </c>
      <c r="L64" s="87">
        <v>0.8</v>
      </c>
    </row>
    <row r="65" spans="2:12" x14ac:dyDescent="0.25">
      <c r="B65" s="275" t="s">
        <v>174</v>
      </c>
      <c r="C65" s="404"/>
      <c r="D65" s="276" t="s">
        <v>553</v>
      </c>
      <c r="E65" s="322" t="s">
        <v>551</v>
      </c>
      <c r="F65" s="320">
        <v>4811.9459999999999</v>
      </c>
      <c r="G65" s="186"/>
      <c r="H65" s="187">
        <f t="shared" si="0"/>
        <v>0</v>
      </c>
      <c r="I65" s="85">
        <f t="shared" si="1"/>
        <v>0</v>
      </c>
      <c r="J65" s="85">
        <f t="shared" si="2"/>
        <v>0</v>
      </c>
      <c r="K65" s="86">
        <v>0</v>
      </c>
      <c r="L65" s="87">
        <v>1.18</v>
      </c>
    </row>
    <row r="66" spans="2:12" x14ac:dyDescent="0.2">
      <c r="B66" s="277" t="s">
        <v>150</v>
      </c>
      <c r="C66" s="278"/>
      <c r="D66" s="279"/>
      <c r="E66" s="280"/>
      <c r="F66" s="320">
        <v>0</v>
      </c>
      <c r="G66" s="186"/>
      <c r="H66" s="187">
        <f t="shared" si="0"/>
        <v>0</v>
      </c>
      <c r="I66" s="85">
        <f t="shared" si="1"/>
        <v>0</v>
      </c>
      <c r="J66" s="85">
        <f t="shared" si="2"/>
        <v>0</v>
      </c>
      <c r="K66" s="86"/>
      <c r="L66" s="87"/>
    </row>
    <row r="67" spans="2:12" x14ac:dyDescent="0.2">
      <c r="B67" s="261" t="s">
        <v>146</v>
      </c>
      <c r="C67" s="401"/>
      <c r="D67" s="262" t="s">
        <v>147</v>
      </c>
      <c r="E67" s="323" t="s">
        <v>285</v>
      </c>
      <c r="F67" s="320">
        <v>1370.8039999999999</v>
      </c>
      <c r="G67" s="186"/>
      <c r="H67" s="187">
        <f t="shared" si="0"/>
        <v>0</v>
      </c>
      <c r="I67" s="85">
        <f t="shared" si="1"/>
        <v>0</v>
      </c>
      <c r="J67" s="85">
        <f t="shared" si="2"/>
        <v>0</v>
      </c>
      <c r="K67" s="86">
        <v>0.04</v>
      </c>
      <c r="L67" s="87">
        <v>0.26</v>
      </c>
    </row>
    <row r="68" spans="2:12" x14ac:dyDescent="0.2">
      <c r="B68" s="261" t="s">
        <v>146</v>
      </c>
      <c r="C68" s="401"/>
      <c r="D68" s="262" t="s">
        <v>149</v>
      </c>
      <c r="E68" s="323" t="s">
        <v>148</v>
      </c>
      <c r="F68" s="320">
        <v>1872.49</v>
      </c>
      <c r="G68" s="186"/>
      <c r="H68" s="187">
        <f t="shared" si="0"/>
        <v>0</v>
      </c>
      <c r="I68" s="85">
        <f t="shared" si="1"/>
        <v>0</v>
      </c>
      <c r="J68" s="85">
        <f t="shared" si="2"/>
        <v>0</v>
      </c>
      <c r="K68" s="86">
        <v>0.06</v>
      </c>
      <c r="L68" s="87">
        <v>0.38</v>
      </c>
    </row>
    <row r="69" spans="2:12" x14ac:dyDescent="0.2">
      <c r="B69" s="261" t="s">
        <v>146</v>
      </c>
      <c r="C69" s="401"/>
      <c r="D69" s="262" t="s">
        <v>153</v>
      </c>
      <c r="E69" s="323" t="s">
        <v>151</v>
      </c>
      <c r="F69" s="320">
        <v>2049.14</v>
      </c>
      <c r="G69" s="186"/>
      <c r="H69" s="187">
        <f t="shared" si="0"/>
        <v>0</v>
      </c>
      <c r="I69" s="85">
        <f t="shared" si="1"/>
        <v>0</v>
      </c>
      <c r="J69" s="85">
        <f t="shared" si="2"/>
        <v>0</v>
      </c>
      <c r="K69" s="86">
        <v>7.0000000000000007E-2</v>
      </c>
      <c r="L69" s="87">
        <v>0.42</v>
      </c>
    </row>
    <row r="70" spans="2:12" x14ac:dyDescent="0.2">
      <c r="B70" s="261" t="s">
        <v>146</v>
      </c>
      <c r="C70" s="401"/>
      <c r="D70" s="262" t="s">
        <v>154</v>
      </c>
      <c r="E70" s="323" t="s">
        <v>152</v>
      </c>
      <c r="F70" s="320">
        <v>3709.65</v>
      </c>
      <c r="G70" s="186"/>
      <c r="H70" s="187">
        <f t="shared" si="0"/>
        <v>0</v>
      </c>
      <c r="I70" s="85">
        <f t="shared" si="1"/>
        <v>0</v>
      </c>
      <c r="J70" s="85">
        <f t="shared" si="2"/>
        <v>0</v>
      </c>
      <c r="K70" s="86">
        <v>0.1</v>
      </c>
      <c r="L70" s="87">
        <v>1.38</v>
      </c>
    </row>
    <row r="71" spans="2:12" x14ac:dyDescent="0.2">
      <c r="B71" s="261" t="s">
        <v>146</v>
      </c>
      <c r="C71" s="401"/>
      <c r="D71" s="262" t="s">
        <v>173</v>
      </c>
      <c r="E71" s="323" t="s">
        <v>178</v>
      </c>
      <c r="F71" s="320">
        <v>4352.6559999999999</v>
      </c>
      <c r="G71" s="186"/>
      <c r="H71" s="187">
        <f t="shared" si="0"/>
        <v>0</v>
      </c>
      <c r="I71" s="85">
        <f t="shared" si="1"/>
        <v>0</v>
      </c>
      <c r="J71" s="85">
        <f t="shared" si="2"/>
        <v>0</v>
      </c>
      <c r="K71" s="86">
        <v>0.12</v>
      </c>
      <c r="L71" s="87">
        <v>1.62</v>
      </c>
    </row>
    <row r="72" spans="2:12" x14ac:dyDescent="0.2">
      <c r="B72" s="261" t="s">
        <v>146</v>
      </c>
      <c r="C72" s="401"/>
      <c r="D72" s="262" t="s">
        <v>155</v>
      </c>
      <c r="E72" s="323" t="s">
        <v>156</v>
      </c>
      <c r="F72" s="320">
        <v>5638.6679999999997</v>
      </c>
      <c r="G72" s="186"/>
      <c r="H72" s="187">
        <f t="shared" si="0"/>
        <v>0</v>
      </c>
      <c r="I72" s="85">
        <f t="shared" si="1"/>
        <v>0</v>
      </c>
      <c r="J72" s="85">
        <f t="shared" si="2"/>
        <v>0</v>
      </c>
      <c r="K72" s="86">
        <v>0.15</v>
      </c>
      <c r="L72" s="87">
        <v>2.1</v>
      </c>
    </row>
    <row r="73" spans="2:12" x14ac:dyDescent="0.2">
      <c r="B73" s="184" t="s">
        <v>21</v>
      </c>
      <c r="C73" s="196"/>
      <c r="D73" s="197"/>
      <c r="E73" s="197"/>
      <c r="F73" s="320">
        <v>0</v>
      </c>
      <c r="G73" s="186"/>
      <c r="H73" s="187">
        <f t="shared" si="0"/>
        <v>0</v>
      </c>
      <c r="I73" s="85">
        <f t="shared" si="1"/>
        <v>0</v>
      </c>
      <c r="J73" s="85">
        <f t="shared" si="2"/>
        <v>0</v>
      </c>
      <c r="K73" s="86"/>
      <c r="L73" s="87"/>
    </row>
    <row r="74" spans="2:12" ht="20.100000000000001" customHeight="1" x14ac:dyDescent="0.25">
      <c r="B74" s="281" t="s">
        <v>13</v>
      </c>
      <c r="C74" s="405"/>
      <c r="D74" s="262" t="s">
        <v>14</v>
      </c>
      <c r="E74" s="324" t="s">
        <v>15</v>
      </c>
      <c r="F74" s="320">
        <v>4296.1279999999997</v>
      </c>
      <c r="G74" s="186"/>
      <c r="H74" s="187">
        <f t="shared" ref="H74:H114" si="3">F74*G74</f>
        <v>0</v>
      </c>
      <c r="I74" s="85">
        <f t="shared" ref="I74:I114" si="4">G74*K74</f>
        <v>0</v>
      </c>
      <c r="J74" s="85">
        <f t="shared" ref="J74:J114" si="5">G74*L74</f>
        <v>0</v>
      </c>
      <c r="K74" s="86">
        <v>0.15</v>
      </c>
      <c r="L74" s="87">
        <v>2.17</v>
      </c>
    </row>
    <row r="75" spans="2:12" ht="20.100000000000001" customHeight="1" x14ac:dyDescent="0.25">
      <c r="B75" s="281" t="s">
        <v>13</v>
      </c>
      <c r="C75" s="405"/>
      <c r="D75" s="262" t="s">
        <v>17</v>
      </c>
      <c r="E75" s="325" t="s">
        <v>18</v>
      </c>
      <c r="F75" s="320">
        <v>8246.021999999999</v>
      </c>
      <c r="G75" s="186"/>
      <c r="H75" s="187">
        <f t="shared" si="3"/>
        <v>0</v>
      </c>
      <c r="I75" s="85">
        <f t="shared" si="4"/>
        <v>0</v>
      </c>
      <c r="J75" s="85">
        <f t="shared" si="5"/>
        <v>0</v>
      </c>
      <c r="K75" s="86">
        <v>0.21</v>
      </c>
      <c r="L75" s="87">
        <v>4.26</v>
      </c>
    </row>
    <row r="76" spans="2:12" ht="20.100000000000001" customHeight="1" x14ac:dyDescent="0.25">
      <c r="B76" s="281" t="s">
        <v>13</v>
      </c>
      <c r="C76" s="405"/>
      <c r="D76" s="262" t="s">
        <v>172</v>
      </c>
      <c r="E76" s="325" t="s">
        <v>287</v>
      </c>
      <c r="F76" s="320">
        <v>3165.5679999999998</v>
      </c>
      <c r="G76" s="186"/>
      <c r="H76" s="187">
        <f t="shared" si="3"/>
        <v>0</v>
      </c>
      <c r="I76" s="85">
        <f t="shared" si="4"/>
        <v>0</v>
      </c>
      <c r="J76" s="85">
        <f t="shared" si="5"/>
        <v>0</v>
      </c>
      <c r="K76" s="86">
        <v>0.11</v>
      </c>
      <c r="L76" s="87">
        <v>1.6</v>
      </c>
    </row>
    <row r="77" spans="2:12" x14ac:dyDescent="0.2">
      <c r="B77" s="277" t="s">
        <v>22</v>
      </c>
      <c r="C77" s="282"/>
      <c r="D77" s="263"/>
      <c r="E77" s="263"/>
      <c r="F77" s="320">
        <v>0</v>
      </c>
      <c r="G77" s="186"/>
      <c r="H77" s="187">
        <f t="shared" si="3"/>
        <v>0</v>
      </c>
      <c r="I77" s="85">
        <f t="shared" si="4"/>
        <v>0</v>
      </c>
      <c r="J77" s="85">
        <f t="shared" si="5"/>
        <v>0</v>
      </c>
      <c r="K77" s="86"/>
      <c r="L77" s="87"/>
    </row>
    <row r="78" spans="2:12" ht="20.100000000000001" customHeight="1" x14ac:dyDescent="0.25">
      <c r="B78" s="281" t="s">
        <v>13</v>
      </c>
      <c r="C78" s="405"/>
      <c r="D78" s="262" t="s">
        <v>14</v>
      </c>
      <c r="E78" s="324" t="s">
        <v>16</v>
      </c>
      <c r="F78" s="320">
        <v>4387.9859999999999</v>
      </c>
      <c r="G78" s="186"/>
      <c r="H78" s="187">
        <f t="shared" si="3"/>
        <v>0</v>
      </c>
      <c r="I78" s="85">
        <f t="shared" si="4"/>
        <v>0</v>
      </c>
      <c r="J78" s="85">
        <f t="shared" si="5"/>
        <v>0</v>
      </c>
      <c r="K78" s="86">
        <v>0.16</v>
      </c>
      <c r="L78" s="87">
        <v>2.21</v>
      </c>
    </row>
    <row r="79" spans="2:12" ht="20.100000000000001" customHeight="1" x14ac:dyDescent="0.25">
      <c r="B79" s="281" t="s">
        <v>13</v>
      </c>
      <c r="C79" s="405"/>
      <c r="D79" s="262" t="s">
        <v>17</v>
      </c>
      <c r="E79" s="325" t="s">
        <v>19</v>
      </c>
      <c r="F79" s="320">
        <v>8359.0779999999995</v>
      </c>
      <c r="G79" s="186"/>
      <c r="H79" s="187">
        <f t="shared" si="3"/>
        <v>0</v>
      </c>
      <c r="I79" s="85">
        <f t="shared" si="4"/>
        <v>0</v>
      </c>
      <c r="J79" s="85">
        <f t="shared" si="5"/>
        <v>0</v>
      </c>
      <c r="K79" s="86">
        <v>0.21</v>
      </c>
      <c r="L79" s="87">
        <v>4.32</v>
      </c>
    </row>
    <row r="80" spans="2:12" ht="20.100000000000001" customHeight="1" x14ac:dyDescent="0.25">
      <c r="B80" s="281" t="s">
        <v>13</v>
      </c>
      <c r="C80" s="405"/>
      <c r="D80" s="262" t="s">
        <v>172</v>
      </c>
      <c r="E80" s="325" t="s">
        <v>20</v>
      </c>
      <c r="F80" s="320">
        <v>3271.558</v>
      </c>
      <c r="G80" s="186"/>
      <c r="H80" s="187">
        <f t="shared" si="3"/>
        <v>0</v>
      </c>
      <c r="I80" s="85">
        <f t="shared" si="4"/>
        <v>0</v>
      </c>
      <c r="J80" s="85">
        <f t="shared" si="5"/>
        <v>0</v>
      </c>
      <c r="K80" s="86">
        <v>0.12</v>
      </c>
      <c r="L80" s="87">
        <v>1.64</v>
      </c>
    </row>
    <row r="81" spans="2:12" x14ac:dyDescent="0.2">
      <c r="B81" s="184" t="s">
        <v>409</v>
      </c>
      <c r="C81" s="185"/>
      <c r="D81" s="194"/>
      <c r="E81" s="195"/>
      <c r="F81" s="320">
        <v>0</v>
      </c>
      <c r="G81" s="186"/>
      <c r="H81" s="187">
        <f t="shared" si="3"/>
        <v>0</v>
      </c>
      <c r="I81" s="85">
        <f t="shared" si="4"/>
        <v>0</v>
      </c>
      <c r="J81" s="85">
        <f t="shared" si="5"/>
        <v>0</v>
      </c>
      <c r="K81" s="86"/>
      <c r="L81" s="87"/>
    </row>
    <row r="82" spans="2:12" ht="52.5" customHeight="1" x14ac:dyDescent="0.2">
      <c r="B82" s="283" t="s">
        <v>407</v>
      </c>
      <c r="C82" s="261"/>
      <c r="D82" s="262" t="s">
        <v>157</v>
      </c>
      <c r="E82" s="326" t="s">
        <v>160</v>
      </c>
      <c r="F82" s="320">
        <v>48889.654000000002</v>
      </c>
      <c r="G82" s="186"/>
      <c r="H82" s="187">
        <f t="shared" si="3"/>
        <v>0</v>
      </c>
      <c r="I82" s="85">
        <f t="shared" si="4"/>
        <v>0</v>
      </c>
      <c r="J82" s="85">
        <f t="shared" si="5"/>
        <v>0</v>
      </c>
      <c r="K82" s="86">
        <v>1.36</v>
      </c>
      <c r="L82" s="87">
        <v>21.1</v>
      </c>
    </row>
    <row r="83" spans="2:12" ht="24.95" customHeight="1" x14ac:dyDescent="0.2">
      <c r="B83" s="261" t="s">
        <v>161</v>
      </c>
      <c r="C83" s="401"/>
      <c r="D83" s="262" t="s">
        <v>158</v>
      </c>
      <c r="E83" s="326" t="s">
        <v>162</v>
      </c>
      <c r="F83" s="320">
        <v>84156.06</v>
      </c>
      <c r="G83" s="186"/>
      <c r="H83" s="187">
        <f t="shared" si="3"/>
        <v>0</v>
      </c>
      <c r="I83" s="85">
        <f t="shared" si="4"/>
        <v>0</v>
      </c>
      <c r="J83" s="85">
        <f t="shared" si="5"/>
        <v>0</v>
      </c>
      <c r="K83" s="86">
        <v>2.36</v>
      </c>
      <c r="L83" s="87">
        <v>36.299999999999997</v>
      </c>
    </row>
    <row r="84" spans="2:12" ht="24.95" customHeight="1" x14ac:dyDescent="0.2">
      <c r="B84" s="261" t="s">
        <v>161</v>
      </c>
      <c r="C84" s="401"/>
      <c r="D84" s="262" t="s">
        <v>159</v>
      </c>
      <c r="E84" s="326" t="s">
        <v>163</v>
      </c>
      <c r="F84" s="320">
        <v>95051.831999999995</v>
      </c>
      <c r="G84" s="186"/>
      <c r="H84" s="187">
        <f t="shared" si="3"/>
        <v>0</v>
      </c>
      <c r="I84" s="85">
        <f t="shared" si="4"/>
        <v>0</v>
      </c>
      <c r="J84" s="85">
        <f t="shared" si="5"/>
        <v>0</v>
      </c>
      <c r="K84" s="86">
        <v>2.66</v>
      </c>
      <c r="L84" s="87">
        <v>41</v>
      </c>
    </row>
    <row r="85" spans="2:12" ht="57.75" customHeight="1" x14ac:dyDescent="0.2">
      <c r="B85" s="261" t="s">
        <v>164</v>
      </c>
      <c r="C85" s="261"/>
      <c r="D85" s="262" t="s">
        <v>169</v>
      </c>
      <c r="E85" s="326" t="s">
        <v>576</v>
      </c>
      <c r="F85" s="320">
        <v>11263.204</v>
      </c>
      <c r="G85" s="186"/>
      <c r="H85" s="187">
        <f t="shared" si="3"/>
        <v>0</v>
      </c>
      <c r="I85" s="85">
        <f t="shared" si="4"/>
        <v>0</v>
      </c>
      <c r="J85" s="85">
        <f t="shared" si="5"/>
        <v>0</v>
      </c>
      <c r="K85" s="86">
        <v>0.32</v>
      </c>
      <c r="L85" s="87">
        <v>4.8</v>
      </c>
    </row>
    <row r="86" spans="2:12" ht="57" customHeight="1" x14ac:dyDescent="0.2">
      <c r="B86" s="261" t="s">
        <v>165</v>
      </c>
      <c r="C86" s="261"/>
      <c r="D86" s="262" t="s">
        <v>168</v>
      </c>
      <c r="E86" s="326" t="s">
        <v>289</v>
      </c>
      <c r="F86" s="320">
        <v>9736.9480000000003</v>
      </c>
      <c r="G86" s="186"/>
      <c r="H86" s="187">
        <f t="shared" si="3"/>
        <v>0</v>
      </c>
      <c r="I86" s="85">
        <f t="shared" si="4"/>
        <v>0</v>
      </c>
      <c r="J86" s="85">
        <f t="shared" si="5"/>
        <v>0</v>
      </c>
      <c r="K86" s="86">
        <v>0.27</v>
      </c>
      <c r="L86" s="87">
        <v>4.2</v>
      </c>
    </row>
    <row r="87" spans="2:12" x14ac:dyDescent="0.2">
      <c r="B87" s="261" t="s">
        <v>166</v>
      </c>
      <c r="C87" s="401"/>
      <c r="D87" s="262" t="s">
        <v>167</v>
      </c>
      <c r="E87" s="362" t="s">
        <v>31</v>
      </c>
      <c r="F87" s="320">
        <v>8104.7020000000002</v>
      </c>
      <c r="G87" s="186"/>
      <c r="H87" s="187">
        <f t="shared" si="3"/>
        <v>0</v>
      </c>
      <c r="I87" s="85">
        <f t="shared" si="4"/>
        <v>0</v>
      </c>
      <c r="J87" s="85">
        <f t="shared" si="5"/>
        <v>0</v>
      </c>
      <c r="K87" s="86">
        <v>0.31</v>
      </c>
      <c r="L87" s="87">
        <v>4</v>
      </c>
    </row>
    <row r="88" spans="2:12" x14ac:dyDescent="0.2">
      <c r="B88" s="261" t="s">
        <v>166</v>
      </c>
      <c r="C88" s="401"/>
      <c r="D88" s="262" t="s">
        <v>27</v>
      </c>
      <c r="E88" s="327" t="s">
        <v>32</v>
      </c>
      <c r="F88" s="320">
        <v>3094.9079999999999</v>
      </c>
      <c r="G88" s="186"/>
      <c r="H88" s="187">
        <f t="shared" si="3"/>
        <v>0</v>
      </c>
      <c r="I88" s="85">
        <f t="shared" si="4"/>
        <v>0</v>
      </c>
      <c r="J88" s="85">
        <f t="shared" si="5"/>
        <v>0</v>
      </c>
      <c r="K88" s="86">
        <v>0.13</v>
      </c>
      <c r="L88" s="87">
        <v>1.52</v>
      </c>
    </row>
    <row r="89" spans="2:12" x14ac:dyDescent="0.2">
      <c r="B89" s="261" t="s">
        <v>166</v>
      </c>
      <c r="C89" s="401"/>
      <c r="D89" s="262" t="s">
        <v>167</v>
      </c>
      <c r="E89" s="327" t="s">
        <v>29</v>
      </c>
      <c r="F89" s="320">
        <v>8373.2099999999991</v>
      </c>
      <c r="G89" s="186"/>
      <c r="H89" s="187">
        <f t="shared" si="3"/>
        <v>0</v>
      </c>
      <c r="I89" s="85">
        <f t="shared" si="4"/>
        <v>0</v>
      </c>
      <c r="J89" s="85">
        <f t="shared" si="5"/>
        <v>0</v>
      </c>
      <c r="K89" s="86">
        <v>0.34</v>
      </c>
      <c r="L89" s="87">
        <v>4</v>
      </c>
    </row>
    <row r="90" spans="2:12" x14ac:dyDescent="0.2">
      <c r="B90" s="261" t="s">
        <v>166</v>
      </c>
      <c r="C90" s="401"/>
      <c r="D90" s="262" t="s">
        <v>27</v>
      </c>
      <c r="E90" s="327" t="s">
        <v>30</v>
      </c>
      <c r="F90" s="320">
        <v>3370.482</v>
      </c>
      <c r="G90" s="186"/>
      <c r="H90" s="187">
        <f t="shared" si="3"/>
        <v>0</v>
      </c>
      <c r="I90" s="85">
        <f t="shared" si="4"/>
        <v>0</v>
      </c>
      <c r="J90" s="85">
        <f t="shared" si="5"/>
        <v>0</v>
      </c>
      <c r="K90" s="86">
        <v>0.14000000000000001</v>
      </c>
      <c r="L90" s="87">
        <v>1.65</v>
      </c>
    </row>
    <row r="91" spans="2:12" x14ac:dyDescent="0.2">
      <c r="B91" s="261" t="s">
        <v>166</v>
      </c>
      <c r="C91" s="401"/>
      <c r="D91" s="262" t="s">
        <v>167</v>
      </c>
      <c r="E91" s="326" t="s">
        <v>170</v>
      </c>
      <c r="F91" s="320">
        <v>8867.83</v>
      </c>
      <c r="G91" s="186"/>
      <c r="H91" s="187">
        <f t="shared" si="3"/>
        <v>0</v>
      </c>
      <c r="I91" s="85">
        <f t="shared" si="4"/>
        <v>0</v>
      </c>
      <c r="J91" s="85">
        <f t="shared" si="5"/>
        <v>0</v>
      </c>
      <c r="K91" s="86">
        <v>0.37</v>
      </c>
      <c r="L91" s="87">
        <v>4.34</v>
      </c>
    </row>
    <row r="92" spans="2:12" x14ac:dyDescent="0.2">
      <c r="B92" s="284" t="s">
        <v>166</v>
      </c>
      <c r="C92" s="402"/>
      <c r="D92" s="285" t="s">
        <v>27</v>
      </c>
      <c r="E92" s="328" t="s">
        <v>28</v>
      </c>
      <c r="F92" s="320">
        <v>3667.2539999999999</v>
      </c>
      <c r="G92" s="186"/>
      <c r="H92" s="187">
        <f t="shared" si="3"/>
        <v>0</v>
      </c>
      <c r="I92" s="85">
        <f t="shared" si="4"/>
        <v>0</v>
      </c>
      <c r="J92" s="85">
        <f t="shared" si="5"/>
        <v>0</v>
      </c>
      <c r="K92" s="86">
        <v>0.15</v>
      </c>
      <c r="L92" s="87">
        <v>1.79</v>
      </c>
    </row>
    <row r="93" spans="2:12" s="297" customFormat="1" x14ac:dyDescent="0.25">
      <c r="B93" s="298" t="s">
        <v>506</v>
      </c>
      <c r="C93" s="299"/>
      <c r="D93" s="300"/>
      <c r="E93" s="299"/>
      <c r="F93" s="320">
        <v>0</v>
      </c>
      <c r="G93" s="186"/>
      <c r="H93" s="187">
        <f t="shared" si="3"/>
        <v>0</v>
      </c>
      <c r="I93" s="85">
        <f t="shared" si="4"/>
        <v>0</v>
      </c>
      <c r="J93" s="85">
        <f t="shared" si="5"/>
        <v>0</v>
      </c>
      <c r="K93" s="86"/>
      <c r="L93" s="87"/>
    </row>
    <row r="94" spans="2:12" s="297" customFormat="1" x14ac:dyDescent="0.25">
      <c r="B94" s="301" t="s">
        <v>507</v>
      </c>
      <c r="C94" s="302"/>
      <c r="D94" s="303"/>
      <c r="E94" s="304"/>
      <c r="F94" s="320">
        <v>0</v>
      </c>
      <c r="G94" s="186"/>
      <c r="H94" s="187">
        <f t="shared" si="3"/>
        <v>0</v>
      </c>
      <c r="I94" s="85">
        <f t="shared" si="4"/>
        <v>0</v>
      </c>
      <c r="J94" s="85">
        <f t="shared" si="5"/>
        <v>0</v>
      </c>
      <c r="K94" s="86"/>
      <c r="L94" s="305"/>
    </row>
    <row r="95" spans="2:12" s="297" customFormat="1" x14ac:dyDescent="0.2">
      <c r="B95" s="306" t="s">
        <v>508</v>
      </c>
      <c r="C95" s="308"/>
      <c r="D95" s="307" t="s">
        <v>509</v>
      </c>
      <c r="E95" s="307" t="s">
        <v>510</v>
      </c>
      <c r="F95" s="320">
        <v>4967.3980000000001</v>
      </c>
      <c r="G95" s="186"/>
      <c r="H95" s="187">
        <f t="shared" si="3"/>
        <v>0</v>
      </c>
      <c r="I95" s="85">
        <f t="shared" si="4"/>
        <v>0</v>
      </c>
      <c r="J95" s="85">
        <f t="shared" si="5"/>
        <v>0</v>
      </c>
      <c r="K95" s="87">
        <v>0.12</v>
      </c>
      <c r="L95" s="86" t="s">
        <v>511</v>
      </c>
    </row>
    <row r="96" spans="2:12" s="297" customFormat="1" x14ac:dyDescent="0.2">
      <c r="B96" s="306" t="s">
        <v>508</v>
      </c>
      <c r="C96" s="309"/>
      <c r="D96" s="307" t="s">
        <v>512</v>
      </c>
      <c r="E96" s="307" t="s">
        <v>513</v>
      </c>
      <c r="F96" s="320">
        <v>5462.018</v>
      </c>
      <c r="G96" s="186"/>
      <c r="H96" s="187">
        <f t="shared" si="3"/>
        <v>0</v>
      </c>
      <c r="I96" s="85">
        <f t="shared" si="4"/>
        <v>0</v>
      </c>
      <c r="J96" s="85">
        <f t="shared" si="5"/>
        <v>0</v>
      </c>
      <c r="K96" s="87">
        <v>0.14000000000000001</v>
      </c>
      <c r="L96" s="86">
        <v>2.33</v>
      </c>
    </row>
    <row r="97" spans="2:12" s="297" customFormat="1" x14ac:dyDescent="0.2">
      <c r="B97" s="306" t="s">
        <v>508</v>
      </c>
      <c r="C97" s="309"/>
      <c r="D97" s="307" t="s">
        <v>514</v>
      </c>
      <c r="E97" s="307" t="s">
        <v>515</v>
      </c>
      <c r="F97" s="320">
        <v>5794.12</v>
      </c>
      <c r="G97" s="186"/>
      <c r="H97" s="187">
        <f t="shared" si="3"/>
        <v>0</v>
      </c>
      <c r="I97" s="85">
        <f t="shared" si="4"/>
        <v>0</v>
      </c>
      <c r="J97" s="85">
        <f t="shared" si="5"/>
        <v>0</v>
      </c>
      <c r="K97" s="87">
        <v>0.15</v>
      </c>
      <c r="L97" s="86" t="s">
        <v>516</v>
      </c>
    </row>
    <row r="98" spans="2:12" s="297" customFormat="1" x14ac:dyDescent="0.2">
      <c r="B98" s="306" t="s">
        <v>508</v>
      </c>
      <c r="C98" s="309"/>
      <c r="D98" s="307" t="s">
        <v>517</v>
      </c>
      <c r="E98" s="307" t="s">
        <v>518</v>
      </c>
      <c r="F98" s="320">
        <v>6211.0140000000001</v>
      </c>
      <c r="G98" s="186"/>
      <c r="H98" s="187">
        <f t="shared" si="3"/>
        <v>0</v>
      </c>
      <c r="I98" s="85">
        <f t="shared" si="4"/>
        <v>0</v>
      </c>
      <c r="J98" s="85">
        <f t="shared" si="5"/>
        <v>0</v>
      </c>
      <c r="K98" s="87">
        <v>0.16</v>
      </c>
      <c r="L98" s="86" t="s">
        <v>519</v>
      </c>
    </row>
    <row r="99" spans="2:12" s="297" customFormat="1" x14ac:dyDescent="0.25">
      <c r="B99" s="301" t="s">
        <v>520</v>
      </c>
      <c r="C99" s="309"/>
      <c r="D99" s="307"/>
      <c r="E99" s="307"/>
      <c r="F99" s="320">
        <v>0</v>
      </c>
      <c r="G99" s="186"/>
      <c r="H99" s="187">
        <f t="shared" si="3"/>
        <v>0</v>
      </c>
      <c r="I99" s="85">
        <f t="shared" si="4"/>
        <v>0</v>
      </c>
      <c r="J99" s="85">
        <f t="shared" si="5"/>
        <v>0</v>
      </c>
      <c r="K99" s="87"/>
      <c r="L99" s="86"/>
    </row>
    <row r="100" spans="2:12" s="297" customFormat="1" x14ac:dyDescent="0.2">
      <c r="B100" s="306" t="s">
        <v>508</v>
      </c>
      <c r="C100" s="309"/>
      <c r="D100" s="307" t="s">
        <v>509</v>
      </c>
      <c r="E100" s="307" t="s">
        <v>521</v>
      </c>
      <c r="F100" s="320">
        <v>6076.76</v>
      </c>
      <c r="G100" s="186"/>
      <c r="H100" s="187">
        <f t="shared" si="3"/>
        <v>0</v>
      </c>
      <c r="I100" s="85">
        <f t="shared" si="4"/>
        <v>0</v>
      </c>
      <c r="J100" s="85">
        <f t="shared" si="5"/>
        <v>0</v>
      </c>
      <c r="K100" s="87">
        <v>0.16</v>
      </c>
      <c r="L100" s="86" t="s">
        <v>522</v>
      </c>
    </row>
    <row r="101" spans="2:12" s="297" customFormat="1" x14ac:dyDescent="0.2">
      <c r="B101" s="306" t="s">
        <v>508</v>
      </c>
      <c r="C101" s="309"/>
      <c r="D101" s="307" t="s">
        <v>512</v>
      </c>
      <c r="E101" s="307" t="s">
        <v>523</v>
      </c>
      <c r="F101" s="320">
        <v>6451.2579999999998</v>
      </c>
      <c r="G101" s="186"/>
      <c r="H101" s="187">
        <f t="shared" si="3"/>
        <v>0</v>
      </c>
      <c r="I101" s="85">
        <f t="shared" si="4"/>
        <v>0</v>
      </c>
      <c r="J101" s="85">
        <f t="shared" si="5"/>
        <v>0</v>
      </c>
      <c r="K101" s="87">
        <v>0.17</v>
      </c>
      <c r="L101" s="86" t="s">
        <v>524</v>
      </c>
    </row>
    <row r="102" spans="2:12" s="297" customFormat="1" x14ac:dyDescent="0.2">
      <c r="B102" s="306" t="s">
        <v>508</v>
      </c>
      <c r="C102" s="309"/>
      <c r="D102" s="307" t="s">
        <v>514</v>
      </c>
      <c r="E102" s="307" t="s">
        <v>525</v>
      </c>
      <c r="F102" s="320">
        <v>6854.0199999999995</v>
      </c>
      <c r="G102" s="186"/>
      <c r="H102" s="187">
        <f t="shared" si="3"/>
        <v>0</v>
      </c>
      <c r="I102" s="85">
        <f t="shared" si="4"/>
        <v>0</v>
      </c>
      <c r="J102" s="85">
        <f t="shared" si="5"/>
        <v>0</v>
      </c>
      <c r="K102" s="87">
        <v>0.18</v>
      </c>
      <c r="L102" s="86" t="s">
        <v>526</v>
      </c>
    </row>
    <row r="103" spans="2:12" s="297" customFormat="1" x14ac:dyDescent="0.2">
      <c r="B103" s="306" t="s">
        <v>508</v>
      </c>
      <c r="C103" s="309"/>
      <c r="D103" s="307" t="s">
        <v>517</v>
      </c>
      <c r="E103" s="307" t="s">
        <v>527</v>
      </c>
      <c r="F103" s="320">
        <v>7270.9139999999998</v>
      </c>
      <c r="G103" s="186"/>
      <c r="H103" s="187">
        <f t="shared" si="3"/>
        <v>0</v>
      </c>
      <c r="I103" s="85">
        <f t="shared" si="4"/>
        <v>0</v>
      </c>
      <c r="J103" s="85">
        <f t="shared" si="5"/>
        <v>0</v>
      </c>
      <c r="K103" s="87">
        <v>0.19</v>
      </c>
      <c r="L103" s="86" t="s">
        <v>528</v>
      </c>
    </row>
    <row r="104" spans="2:12" s="297" customFormat="1" x14ac:dyDescent="0.25">
      <c r="B104" s="301" t="s">
        <v>529</v>
      </c>
      <c r="C104" s="309"/>
      <c r="D104" s="307"/>
      <c r="E104" s="307"/>
      <c r="F104" s="320">
        <v>0</v>
      </c>
      <c r="G104" s="186"/>
      <c r="H104" s="187">
        <f t="shared" si="3"/>
        <v>0</v>
      </c>
      <c r="I104" s="85">
        <f t="shared" si="4"/>
        <v>0</v>
      </c>
      <c r="J104" s="85">
        <f t="shared" si="5"/>
        <v>0</v>
      </c>
      <c r="K104" s="87"/>
      <c r="L104" s="86"/>
    </row>
    <row r="105" spans="2:12" s="297" customFormat="1" x14ac:dyDescent="0.2">
      <c r="B105" s="306" t="s">
        <v>508</v>
      </c>
      <c r="C105" s="309"/>
      <c r="D105" s="307" t="s">
        <v>509</v>
      </c>
      <c r="E105" s="307" t="s">
        <v>530</v>
      </c>
      <c r="F105" s="320">
        <v>7150.7919999999995</v>
      </c>
      <c r="G105" s="186"/>
      <c r="H105" s="187">
        <f t="shared" si="3"/>
        <v>0</v>
      </c>
      <c r="I105" s="85">
        <f t="shared" si="4"/>
        <v>0</v>
      </c>
      <c r="J105" s="85">
        <f t="shared" si="5"/>
        <v>0</v>
      </c>
      <c r="K105" s="87">
        <v>0.19</v>
      </c>
      <c r="L105" s="86" t="s">
        <v>531</v>
      </c>
    </row>
    <row r="106" spans="2:12" s="297" customFormat="1" x14ac:dyDescent="0.2">
      <c r="B106" s="306" t="s">
        <v>508</v>
      </c>
      <c r="C106" s="309"/>
      <c r="D106" s="307" t="s">
        <v>512</v>
      </c>
      <c r="E106" s="307" t="s">
        <v>532</v>
      </c>
      <c r="F106" s="320">
        <v>7532.3559999999998</v>
      </c>
      <c r="G106" s="186"/>
      <c r="H106" s="187">
        <f t="shared" si="3"/>
        <v>0</v>
      </c>
      <c r="I106" s="85">
        <f t="shared" si="4"/>
        <v>0</v>
      </c>
      <c r="J106" s="85">
        <f t="shared" si="5"/>
        <v>0</v>
      </c>
      <c r="K106" s="87">
        <v>0.2</v>
      </c>
      <c r="L106" s="86" t="s">
        <v>533</v>
      </c>
    </row>
    <row r="107" spans="2:12" s="297" customFormat="1" x14ac:dyDescent="0.2">
      <c r="B107" s="306" t="s">
        <v>508</v>
      </c>
      <c r="C107" s="309"/>
      <c r="D107" s="307" t="s">
        <v>514</v>
      </c>
      <c r="E107" s="307" t="s">
        <v>534</v>
      </c>
      <c r="F107" s="320">
        <v>7928.0519999999997</v>
      </c>
      <c r="G107" s="186"/>
      <c r="H107" s="187">
        <f t="shared" si="3"/>
        <v>0</v>
      </c>
      <c r="I107" s="85">
        <f t="shared" si="4"/>
        <v>0</v>
      </c>
      <c r="J107" s="85">
        <f t="shared" si="5"/>
        <v>0</v>
      </c>
      <c r="K107" s="87">
        <v>0.2</v>
      </c>
      <c r="L107" s="86" t="s">
        <v>535</v>
      </c>
    </row>
    <row r="108" spans="2:12" s="297" customFormat="1" x14ac:dyDescent="0.2">
      <c r="B108" s="306" t="s">
        <v>508</v>
      </c>
      <c r="C108" s="310"/>
      <c r="D108" s="307" t="s">
        <v>517</v>
      </c>
      <c r="E108" s="307" t="s">
        <v>536</v>
      </c>
      <c r="F108" s="320">
        <v>8302.5499999999993</v>
      </c>
      <c r="G108" s="186"/>
      <c r="H108" s="187">
        <f t="shared" si="3"/>
        <v>0</v>
      </c>
      <c r="I108" s="85">
        <f t="shared" si="4"/>
        <v>0</v>
      </c>
      <c r="J108" s="85">
        <f t="shared" si="5"/>
        <v>0</v>
      </c>
      <c r="K108" s="87">
        <v>0.22</v>
      </c>
      <c r="L108" s="86" t="s">
        <v>537</v>
      </c>
    </row>
    <row r="109" spans="2:12" x14ac:dyDescent="0.25">
      <c r="B109" s="286" t="s">
        <v>171</v>
      </c>
      <c r="C109" s="287"/>
      <c r="D109" s="288"/>
      <c r="E109" s="287"/>
      <c r="F109" s="320">
        <v>0</v>
      </c>
      <c r="G109" s="186"/>
      <c r="H109" s="187">
        <f t="shared" si="3"/>
        <v>0</v>
      </c>
      <c r="I109" s="85">
        <f t="shared" si="4"/>
        <v>0</v>
      </c>
      <c r="J109" s="85">
        <f t="shared" si="5"/>
        <v>0</v>
      </c>
      <c r="K109" s="86"/>
      <c r="L109" s="87"/>
    </row>
    <row r="110" spans="2:12" ht="30" x14ac:dyDescent="0.2">
      <c r="B110" s="311" t="s">
        <v>544</v>
      </c>
      <c r="C110" s="311"/>
      <c r="D110" s="311"/>
      <c r="E110" s="331" t="s">
        <v>545</v>
      </c>
      <c r="F110" s="320">
        <v>52.288400000000003</v>
      </c>
      <c r="G110" s="186"/>
      <c r="H110" s="187">
        <f t="shared" si="3"/>
        <v>0</v>
      </c>
      <c r="I110" s="85">
        <f t="shared" si="4"/>
        <v>0</v>
      </c>
      <c r="J110" s="85">
        <f t="shared" si="5"/>
        <v>0</v>
      </c>
      <c r="K110" s="86">
        <v>0.01</v>
      </c>
      <c r="L110" s="87">
        <v>2.4E-2</v>
      </c>
    </row>
    <row r="111" spans="2:12" ht="30" x14ac:dyDescent="0.2">
      <c r="B111" s="311" t="s">
        <v>546</v>
      </c>
      <c r="C111" s="311"/>
      <c r="D111" s="311"/>
      <c r="E111" s="331" t="s">
        <v>547</v>
      </c>
      <c r="F111" s="320">
        <v>105.99</v>
      </c>
      <c r="G111" s="186"/>
      <c r="H111" s="187">
        <f t="shared" si="3"/>
        <v>0</v>
      </c>
      <c r="I111" s="85">
        <f t="shared" si="4"/>
        <v>0</v>
      </c>
      <c r="J111" s="85">
        <f t="shared" si="5"/>
        <v>0</v>
      </c>
      <c r="K111" s="86">
        <v>0.01</v>
      </c>
      <c r="L111" s="87">
        <v>2.4E-2</v>
      </c>
    </row>
    <row r="112" spans="2:12" x14ac:dyDescent="0.2">
      <c r="B112" s="311" t="s">
        <v>548</v>
      </c>
      <c r="C112" s="311"/>
      <c r="D112" s="311"/>
      <c r="E112" s="312" t="s">
        <v>291</v>
      </c>
      <c r="F112" s="320">
        <v>233.178</v>
      </c>
      <c r="G112" s="186"/>
      <c r="H112" s="187">
        <f t="shared" si="3"/>
        <v>0</v>
      </c>
      <c r="I112" s="85">
        <f t="shared" si="4"/>
        <v>0</v>
      </c>
      <c r="J112" s="85">
        <f t="shared" si="5"/>
        <v>0</v>
      </c>
      <c r="K112" s="86">
        <v>0.01</v>
      </c>
      <c r="L112" s="87">
        <v>0.19</v>
      </c>
    </row>
    <row r="113" spans="2:12" x14ac:dyDescent="0.2">
      <c r="B113" s="264" t="s">
        <v>23</v>
      </c>
      <c r="C113" s="264"/>
      <c r="D113" s="264"/>
      <c r="E113" s="262" t="s">
        <v>24</v>
      </c>
      <c r="F113" s="320">
        <v>551.14800000000002</v>
      </c>
      <c r="G113" s="186"/>
      <c r="H113" s="187">
        <f t="shared" si="3"/>
        <v>0</v>
      </c>
      <c r="I113" s="85">
        <f t="shared" si="4"/>
        <v>0</v>
      </c>
      <c r="J113" s="85">
        <f t="shared" si="5"/>
        <v>0</v>
      </c>
      <c r="K113" s="86">
        <v>0.01</v>
      </c>
      <c r="L113" s="87">
        <v>0.3</v>
      </c>
    </row>
    <row r="114" spans="2:12" x14ac:dyDescent="0.2">
      <c r="B114" s="264" t="s">
        <v>2</v>
      </c>
      <c r="C114" s="264"/>
      <c r="D114" s="264"/>
      <c r="E114" s="361" t="s">
        <v>577</v>
      </c>
      <c r="F114" s="320">
        <v>600.61</v>
      </c>
      <c r="G114" s="186"/>
      <c r="H114" s="187">
        <f t="shared" si="3"/>
        <v>0</v>
      </c>
      <c r="I114" s="85">
        <f t="shared" si="4"/>
        <v>0</v>
      </c>
      <c r="J114" s="85">
        <f t="shared" si="5"/>
        <v>0</v>
      </c>
      <c r="K114" s="86">
        <v>0.03</v>
      </c>
      <c r="L114" s="87">
        <v>0.15</v>
      </c>
    </row>
    <row r="115" spans="2:12" x14ac:dyDescent="0.2">
      <c r="H115" s="198">
        <f>SUM(H13:H114)</f>
        <v>0</v>
      </c>
      <c r="I115" s="243">
        <f>SUM(I14:I114)</f>
        <v>0</v>
      </c>
      <c r="J115" s="244">
        <f>SUM(J14:J114)</f>
        <v>0</v>
      </c>
      <c r="K115" s="245"/>
      <c r="L115" s="246"/>
    </row>
    <row r="116" spans="2:12" x14ac:dyDescent="0.2">
      <c r="I116" s="247"/>
      <c r="J116" s="247"/>
      <c r="K116" s="245"/>
      <c r="L116" s="246"/>
    </row>
    <row r="117" spans="2:12" x14ac:dyDescent="0.2">
      <c r="I117" s="247"/>
      <c r="J117" s="247"/>
      <c r="K117" s="245"/>
      <c r="L117" s="246"/>
    </row>
    <row r="118" spans="2:12" x14ac:dyDescent="0.2">
      <c r="I118" s="247"/>
      <c r="J118" s="247"/>
      <c r="K118" s="245"/>
      <c r="L118" s="246"/>
    </row>
    <row r="119" spans="2:12" x14ac:dyDescent="0.2">
      <c r="I119" s="247"/>
      <c r="J119" s="247"/>
      <c r="K119" s="245"/>
      <c r="L119" s="246"/>
    </row>
    <row r="120" spans="2:12" x14ac:dyDescent="0.2">
      <c r="I120" s="247"/>
      <c r="J120" s="247"/>
      <c r="K120" s="245"/>
      <c r="L120" s="246"/>
    </row>
    <row r="121" spans="2:12" x14ac:dyDescent="0.2">
      <c r="I121" s="247"/>
      <c r="J121" s="247"/>
      <c r="K121" s="245"/>
      <c r="L121" s="246"/>
    </row>
    <row r="122" spans="2:12" x14ac:dyDescent="0.2">
      <c r="I122" s="247"/>
      <c r="J122" s="247"/>
      <c r="K122" s="245"/>
      <c r="L122" s="246"/>
    </row>
    <row r="123" spans="2:12" x14ac:dyDescent="0.2">
      <c r="I123" s="247"/>
      <c r="J123" s="247"/>
      <c r="K123" s="245"/>
      <c r="L123" s="246"/>
    </row>
    <row r="124" spans="2:12" x14ac:dyDescent="0.2">
      <c r="I124" s="247"/>
      <c r="J124" s="247"/>
      <c r="K124" s="245"/>
      <c r="L124" s="246"/>
    </row>
    <row r="125" spans="2:12" x14ac:dyDescent="0.2">
      <c r="I125" s="247"/>
      <c r="J125" s="247"/>
      <c r="K125" s="245"/>
      <c r="L125" s="246"/>
    </row>
    <row r="126" spans="2:12" x14ac:dyDescent="0.2">
      <c r="I126" s="247"/>
      <c r="J126" s="247"/>
      <c r="K126" s="245"/>
      <c r="L126" s="246"/>
    </row>
    <row r="127" spans="2:12" x14ac:dyDescent="0.2">
      <c r="I127" s="247"/>
      <c r="J127" s="247"/>
      <c r="K127" s="245"/>
      <c r="L127" s="246"/>
    </row>
    <row r="128" spans="2:12" x14ac:dyDescent="0.2">
      <c r="I128" s="247"/>
      <c r="J128" s="247"/>
      <c r="K128" s="245"/>
      <c r="L128" s="246"/>
    </row>
    <row r="129" spans="9:12" x14ac:dyDescent="0.2">
      <c r="I129" s="247"/>
      <c r="J129" s="247"/>
      <c r="K129" s="245"/>
      <c r="L129" s="246"/>
    </row>
    <row r="130" spans="9:12" x14ac:dyDescent="0.25">
      <c r="I130" s="199"/>
      <c r="J130" s="199"/>
      <c r="K130" s="200"/>
      <c r="L130" s="93"/>
    </row>
  </sheetData>
  <mergeCells count="13">
    <mergeCell ref="C87:C92"/>
    <mergeCell ref="C14:C23"/>
    <mergeCell ref="C25:C28"/>
    <mergeCell ref="C29:C34"/>
    <mergeCell ref="C36:C38"/>
    <mergeCell ref="C39:C45"/>
    <mergeCell ref="C48:C53"/>
    <mergeCell ref="C55:C58"/>
    <mergeCell ref="C63:C65"/>
    <mergeCell ref="C67:C72"/>
    <mergeCell ref="C74:C76"/>
    <mergeCell ref="C78:C80"/>
    <mergeCell ref="C83:C84"/>
  </mergeCells>
  <phoneticPr fontId="0" type="noConversion"/>
  <pageMargins left="0.19685039370078741" right="0.15748031496062992" top="0.15748031496062992" bottom="0.15748031496062992" header="0.15748031496062992" footer="0.15748031496062992"/>
  <pageSetup paperSize="9" scale="73" orientation="portrait" r:id="rId1"/>
  <headerFooter alignWithMargins="0">
    <oddFooter>&amp;CЦены действительны с 01 марта 2011 г.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256"/>
  <sheetViews>
    <sheetView zoomScaleNormal="100" zoomScaleSheetLayoutView="100" workbookViewId="0">
      <pane ySplit="12" topLeftCell="A13" activePane="bottomLeft" state="frozen"/>
      <selection pane="bottomLeft" activeCell="Q1" sqref="Q1:T1"/>
    </sheetView>
  </sheetViews>
  <sheetFormatPr defaultColWidth="9.140625" defaultRowHeight="12.75" x14ac:dyDescent="0.2"/>
  <cols>
    <col min="1" max="1" width="3" style="33" customWidth="1"/>
    <col min="2" max="2" width="18.85546875" style="33" customWidth="1"/>
    <col min="3" max="3" width="31.7109375" style="33" customWidth="1"/>
    <col min="4" max="4" width="17.42578125" style="33" customWidth="1"/>
    <col min="5" max="5" width="11.42578125" style="33" customWidth="1"/>
    <col min="6" max="6" width="10.5703125" style="37" customWidth="1"/>
    <col min="7" max="7" width="14.140625" style="39" customWidth="1"/>
    <col min="8" max="8" width="9.140625" style="33"/>
    <col min="9" max="9" width="13.42578125" style="118" customWidth="1"/>
    <col min="10" max="10" width="12.85546875" style="13" customWidth="1"/>
    <col min="11" max="11" width="13.42578125" style="13" customWidth="1"/>
    <col min="12" max="13" width="9.140625" style="12"/>
    <col min="14" max="15" width="8.85546875" style="12" customWidth="1"/>
    <col min="16" max="16384" width="9.140625" style="33"/>
  </cols>
  <sheetData>
    <row r="1" spans="1:20" s="52" customFormat="1" ht="15" x14ac:dyDescent="0.25">
      <c r="B1" s="41" t="s">
        <v>395</v>
      </c>
      <c r="C1" s="41" t="s">
        <v>440</v>
      </c>
      <c r="D1" s="49" t="s">
        <v>441</v>
      </c>
      <c r="E1" s="248"/>
      <c r="F1" s="296"/>
      <c r="G1" s="249"/>
      <c r="H1" s="119"/>
      <c r="I1" s="172"/>
      <c r="J1" s="42"/>
      <c r="K1" s="42"/>
      <c r="L1" s="43"/>
      <c r="M1" s="44"/>
      <c r="N1" s="47"/>
      <c r="O1" s="47"/>
      <c r="Q1" s="333"/>
      <c r="R1" s="334"/>
      <c r="S1" s="48"/>
      <c r="T1" s="60"/>
    </row>
    <row r="2" spans="1:20" x14ac:dyDescent="0.2">
      <c r="B2" s="377"/>
      <c r="C2" s="378"/>
      <c r="D2" s="379"/>
      <c r="E2" s="378"/>
      <c r="F2" s="378"/>
      <c r="G2" s="378"/>
      <c r="H2" s="380"/>
      <c r="I2" s="381"/>
      <c r="P2" s="30"/>
      <c r="Q2" s="28"/>
      <c r="R2" s="28"/>
    </row>
    <row r="3" spans="1:20" x14ac:dyDescent="0.2">
      <c r="B3" s="377"/>
      <c r="C3" s="378"/>
      <c r="D3" s="379"/>
      <c r="E3" s="378"/>
      <c r="F3" s="378"/>
      <c r="G3" s="378"/>
      <c r="H3" s="380"/>
      <c r="I3" s="381"/>
      <c r="P3" s="30"/>
      <c r="Q3" s="28"/>
      <c r="R3" s="28"/>
    </row>
    <row r="4" spans="1:20" x14ac:dyDescent="0.2">
      <c r="B4" s="377"/>
      <c r="C4" s="378"/>
      <c r="D4" s="379"/>
      <c r="E4" s="378"/>
      <c r="F4" s="378"/>
      <c r="G4" s="378"/>
      <c r="H4" s="380"/>
      <c r="I4" s="381"/>
      <c r="P4" s="30"/>
      <c r="Q4" s="28"/>
      <c r="R4" s="28"/>
    </row>
    <row r="5" spans="1:20" x14ac:dyDescent="0.2">
      <c r="B5" s="382"/>
      <c r="C5" s="383"/>
      <c r="D5" s="384"/>
      <c r="E5" s="383"/>
      <c r="F5" s="383"/>
      <c r="G5" s="383"/>
      <c r="H5" s="385"/>
      <c r="I5" s="381"/>
      <c r="P5" s="30"/>
      <c r="Q5" s="28"/>
      <c r="R5" s="28"/>
    </row>
    <row r="6" spans="1:20" x14ac:dyDescent="0.2">
      <c r="B6" s="377"/>
      <c r="C6" s="386"/>
      <c r="D6" s="387"/>
      <c r="E6" s="386"/>
      <c r="F6" s="386"/>
      <c r="G6" s="386"/>
      <c r="H6" s="385"/>
      <c r="I6" s="381"/>
      <c r="P6" s="30"/>
      <c r="Q6" s="28"/>
      <c r="R6" s="28"/>
    </row>
    <row r="7" spans="1:20" x14ac:dyDescent="0.2">
      <c r="B7" s="388"/>
      <c r="C7" s="389"/>
      <c r="D7" s="390"/>
      <c r="E7" s="391"/>
      <c r="F7" s="390"/>
      <c r="G7" s="392"/>
      <c r="H7" s="393"/>
      <c r="I7" s="394"/>
      <c r="P7" s="34"/>
      <c r="Q7" s="35"/>
      <c r="R7" s="35"/>
    </row>
    <row r="9" spans="1:20" ht="15.75" x14ac:dyDescent="0.25">
      <c r="C9" s="103"/>
      <c r="D9" s="103"/>
      <c r="E9" s="40"/>
      <c r="H9" s="40"/>
    </row>
    <row r="10" spans="1:20" ht="15.75" x14ac:dyDescent="0.25">
      <c r="C10" s="36" t="s">
        <v>401</v>
      </c>
      <c r="D10" s="103"/>
      <c r="H10" s="104" t="s">
        <v>411</v>
      </c>
      <c r="I10" s="105">
        <f>I11+'Рамы РП70'!I11+Балки!H11+'Рамы РП110'!I11+Стойки!G11+ДСП!F11</f>
        <v>0</v>
      </c>
      <c r="J10" s="14">
        <f>J11+Балки!I11+'Рамы РП70'!J11+'Рамы РП110'!J11+Стойки!H11+ДСП!G11</f>
        <v>0</v>
      </c>
      <c r="K10" s="14">
        <f>K11+Балки!J11+'Рамы РП70'!K11+'Рамы РП110'!K11+Стойки!I11+ДСП!H11</f>
        <v>0</v>
      </c>
      <c r="L10" s="16"/>
      <c r="M10" s="16"/>
      <c r="N10" s="16"/>
      <c r="O10" s="16"/>
    </row>
    <row r="11" spans="1:20" ht="20.100000000000001" customHeight="1" thickBot="1" x14ac:dyDescent="0.25">
      <c r="C11" s="144" t="s">
        <v>476</v>
      </c>
      <c r="H11" s="106" t="s">
        <v>412</v>
      </c>
      <c r="I11" s="107">
        <f>I255</f>
        <v>0</v>
      </c>
      <c r="J11" s="17">
        <f>J255</f>
        <v>0</v>
      </c>
      <c r="K11" s="17">
        <f>K255</f>
        <v>0</v>
      </c>
      <c r="L11" s="19"/>
      <c r="M11" s="19"/>
      <c r="N11" s="19"/>
      <c r="O11" s="19"/>
    </row>
    <row r="12" spans="1:20" ht="39" customHeight="1" thickBot="1" x14ac:dyDescent="0.25">
      <c r="B12" s="108" t="s">
        <v>128</v>
      </c>
      <c r="C12" s="109" t="s">
        <v>129</v>
      </c>
      <c r="D12" s="109" t="s">
        <v>292</v>
      </c>
      <c r="E12" s="109" t="s">
        <v>398</v>
      </c>
      <c r="F12" s="110" t="s">
        <v>396</v>
      </c>
      <c r="G12" s="110" t="s">
        <v>400</v>
      </c>
      <c r="H12" s="109" t="s">
        <v>398</v>
      </c>
      <c r="I12" s="111" t="s">
        <v>400</v>
      </c>
      <c r="J12" s="31" t="s">
        <v>472</v>
      </c>
      <c r="K12" s="32" t="s">
        <v>408</v>
      </c>
      <c r="L12" s="21" t="s">
        <v>488</v>
      </c>
      <c r="M12" s="21" t="s">
        <v>489</v>
      </c>
      <c r="N12" s="21" t="s">
        <v>442</v>
      </c>
      <c r="O12" s="21" t="s">
        <v>443</v>
      </c>
    </row>
    <row r="13" spans="1:20" ht="20.100000000000001" customHeight="1" thickBot="1" x14ac:dyDescent="0.25">
      <c r="A13" s="145"/>
      <c r="B13" s="146" t="s">
        <v>477</v>
      </c>
      <c r="C13" s="113"/>
      <c r="D13" s="113"/>
      <c r="E13" s="113"/>
      <c r="F13" s="114"/>
      <c r="G13" s="114"/>
      <c r="H13" s="112"/>
      <c r="I13" s="115"/>
      <c r="J13" s="22"/>
      <c r="K13" s="22"/>
      <c r="L13" s="235"/>
      <c r="M13" s="24"/>
      <c r="N13" s="235"/>
      <c r="O13" s="24"/>
    </row>
    <row r="14" spans="1:20" x14ac:dyDescent="0.2">
      <c r="A14" s="112"/>
      <c r="B14" s="147" t="s">
        <v>217</v>
      </c>
      <c r="C14" s="148"/>
      <c r="D14" s="148"/>
      <c r="E14" s="148"/>
      <c r="F14" s="149"/>
      <c r="G14" s="150">
        <v>47851</v>
      </c>
      <c r="H14" s="112"/>
      <c r="I14" s="116">
        <f>G14*H14</f>
        <v>0</v>
      </c>
      <c r="J14" s="22">
        <f>L14*H14</f>
        <v>0</v>
      </c>
      <c r="K14" s="22">
        <f>H14*M14</f>
        <v>0</v>
      </c>
      <c r="L14" s="235">
        <f>SUM(L15:L21)</f>
        <v>3.1800000000000006</v>
      </c>
      <c r="M14" s="24">
        <f>SUM(M15:M21)</f>
        <v>22.686</v>
      </c>
      <c r="N14" s="235"/>
      <c r="O14" s="24"/>
    </row>
    <row r="15" spans="1:20" x14ac:dyDescent="0.2">
      <c r="A15" s="112"/>
      <c r="B15" s="151"/>
      <c r="C15" s="152" t="s">
        <v>68</v>
      </c>
      <c r="D15" s="152" t="s">
        <v>318</v>
      </c>
      <c r="E15" s="153">
        <v>2</v>
      </c>
      <c r="F15" s="154">
        <v>13538</v>
      </c>
      <c r="G15" s="155">
        <v>27076</v>
      </c>
      <c r="H15" s="112"/>
      <c r="I15" s="116"/>
      <c r="J15" s="22"/>
      <c r="K15" s="22"/>
      <c r="L15" s="235">
        <f>E15*N15</f>
        <v>1.5</v>
      </c>
      <c r="M15" s="24">
        <f>E15*O15</f>
        <v>14.182</v>
      </c>
      <c r="N15" s="235">
        <f>Стойки!$J$30</f>
        <v>0.75</v>
      </c>
      <c r="O15" s="24">
        <f>Стойки!$K$30</f>
        <v>7.0910000000000002</v>
      </c>
    </row>
    <row r="16" spans="1:20" x14ac:dyDescent="0.2">
      <c r="A16" s="112"/>
      <c r="B16" s="151"/>
      <c r="C16" s="152" t="s">
        <v>56</v>
      </c>
      <c r="D16" s="152" t="s">
        <v>294</v>
      </c>
      <c r="E16" s="153">
        <v>3</v>
      </c>
      <c r="F16" s="154">
        <v>1823</v>
      </c>
      <c r="G16" s="155">
        <v>5469</v>
      </c>
      <c r="H16" s="112"/>
      <c r="I16" s="116"/>
      <c r="J16" s="22"/>
      <c r="K16" s="22"/>
      <c r="L16" s="235">
        <f t="shared" ref="L16:L72" si="0">E16*N16</f>
        <v>0.66</v>
      </c>
      <c r="M16" s="24">
        <f t="shared" ref="M16:M72" si="1">E16*O16</f>
        <v>2.8499999999999996</v>
      </c>
      <c r="N16" s="235">
        <f>Стойки!$J$99</f>
        <v>0.22</v>
      </c>
      <c r="O16" s="24">
        <f>Стойки!$K$99</f>
        <v>0.95</v>
      </c>
    </row>
    <row r="17" spans="1:15" x14ac:dyDescent="0.2">
      <c r="A17" s="112"/>
      <c r="B17" s="151"/>
      <c r="C17" s="152" t="s">
        <v>130</v>
      </c>
      <c r="D17" s="152" t="s">
        <v>297</v>
      </c>
      <c r="E17" s="153">
        <v>4</v>
      </c>
      <c r="F17" s="154">
        <v>99</v>
      </c>
      <c r="G17" s="155">
        <v>396</v>
      </c>
      <c r="H17" s="112"/>
      <c r="I17" s="116"/>
      <c r="J17" s="22"/>
      <c r="K17" s="22"/>
      <c r="L17" s="235">
        <f t="shared" si="0"/>
        <v>0.04</v>
      </c>
      <c r="M17" s="24">
        <f t="shared" si="1"/>
        <v>0.12</v>
      </c>
      <c r="N17" s="235">
        <f>Стойки!$J$114</f>
        <v>0.01</v>
      </c>
      <c r="O17" s="24">
        <f>Стойки!$K$114</f>
        <v>0.03</v>
      </c>
    </row>
    <row r="18" spans="1:15" x14ac:dyDescent="0.2">
      <c r="A18" s="112"/>
      <c r="B18" s="151"/>
      <c r="C18" s="152" t="s">
        <v>567</v>
      </c>
      <c r="D18" s="152" t="s">
        <v>572</v>
      </c>
      <c r="E18" s="153">
        <v>2</v>
      </c>
      <c r="F18" s="154">
        <v>3366</v>
      </c>
      <c r="G18" s="155">
        <v>6732</v>
      </c>
      <c r="H18" s="112"/>
      <c r="I18" s="116"/>
      <c r="J18" s="22"/>
      <c r="K18" s="22"/>
      <c r="L18" s="235">
        <f t="shared" si="0"/>
        <v>0.02</v>
      </c>
      <c r="M18" s="24">
        <f t="shared" si="1"/>
        <v>1.82</v>
      </c>
      <c r="N18" s="235">
        <f>Стойки!$J$110</f>
        <v>0.01</v>
      </c>
      <c r="O18" s="24">
        <f>Стойки!$K$110</f>
        <v>0.91</v>
      </c>
    </row>
    <row r="19" spans="1:15" x14ac:dyDescent="0.2">
      <c r="A19" s="112"/>
      <c r="B19" s="151"/>
      <c r="C19" s="152" t="s">
        <v>67</v>
      </c>
      <c r="D19" s="152" t="s">
        <v>388</v>
      </c>
      <c r="E19" s="153">
        <v>12</v>
      </c>
      <c r="F19" s="154">
        <v>127</v>
      </c>
      <c r="G19" s="155">
        <v>1524</v>
      </c>
      <c r="H19" s="112"/>
      <c r="I19" s="116"/>
      <c r="J19" s="22"/>
      <c r="K19" s="22"/>
      <c r="L19" s="235">
        <f t="shared" si="0"/>
        <v>0.12</v>
      </c>
      <c r="M19" s="24">
        <f t="shared" si="1"/>
        <v>0.32400000000000001</v>
      </c>
      <c r="N19" s="235">
        <f>Стойки!$J$118</f>
        <v>0.01</v>
      </c>
      <c r="O19" s="24">
        <f>Стойки!$K$118</f>
        <v>2.7E-2</v>
      </c>
    </row>
    <row r="20" spans="1:15" x14ac:dyDescent="0.2">
      <c r="A20" s="112"/>
      <c r="B20" s="151"/>
      <c r="C20" s="152" t="s">
        <v>66</v>
      </c>
      <c r="D20" s="152" t="s">
        <v>295</v>
      </c>
      <c r="E20" s="153">
        <v>12</v>
      </c>
      <c r="F20" s="154">
        <v>21</v>
      </c>
      <c r="G20" s="155">
        <v>252</v>
      </c>
      <c r="H20" s="112"/>
      <c r="I20" s="116"/>
      <c r="J20" s="22"/>
      <c r="K20" s="22"/>
      <c r="L20" s="235">
        <f t="shared" si="0"/>
        <v>0.12</v>
      </c>
      <c r="M20" s="24">
        <f t="shared" si="1"/>
        <v>0.06</v>
      </c>
      <c r="N20" s="235">
        <f>Стойки!$J$117</f>
        <v>0.01</v>
      </c>
      <c r="O20" s="24">
        <f>Стойки!$K$117</f>
        <v>5.0000000000000001E-3</v>
      </c>
    </row>
    <row r="21" spans="1:15" ht="13.5" thickBot="1" x14ac:dyDescent="0.25">
      <c r="A21" s="112"/>
      <c r="B21" s="151"/>
      <c r="C21" s="152" t="s">
        <v>64</v>
      </c>
      <c r="D21" s="152" t="s">
        <v>302</v>
      </c>
      <c r="E21" s="153">
        <v>3</v>
      </c>
      <c r="F21" s="154">
        <v>2134</v>
      </c>
      <c r="G21" s="155">
        <v>6402</v>
      </c>
      <c r="H21" s="112"/>
      <c r="I21" s="116"/>
      <c r="J21" s="22"/>
      <c r="K21" s="22"/>
      <c r="L21" s="235">
        <f t="shared" si="0"/>
        <v>0.72</v>
      </c>
      <c r="M21" s="24">
        <f t="shared" si="1"/>
        <v>3.33</v>
      </c>
      <c r="N21" s="235">
        <f>Стойки!$J$108</f>
        <v>0.24</v>
      </c>
      <c r="O21" s="24">
        <f>Стойки!$K$108</f>
        <v>1.1100000000000001</v>
      </c>
    </row>
    <row r="22" spans="1:15" x14ac:dyDescent="0.2">
      <c r="A22" s="112"/>
      <c r="B22" s="147" t="s">
        <v>219</v>
      </c>
      <c r="C22" s="148"/>
      <c r="D22" s="148"/>
      <c r="E22" s="148"/>
      <c r="F22" s="149"/>
      <c r="G22" s="150">
        <v>51513</v>
      </c>
      <c r="H22" s="112"/>
      <c r="I22" s="116">
        <f>G22*H22</f>
        <v>0</v>
      </c>
      <c r="J22" s="22">
        <f>L22*H22</f>
        <v>0</v>
      </c>
      <c r="K22" s="22">
        <f>H22*M22</f>
        <v>0</v>
      </c>
      <c r="L22" s="235">
        <f>SUM(L23:L29)</f>
        <v>3.2800000000000002</v>
      </c>
      <c r="M22" s="24">
        <f>SUM(M23:M29)</f>
        <v>24.620000000000005</v>
      </c>
      <c r="N22" s="235"/>
      <c r="O22" s="24"/>
    </row>
    <row r="23" spans="1:15" x14ac:dyDescent="0.2">
      <c r="A23" s="112"/>
      <c r="B23" s="151"/>
      <c r="C23" s="152" t="s">
        <v>69</v>
      </c>
      <c r="D23" s="152" t="s">
        <v>319</v>
      </c>
      <c r="E23" s="153">
        <v>2</v>
      </c>
      <c r="F23" s="154">
        <v>15369</v>
      </c>
      <c r="G23" s="155">
        <v>30738</v>
      </c>
      <c r="H23" s="112"/>
      <c r="I23" s="116"/>
      <c r="J23" s="22"/>
      <c r="K23" s="22"/>
      <c r="L23" s="235">
        <f t="shared" si="0"/>
        <v>1.6</v>
      </c>
      <c r="M23" s="24">
        <f t="shared" si="1"/>
        <v>16.116</v>
      </c>
      <c r="N23" s="235">
        <f>Стойки!$J$31</f>
        <v>0.8</v>
      </c>
      <c r="O23" s="24">
        <f>Стойки!$K$31</f>
        <v>8.0579999999999998</v>
      </c>
    </row>
    <row r="24" spans="1:15" x14ac:dyDescent="0.2">
      <c r="A24" s="112"/>
      <c r="B24" s="151"/>
      <c r="C24" s="152" t="s">
        <v>56</v>
      </c>
      <c r="D24" s="152" t="s">
        <v>294</v>
      </c>
      <c r="E24" s="153">
        <v>3</v>
      </c>
      <c r="F24" s="154">
        <v>1823</v>
      </c>
      <c r="G24" s="155">
        <v>5469</v>
      </c>
      <c r="H24" s="112"/>
      <c r="I24" s="116"/>
      <c r="J24" s="22"/>
      <c r="K24" s="22"/>
      <c r="L24" s="235">
        <f t="shared" si="0"/>
        <v>0.66</v>
      </c>
      <c r="M24" s="24">
        <f t="shared" si="1"/>
        <v>2.8499999999999996</v>
      </c>
      <c r="N24" s="235">
        <f>Стойки!$J$99</f>
        <v>0.22</v>
      </c>
      <c r="O24" s="24">
        <f>Стойки!$K$99</f>
        <v>0.95</v>
      </c>
    </row>
    <row r="25" spans="1:15" x14ac:dyDescent="0.2">
      <c r="A25" s="112"/>
      <c r="B25" s="151"/>
      <c r="C25" s="152" t="s">
        <v>130</v>
      </c>
      <c r="D25" s="152" t="s">
        <v>297</v>
      </c>
      <c r="E25" s="153">
        <v>4</v>
      </c>
      <c r="F25" s="154">
        <v>99</v>
      </c>
      <c r="G25" s="155">
        <v>396</v>
      </c>
      <c r="H25" s="112"/>
      <c r="I25" s="116"/>
      <c r="J25" s="22"/>
      <c r="K25" s="22"/>
      <c r="L25" s="235">
        <f t="shared" si="0"/>
        <v>0.04</v>
      </c>
      <c r="M25" s="24">
        <f t="shared" si="1"/>
        <v>0.12</v>
      </c>
      <c r="N25" s="235">
        <f>Стойки!$J$114</f>
        <v>0.01</v>
      </c>
      <c r="O25" s="24">
        <f>Стойки!$K$114</f>
        <v>0.03</v>
      </c>
    </row>
    <row r="26" spans="1:15" x14ac:dyDescent="0.2">
      <c r="A26" s="112"/>
      <c r="B26" s="151"/>
      <c r="C26" s="152" t="s">
        <v>567</v>
      </c>
      <c r="D26" s="152" t="s">
        <v>573</v>
      </c>
      <c r="E26" s="153">
        <v>2</v>
      </c>
      <c r="F26" s="154">
        <v>3366</v>
      </c>
      <c r="G26" s="155">
        <v>6732</v>
      </c>
      <c r="H26" s="112"/>
      <c r="I26" s="116"/>
      <c r="J26" s="22"/>
      <c r="K26" s="22"/>
      <c r="L26" s="235">
        <f t="shared" si="0"/>
        <v>0.02</v>
      </c>
      <c r="M26" s="24">
        <f t="shared" si="1"/>
        <v>1.82</v>
      </c>
      <c r="N26" s="235">
        <f>Стойки!$J$110</f>
        <v>0.01</v>
      </c>
      <c r="O26" s="24">
        <f>Стойки!$K$110</f>
        <v>0.91</v>
      </c>
    </row>
    <row r="27" spans="1:15" x14ac:dyDescent="0.2">
      <c r="A27" s="112"/>
      <c r="B27" s="151"/>
      <c r="C27" s="152" t="s">
        <v>67</v>
      </c>
      <c r="D27" s="152" t="s">
        <v>388</v>
      </c>
      <c r="E27" s="153">
        <v>12</v>
      </c>
      <c r="F27" s="154">
        <v>127</v>
      </c>
      <c r="G27" s="155">
        <v>1524</v>
      </c>
      <c r="H27" s="112"/>
      <c r="I27" s="116"/>
      <c r="J27" s="22"/>
      <c r="K27" s="22"/>
      <c r="L27" s="235">
        <f t="shared" si="0"/>
        <v>0.12</v>
      </c>
      <c r="M27" s="24">
        <f t="shared" si="1"/>
        <v>0.32400000000000001</v>
      </c>
      <c r="N27" s="235">
        <f>Стойки!$J$118</f>
        <v>0.01</v>
      </c>
      <c r="O27" s="24">
        <f>Стойки!$K$118</f>
        <v>2.7E-2</v>
      </c>
    </row>
    <row r="28" spans="1:15" x14ac:dyDescent="0.2">
      <c r="A28" s="112"/>
      <c r="B28" s="151"/>
      <c r="C28" s="152" t="s">
        <v>66</v>
      </c>
      <c r="D28" s="152" t="s">
        <v>295</v>
      </c>
      <c r="E28" s="153">
        <v>12</v>
      </c>
      <c r="F28" s="154">
        <v>21</v>
      </c>
      <c r="G28" s="155">
        <v>252</v>
      </c>
      <c r="H28" s="112"/>
      <c r="I28" s="116"/>
      <c r="J28" s="22"/>
      <c r="K28" s="22"/>
      <c r="L28" s="235">
        <f t="shared" si="0"/>
        <v>0.12</v>
      </c>
      <c r="M28" s="24">
        <f t="shared" si="1"/>
        <v>0.06</v>
      </c>
      <c r="N28" s="235">
        <f>Стойки!$J$117</f>
        <v>0.01</v>
      </c>
      <c r="O28" s="24">
        <f>Стойки!$K$117</f>
        <v>5.0000000000000001E-3</v>
      </c>
    </row>
    <row r="29" spans="1:15" ht="13.5" thickBot="1" x14ac:dyDescent="0.25">
      <c r="A29" s="112"/>
      <c r="B29" s="151"/>
      <c r="C29" s="152" t="s">
        <v>64</v>
      </c>
      <c r="D29" s="152" t="s">
        <v>302</v>
      </c>
      <c r="E29" s="153">
        <v>3</v>
      </c>
      <c r="F29" s="154">
        <v>2134</v>
      </c>
      <c r="G29" s="155">
        <v>6402</v>
      </c>
      <c r="H29" s="112"/>
      <c r="I29" s="116"/>
      <c r="J29" s="22"/>
      <c r="K29" s="22"/>
      <c r="L29" s="235">
        <f t="shared" si="0"/>
        <v>0.72</v>
      </c>
      <c r="M29" s="24">
        <f t="shared" si="1"/>
        <v>3.33</v>
      </c>
      <c r="N29" s="235">
        <f>Стойки!$J$108</f>
        <v>0.24</v>
      </c>
      <c r="O29" s="24">
        <f>Стойки!$K$108</f>
        <v>1.1100000000000001</v>
      </c>
    </row>
    <row r="30" spans="1:15" x14ac:dyDescent="0.2">
      <c r="A30" s="112"/>
      <c r="B30" s="147" t="s">
        <v>221</v>
      </c>
      <c r="C30" s="148"/>
      <c r="D30" s="148"/>
      <c r="E30" s="148"/>
      <c r="F30" s="149"/>
      <c r="G30" s="150">
        <v>54112</v>
      </c>
      <c r="H30" s="112"/>
      <c r="I30" s="116">
        <f>G30*H30</f>
        <v>0</v>
      </c>
      <c r="J30" s="22">
        <f>L30*H30</f>
        <v>0</v>
      </c>
      <c r="K30" s="22">
        <f>H30*M30</f>
        <v>0</v>
      </c>
      <c r="L30" s="235">
        <f>SUM(L31:L37)</f>
        <v>3.3800000000000003</v>
      </c>
      <c r="M30" s="24">
        <f>SUM(M31:M37)</f>
        <v>26.009999999999998</v>
      </c>
      <c r="N30" s="235"/>
      <c r="O30" s="24"/>
    </row>
    <row r="31" spans="1:15" x14ac:dyDescent="0.2">
      <c r="A31" s="112"/>
      <c r="B31" s="151"/>
      <c r="C31" s="152" t="s">
        <v>70</v>
      </c>
      <c r="D31" s="152" t="s">
        <v>320</v>
      </c>
      <c r="E31" s="153">
        <v>2</v>
      </c>
      <c r="F31" s="154">
        <v>16612</v>
      </c>
      <c r="G31" s="155">
        <v>33224</v>
      </c>
      <c r="H31" s="112"/>
      <c r="I31" s="116"/>
      <c r="J31" s="22"/>
      <c r="K31" s="22"/>
      <c r="L31" s="235">
        <f t="shared" si="0"/>
        <v>1.7</v>
      </c>
      <c r="M31" s="24">
        <f t="shared" si="1"/>
        <v>17.405999999999999</v>
      </c>
      <c r="N31" s="235">
        <f>Стойки!$J$32</f>
        <v>0.85</v>
      </c>
      <c r="O31" s="24">
        <f>Стойки!$K$32</f>
        <v>8.7029999999999994</v>
      </c>
    </row>
    <row r="32" spans="1:15" x14ac:dyDescent="0.2">
      <c r="A32" s="112"/>
      <c r="B32" s="151"/>
      <c r="C32" s="152" t="s">
        <v>56</v>
      </c>
      <c r="D32" s="152" t="s">
        <v>294</v>
      </c>
      <c r="E32" s="153">
        <v>2</v>
      </c>
      <c r="F32" s="154">
        <v>1823</v>
      </c>
      <c r="G32" s="155">
        <v>3646</v>
      </c>
      <c r="H32" s="112"/>
      <c r="I32" s="116"/>
      <c r="J32" s="22"/>
      <c r="K32" s="22"/>
      <c r="L32" s="235">
        <f t="shared" si="0"/>
        <v>0.44</v>
      </c>
      <c r="M32" s="24">
        <f t="shared" si="1"/>
        <v>1.9</v>
      </c>
      <c r="N32" s="235">
        <f>Стойки!$J$99</f>
        <v>0.22</v>
      </c>
      <c r="O32" s="24">
        <f>Стойки!$K$99</f>
        <v>0.95</v>
      </c>
    </row>
    <row r="33" spans="1:15" x14ac:dyDescent="0.2">
      <c r="A33" s="112"/>
      <c r="B33" s="151"/>
      <c r="C33" s="152" t="s">
        <v>130</v>
      </c>
      <c r="D33" s="152" t="s">
        <v>297</v>
      </c>
      <c r="E33" s="153">
        <v>2</v>
      </c>
      <c r="F33" s="154">
        <v>99</v>
      </c>
      <c r="G33" s="155">
        <v>198</v>
      </c>
      <c r="H33" s="112"/>
      <c r="I33" s="116"/>
      <c r="J33" s="22"/>
      <c r="K33" s="22"/>
      <c r="L33" s="235">
        <f t="shared" si="0"/>
        <v>0.02</v>
      </c>
      <c r="M33" s="24">
        <f t="shared" si="1"/>
        <v>0.06</v>
      </c>
      <c r="N33" s="235">
        <f>Стойки!$J$114</f>
        <v>0.01</v>
      </c>
      <c r="O33" s="24">
        <f>Стойки!$K$114</f>
        <v>0.03</v>
      </c>
    </row>
    <row r="34" spans="1:15" x14ac:dyDescent="0.2">
      <c r="A34" s="112"/>
      <c r="B34" s="151"/>
      <c r="C34" s="152" t="s">
        <v>567</v>
      </c>
      <c r="D34" s="152" t="s">
        <v>572</v>
      </c>
      <c r="E34" s="153">
        <v>2</v>
      </c>
      <c r="F34" s="154">
        <v>3366</v>
      </c>
      <c r="G34" s="155">
        <v>6732</v>
      </c>
      <c r="H34" s="112"/>
      <c r="I34" s="116"/>
      <c r="J34" s="22"/>
      <c r="K34" s="22"/>
      <c r="L34" s="235">
        <f t="shared" si="0"/>
        <v>0.02</v>
      </c>
      <c r="M34" s="24">
        <f t="shared" si="1"/>
        <v>1.82</v>
      </c>
      <c r="N34" s="235">
        <f>Стойки!$J$110</f>
        <v>0.01</v>
      </c>
      <c r="O34" s="24">
        <f>Стойки!$K$110</f>
        <v>0.91</v>
      </c>
    </row>
    <row r="35" spans="1:15" x14ac:dyDescent="0.2">
      <c r="A35" s="112"/>
      <c r="B35" s="151"/>
      <c r="C35" s="152" t="s">
        <v>67</v>
      </c>
      <c r="D35" s="152" t="s">
        <v>388</v>
      </c>
      <c r="E35" s="153">
        <v>12</v>
      </c>
      <c r="F35" s="154">
        <v>127</v>
      </c>
      <c r="G35" s="155">
        <v>1524</v>
      </c>
      <c r="H35" s="112"/>
      <c r="I35" s="116"/>
      <c r="J35" s="22"/>
      <c r="K35" s="22"/>
      <c r="L35" s="235">
        <f t="shared" si="0"/>
        <v>0.12</v>
      </c>
      <c r="M35" s="24">
        <f t="shared" si="1"/>
        <v>0.32400000000000001</v>
      </c>
      <c r="N35" s="235">
        <f>Стойки!$J$118</f>
        <v>0.01</v>
      </c>
      <c r="O35" s="24">
        <f>Стойки!$K$118</f>
        <v>2.7E-2</v>
      </c>
    </row>
    <row r="36" spans="1:15" x14ac:dyDescent="0.2">
      <c r="A36" s="112"/>
      <c r="B36" s="151"/>
      <c r="C36" s="152" t="s">
        <v>66</v>
      </c>
      <c r="D36" s="152" t="s">
        <v>295</v>
      </c>
      <c r="E36" s="153">
        <v>12</v>
      </c>
      <c r="F36" s="154">
        <v>21</v>
      </c>
      <c r="G36" s="155">
        <v>252</v>
      </c>
      <c r="H36" s="112"/>
      <c r="I36" s="116"/>
      <c r="J36" s="22"/>
      <c r="K36" s="22"/>
      <c r="L36" s="235">
        <f t="shared" si="0"/>
        <v>0.12</v>
      </c>
      <c r="M36" s="24">
        <f t="shared" si="1"/>
        <v>0.06</v>
      </c>
      <c r="N36" s="235">
        <f>Стойки!$J$117</f>
        <v>0.01</v>
      </c>
      <c r="O36" s="24">
        <f>Стойки!$K$117</f>
        <v>5.0000000000000001E-3</v>
      </c>
    </row>
    <row r="37" spans="1:15" ht="13.5" thickBot="1" x14ac:dyDescent="0.25">
      <c r="A37" s="112"/>
      <c r="B37" s="151"/>
      <c r="C37" s="152" t="s">
        <v>64</v>
      </c>
      <c r="D37" s="152" t="s">
        <v>302</v>
      </c>
      <c r="E37" s="153">
        <v>4</v>
      </c>
      <c r="F37" s="154">
        <v>2134</v>
      </c>
      <c r="G37" s="155">
        <v>8536</v>
      </c>
      <c r="H37" s="112"/>
      <c r="I37" s="116"/>
      <c r="J37" s="22"/>
      <c r="K37" s="22"/>
      <c r="L37" s="235">
        <f t="shared" si="0"/>
        <v>0.96</v>
      </c>
      <c r="M37" s="24">
        <f t="shared" si="1"/>
        <v>4.4400000000000004</v>
      </c>
      <c r="N37" s="235">
        <f>Стойки!$J$108</f>
        <v>0.24</v>
      </c>
      <c r="O37" s="24">
        <f>Стойки!$K$108</f>
        <v>1.1100000000000001</v>
      </c>
    </row>
    <row r="38" spans="1:15" x14ac:dyDescent="0.2">
      <c r="A38" s="112"/>
      <c r="B38" s="147" t="s">
        <v>223</v>
      </c>
      <c r="C38" s="148"/>
      <c r="D38" s="148"/>
      <c r="E38" s="148"/>
      <c r="F38" s="149"/>
      <c r="G38" s="150">
        <v>59851</v>
      </c>
      <c r="H38" s="112"/>
      <c r="I38" s="116">
        <f>G38*H38</f>
        <v>0</v>
      </c>
      <c r="J38" s="22">
        <f>L38*H38</f>
        <v>0</v>
      </c>
      <c r="K38" s="22">
        <f>H38*M38</f>
        <v>0</v>
      </c>
      <c r="L38" s="235">
        <f>SUM(L39:L45)</f>
        <v>3.72</v>
      </c>
      <c r="M38" s="24">
        <f>SUM(M39:M45)</f>
        <v>28.954000000000001</v>
      </c>
      <c r="N38" s="235"/>
      <c r="O38" s="24"/>
    </row>
    <row r="39" spans="1:15" x14ac:dyDescent="0.2">
      <c r="A39" s="112"/>
      <c r="B39" s="151"/>
      <c r="C39" s="152" t="s">
        <v>71</v>
      </c>
      <c r="D39" s="152" t="s">
        <v>321</v>
      </c>
      <c r="E39" s="153">
        <v>2</v>
      </c>
      <c r="F39" s="154">
        <v>18471</v>
      </c>
      <c r="G39" s="155">
        <v>36942</v>
      </c>
      <c r="H39" s="112"/>
      <c r="I39" s="116"/>
      <c r="J39" s="22"/>
      <c r="K39" s="22"/>
      <c r="L39" s="235">
        <f t="shared" si="0"/>
        <v>1.8</v>
      </c>
      <c r="M39" s="24">
        <f t="shared" si="1"/>
        <v>19.34</v>
      </c>
      <c r="N39" s="235">
        <f>Стойки!$J$33</f>
        <v>0.9</v>
      </c>
      <c r="O39" s="24">
        <f>Стойки!$K$33</f>
        <v>9.67</v>
      </c>
    </row>
    <row r="40" spans="1:15" x14ac:dyDescent="0.2">
      <c r="A40" s="112"/>
      <c r="B40" s="151"/>
      <c r="C40" s="152" t="s">
        <v>56</v>
      </c>
      <c r="D40" s="152" t="s">
        <v>294</v>
      </c>
      <c r="E40" s="153">
        <v>3</v>
      </c>
      <c r="F40" s="154">
        <v>1823</v>
      </c>
      <c r="G40" s="155">
        <v>5469</v>
      </c>
      <c r="H40" s="112"/>
      <c r="I40" s="116"/>
      <c r="J40" s="22"/>
      <c r="K40" s="22"/>
      <c r="L40" s="235">
        <f t="shared" si="0"/>
        <v>0.66</v>
      </c>
      <c r="M40" s="24">
        <f t="shared" si="1"/>
        <v>2.8499999999999996</v>
      </c>
      <c r="N40" s="235">
        <f>Стойки!$J$99</f>
        <v>0.22</v>
      </c>
      <c r="O40" s="24">
        <f>Стойки!$K$99</f>
        <v>0.95</v>
      </c>
    </row>
    <row r="41" spans="1:15" x14ac:dyDescent="0.2">
      <c r="A41" s="112"/>
      <c r="B41" s="151"/>
      <c r="C41" s="152" t="s">
        <v>130</v>
      </c>
      <c r="D41" s="152" t="s">
        <v>297</v>
      </c>
      <c r="E41" s="153">
        <v>4</v>
      </c>
      <c r="F41" s="154">
        <v>99</v>
      </c>
      <c r="G41" s="155">
        <v>396</v>
      </c>
      <c r="H41" s="112"/>
      <c r="I41" s="116"/>
      <c r="J41" s="22"/>
      <c r="K41" s="22"/>
      <c r="L41" s="235">
        <f t="shared" si="0"/>
        <v>0.04</v>
      </c>
      <c r="M41" s="24">
        <f t="shared" si="1"/>
        <v>0.12</v>
      </c>
      <c r="N41" s="235">
        <f>Стойки!$J$114</f>
        <v>0.01</v>
      </c>
      <c r="O41" s="24">
        <f>Стойки!$K$114</f>
        <v>0.03</v>
      </c>
    </row>
    <row r="42" spans="1:15" x14ac:dyDescent="0.2">
      <c r="A42" s="112"/>
      <c r="B42" s="151"/>
      <c r="C42" s="152" t="s">
        <v>567</v>
      </c>
      <c r="D42" s="152" t="s">
        <v>572</v>
      </c>
      <c r="E42" s="153">
        <v>2</v>
      </c>
      <c r="F42" s="154">
        <v>3366</v>
      </c>
      <c r="G42" s="155">
        <v>6732</v>
      </c>
      <c r="H42" s="112"/>
      <c r="I42" s="116"/>
      <c r="J42" s="22"/>
      <c r="K42" s="22"/>
      <c r="L42" s="235">
        <f t="shared" si="0"/>
        <v>0.02</v>
      </c>
      <c r="M42" s="24">
        <f t="shared" si="1"/>
        <v>1.82</v>
      </c>
      <c r="N42" s="235">
        <f>Стойки!$J$110</f>
        <v>0.01</v>
      </c>
      <c r="O42" s="24">
        <f>Стойки!$K$110</f>
        <v>0.91</v>
      </c>
    </row>
    <row r="43" spans="1:15" x14ac:dyDescent="0.2">
      <c r="A43" s="112"/>
      <c r="B43" s="151"/>
      <c r="C43" s="152" t="s">
        <v>67</v>
      </c>
      <c r="D43" s="152" t="s">
        <v>388</v>
      </c>
      <c r="E43" s="153">
        <v>12</v>
      </c>
      <c r="F43" s="154">
        <v>127</v>
      </c>
      <c r="G43" s="155">
        <v>1524</v>
      </c>
      <c r="H43" s="112"/>
      <c r="I43" s="116"/>
      <c r="J43" s="22"/>
      <c r="K43" s="22"/>
      <c r="L43" s="235">
        <f t="shared" si="0"/>
        <v>0.12</v>
      </c>
      <c r="M43" s="24">
        <f t="shared" si="1"/>
        <v>0.32400000000000001</v>
      </c>
      <c r="N43" s="235">
        <f>Стойки!$J$118</f>
        <v>0.01</v>
      </c>
      <c r="O43" s="24">
        <f>Стойки!$K$118</f>
        <v>2.7E-2</v>
      </c>
    </row>
    <row r="44" spans="1:15" x14ac:dyDescent="0.2">
      <c r="A44" s="112"/>
      <c r="B44" s="151"/>
      <c r="C44" s="152" t="s">
        <v>66</v>
      </c>
      <c r="D44" s="152" t="s">
        <v>295</v>
      </c>
      <c r="E44" s="153">
        <v>12</v>
      </c>
      <c r="F44" s="154">
        <v>21</v>
      </c>
      <c r="G44" s="155">
        <v>252</v>
      </c>
      <c r="H44" s="112"/>
      <c r="I44" s="116"/>
      <c r="J44" s="22"/>
      <c r="K44" s="22"/>
      <c r="L44" s="235">
        <f t="shared" si="0"/>
        <v>0.12</v>
      </c>
      <c r="M44" s="24">
        <f t="shared" si="1"/>
        <v>0.06</v>
      </c>
      <c r="N44" s="235">
        <f>Стойки!$J$117</f>
        <v>0.01</v>
      </c>
      <c r="O44" s="24">
        <f>Стойки!$K$117</f>
        <v>5.0000000000000001E-3</v>
      </c>
    </row>
    <row r="45" spans="1:15" ht="13.5" thickBot="1" x14ac:dyDescent="0.25">
      <c r="A45" s="112"/>
      <c r="B45" s="151"/>
      <c r="C45" s="152" t="s">
        <v>64</v>
      </c>
      <c r="D45" s="152" t="s">
        <v>302</v>
      </c>
      <c r="E45" s="153">
        <v>4</v>
      </c>
      <c r="F45" s="154">
        <v>2134</v>
      </c>
      <c r="G45" s="155">
        <v>8536</v>
      </c>
      <c r="H45" s="112"/>
      <c r="I45" s="116"/>
      <c r="J45" s="22"/>
      <c r="K45" s="22"/>
      <c r="L45" s="235">
        <f t="shared" si="0"/>
        <v>0.96</v>
      </c>
      <c r="M45" s="24">
        <f t="shared" si="1"/>
        <v>4.4400000000000004</v>
      </c>
      <c r="N45" s="235">
        <f>Стойки!$J$108</f>
        <v>0.24</v>
      </c>
      <c r="O45" s="24">
        <f>Стойки!$K$108</f>
        <v>1.1100000000000001</v>
      </c>
    </row>
    <row r="46" spans="1:15" x14ac:dyDescent="0.2">
      <c r="A46" s="112"/>
      <c r="B46" s="147" t="s">
        <v>225</v>
      </c>
      <c r="C46" s="148"/>
      <c r="D46" s="148"/>
      <c r="E46" s="148"/>
      <c r="F46" s="149"/>
      <c r="G46" s="150">
        <v>65998</v>
      </c>
      <c r="H46" s="112"/>
      <c r="I46" s="116">
        <f>G46*H46</f>
        <v>0</v>
      </c>
      <c r="J46" s="22">
        <f>L46*H46</f>
        <v>0</v>
      </c>
      <c r="K46" s="22">
        <f>H46*M46</f>
        <v>0</v>
      </c>
      <c r="L46" s="235">
        <f>SUM(L47:L53)</f>
        <v>4.26</v>
      </c>
      <c r="M46" s="24">
        <f>SUM(M47:M53)</f>
        <v>32.224000000000004</v>
      </c>
      <c r="N46" s="235"/>
      <c r="O46" s="24"/>
    </row>
    <row r="47" spans="1:15" x14ac:dyDescent="0.2">
      <c r="A47" s="112"/>
      <c r="B47" s="151"/>
      <c r="C47" s="152" t="s">
        <v>72</v>
      </c>
      <c r="D47" s="152" t="s">
        <v>322</v>
      </c>
      <c r="E47" s="153">
        <v>2</v>
      </c>
      <c r="F47" s="154">
        <v>19665</v>
      </c>
      <c r="G47" s="155">
        <v>39330</v>
      </c>
      <c r="H47" s="112"/>
      <c r="I47" s="116"/>
      <c r="J47" s="22"/>
      <c r="K47" s="22"/>
      <c r="L47" s="235">
        <f t="shared" si="0"/>
        <v>1.9</v>
      </c>
      <c r="M47" s="24">
        <f t="shared" si="1"/>
        <v>20.61</v>
      </c>
      <c r="N47" s="235">
        <f>Стойки!$J$34</f>
        <v>0.95</v>
      </c>
      <c r="O47" s="24">
        <f>Стойки!$K$34</f>
        <v>10.305</v>
      </c>
    </row>
    <row r="48" spans="1:15" x14ac:dyDescent="0.2">
      <c r="A48" s="112"/>
      <c r="B48" s="151"/>
      <c r="C48" s="152" t="s">
        <v>56</v>
      </c>
      <c r="D48" s="152" t="s">
        <v>294</v>
      </c>
      <c r="E48" s="153">
        <v>4</v>
      </c>
      <c r="F48" s="154">
        <v>1823</v>
      </c>
      <c r="G48" s="155">
        <v>7292</v>
      </c>
      <c r="H48" s="112"/>
      <c r="I48" s="116"/>
      <c r="J48" s="22"/>
      <c r="K48" s="22"/>
      <c r="L48" s="235">
        <f t="shared" si="0"/>
        <v>0.88</v>
      </c>
      <c r="M48" s="24">
        <f t="shared" si="1"/>
        <v>3.8</v>
      </c>
      <c r="N48" s="235">
        <f>Стойки!$J$99</f>
        <v>0.22</v>
      </c>
      <c r="O48" s="24">
        <f>Стойки!$K$99</f>
        <v>0.95</v>
      </c>
    </row>
    <row r="49" spans="1:15" x14ac:dyDescent="0.2">
      <c r="A49" s="112"/>
      <c r="B49" s="151"/>
      <c r="C49" s="152" t="s">
        <v>130</v>
      </c>
      <c r="D49" s="152" t="s">
        <v>297</v>
      </c>
      <c r="E49" s="153">
        <v>2</v>
      </c>
      <c r="F49" s="154">
        <v>99</v>
      </c>
      <c r="G49" s="155">
        <v>198</v>
      </c>
      <c r="H49" s="112"/>
      <c r="I49" s="116"/>
      <c r="J49" s="22"/>
      <c r="K49" s="22"/>
      <c r="L49" s="235">
        <f t="shared" si="0"/>
        <v>0.02</v>
      </c>
      <c r="M49" s="24">
        <f t="shared" si="1"/>
        <v>0.06</v>
      </c>
      <c r="N49" s="235">
        <f>Стойки!$J$114</f>
        <v>0.01</v>
      </c>
      <c r="O49" s="24">
        <f>Стойки!$K$114</f>
        <v>0.03</v>
      </c>
    </row>
    <row r="50" spans="1:15" x14ac:dyDescent="0.2">
      <c r="A50" s="112"/>
      <c r="B50" s="151"/>
      <c r="C50" s="152" t="s">
        <v>567</v>
      </c>
      <c r="D50" s="152" t="s">
        <v>572</v>
      </c>
      <c r="E50" s="153">
        <v>2</v>
      </c>
      <c r="F50" s="154">
        <v>3366</v>
      </c>
      <c r="G50" s="155">
        <v>6732</v>
      </c>
      <c r="H50" s="112"/>
      <c r="I50" s="116"/>
      <c r="J50" s="22"/>
      <c r="K50" s="22"/>
      <c r="L50" s="235">
        <f t="shared" si="0"/>
        <v>0.02</v>
      </c>
      <c r="M50" s="24">
        <f t="shared" si="1"/>
        <v>1.82</v>
      </c>
      <c r="N50" s="235">
        <f>Стойки!$J$110</f>
        <v>0.01</v>
      </c>
      <c r="O50" s="24">
        <f>Стойки!$K$110</f>
        <v>0.91</v>
      </c>
    </row>
    <row r="51" spans="1:15" x14ac:dyDescent="0.2">
      <c r="A51" s="112"/>
      <c r="B51" s="151"/>
      <c r="C51" s="152" t="s">
        <v>67</v>
      </c>
      <c r="D51" s="152" t="s">
        <v>388</v>
      </c>
      <c r="E51" s="153">
        <v>12</v>
      </c>
      <c r="F51" s="154">
        <v>127</v>
      </c>
      <c r="G51" s="155">
        <v>1524</v>
      </c>
      <c r="H51" s="112"/>
      <c r="I51" s="116"/>
      <c r="J51" s="22"/>
      <c r="K51" s="22"/>
      <c r="L51" s="235">
        <f t="shared" si="0"/>
        <v>0.12</v>
      </c>
      <c r="M51" s="24">
        <f t="shared" si="1"/>
        <v>0.32400000000000001</v>
      </c>
      <c r="N51" s="235">
        <f>Стойки!$J$118</f>
        <v>0.01</v>
      </c>
      <c r="O51" s="24">
        <f>Стойки!$K$118</f>
        <v>2.7E-2</v>
      </c>
    </row>
    <row r="52" spans="1:15" x14ac:dyDescent="0.2">
      <c r="A52" s="112"/>
      <c r="B52" s="151"/>
      <c r="C52" s="152" t="s">
        <v>66</v>
      </c>
      <c r="D52" s="152" t="s">
        <v>295</v>
      </c>
      <c r="E52" s="153">
        <v>12</v>
      </c>
      <c r="F52" s="154">
        <v>21</v>
      </c>
      <c r="G52" s="155">
        <v>252</v>
      </c>
      <c r="H52" s="112"/>
      <c r="I52" s="116"/>
      <c r="J52" s="22"/>
      <c r="K52" s="22"/>
      <c r="L52" s="235">
        <f t="shared" si="0"/>
        <v>0.12</v>
      </c>
      <c r="M52" s="24">
        <f t="shared" si="1"/>
        <v>0.06</v>
      </c>
      <c r="N52" s="235">
        <f>Стойки!$J$117</f>
        <v>0.01</v>
      </c>
      <c r="O52" s="24">
        <f>Стойки!$K$117</f>
        <v>5.0000000000000001E-3</v>
      </c>
    </row>
    <row r="53" spans="1:15" ht="13.5" thickBot="1" x14ac:dyDescent="0.25">
      <c r="A53" s="112"/>
      <c r="B53" s="151"/>
      <c r="C53" s="152" t="s">
        <v>64</v>
      </c>
      <c r="D53" s="152" t="s">
        <v>302</v>
      </c>
      <c r="E53" s="153">
        <v>5</v>
      </c>
      <c r="F53" s="154">
        <v>2134</v>
      </c>
      <c r="G53" s="155">
        <v>10670</v>
      </c>
      <c r="H53" s="112"/>
      <c r="I53" s="116"/>
      <c r="J53" s="22"/>
      <c r="K53" s="22"/>
      <c r="L53" s="235">
        <f t="shared" si="0"/>
        <v>1.2</v>
      </c>
      <c r="M53" s="24">
        <f t="shared" si="1"/>
        <v>5.5500000000000007</v>
      </c>
      <c r="N53" s="235">
        <f>Стойки!$J$108</f>
        <v>0.24</v>
      </c>
      <c r="O53" s="24">
        <f>Стойки!$K$108</f>
        <v>1.1100000000000001</v>
      </c>
    </row>
    <row r="54" spans="1:15" x14ac:dyDescent="0.2">
      <c r="A54" s="112"/>
      <c r="B54" s="147" t="s">
        <v>227</v>
      </c>
      <c r="C54" s="148"/>
      <c r="D54" s="148"/>
      <c r="E54" s="148"/>
      <c r="F54" s="149"/>
      <c r="G54" s="150">
        <v>71889</v>
      </c>
      <c r="H54" s="112"/>
      <c r="I54" s="116">
        <f>G54*H54</f>
        <v>0</v>
      </c>
      <c r="J54" s="22">
        <f>L54*H54</f>
        <v>0</v>
      </c>
      <c r="K54" s="22">
        <f>H54*M54</f>
        <v>0</v>
      </c>
      <c r="L54" s="235">
        <f>SUM(L55:L61)</f>
        <v>4.6400000000000006</v>
      </c>
      <c r="M54" s="24">
        <f>SUM(M55:M61)</f>
        <v>35.172000000000004</v>
      </c>
      <c r="N54" s="235"/>
      <c r="O54" s="24"/>
    </row>
    <row r="55" spans="1:15" x14ac:dyDescent="0.2">
      <c r="A55" s="112"/>
      <c r="B55" s="151"/>
      <c r="C55" s="152" t="s">
        <v>73</v>
      </c>
      <c r="D55" s="152" t="s">
        <v>323</v>
      </c>
      <c r="E55" s="153">
        <v>2</v>
      </c>
      <c r="F55" s="154">
        <v>21452</v>
      </c>
      <c r="G55" s="155">
        <v>42904</v>
      </c>
      <c r="H55" s="112"/>
      <c r="I55" s="116"/>
      <c r="J55" s="22"/>
      <c r="K55" s="22"/>
      <c r="L55" s="235">
        <f t="shared" si="0"/>
        <v>2</v>
      </c>
      <c r="M55" s="24">
        <f t="shared" si="1"/>
        <v>22.484000000000002</v>
      </c>
      <c r="N55" s="235">
        <f>Стойки!$J$35</f>
        <v>1</v>
      </c>
      <c r="O55" s="24">
        <f>Стойки!$K$35</f>
        <v>11.242000000000001</v>
      </c>
    </row>
    <row r="56" spans="1:15" x14ac:dyDescent="0.2">
      <c r="A56" s="112"/>
      <c r="B56" s="151"/>
      <c r="C56" s="152" t="s">
        <v>56</v>
      </c>
      <c r="D56" s="152" t="s">
        <v>294</v>
      </c>
      <c r="E56" s="153">
        <v>5</v>
      </c>
      <c r="F56" s="154">
        <v>1823</v>
      </c>
      <c r="G56" s="155">
        <v>9115</v>
      </c>
      <c r="H56" s="112"/>
      <c r="I56" s="116"/>
      <c r="J56" s="22"/>
      <c r="K56" s="22"/>
      <c r="L56" s="235">
        <f t="shared" si="0"/>
        <v>1.1000000000000001</v>
      </c>
      <c r="M56" s="24">
        <f t="shared" si="1"/>
        <v>4.75</v>
      </c>
      <c r="N56" s="235">
        <f>Стойки!$J$99</f>
        <v>0.22</v>
      </c>
      <c r="O56" s="24">
        <f>Стойки!$K$99</f>
        <v>0.95</v>
      </c>
    </row>
    <row r="57" spans="1:15" x14ac:dyDescent="0.2">
      <c r="A57" s="112"/>
      <c r="B57" s="151"/>
      <c r="C57" s="152" t="s">
        <v>130</v>
      </c>
      <c r="D57" s="152" t="s">
        <v>297</v>
      </c>
      <c r="E57" s="153">
        <v>4</v>
      </c>
      <c r="F57" s="154">
        <v>99</v>
      </c>
      <c r="G57" s="155">
        <v>396</v>
      </c>
      <c r="H57" s="112"/>
      <c r="I57" s="116"/>
      <c r="J57" s="22"/>
      <c r="K57" s="22"/>
      <c r="L57" s="235">
        <f t="shared" si="0"/>
        <v>0.04</v>
      </c>
      <c r="M57" s="24">
        <f t="shared" si="1"/>
        <v>0.12</v>
      </c>
      <c r="N57" s="235">
        <f>Стойки!$J$114</f>
        <v>0.01</v>
      </c>
      <c r="O57" s="24">
        <f>Стойки!$K$114</f>
        <v>0.03</v>
      </c>
    </row>
    <row r="58" spans="1:15" x14ac:dyDescent="0.2">
      <c r="A58" s="112"/>
      <c r="B58" s="151"/>
      <c r="C58" s="152" t="s">
        <v>567</v>
      </c>
      <c r="D58" s="152" t="s">
        <v>572</v>
      </c>
      <c r="E58" s="153">
        <v>2</v>
      </c>
      <c r="F58" s="154">
        <v>3366</v>
      </c>
      <c r="G58" s="155">
        <v>6732</v>
      </c>
      <c r="H58" s="112"/>
      <c r="I58" s="116"/>
      <c r="J58" s="22"/>
      <c r="K58" s="22"/>
      <c r="L58" s="235">
        <f t="shared" si="0"/>
        <v>0.02</v>
      </c>
      <c r="M58" s="24">
        <f t="shared" si="1"/>
        <v>1.82</v>
      </c>
      <c r="N58" s="235">
        <f>Стойки!$J$110</f>
        <v>0.01</v>
      </c>
      <c r="O58" s="24">
        <f>Стойки!$K$110</f>
        <v>0.91</v>
      </c>
    </row>
    <row r="59" spans="1:15" x14ac:dyDescent="0.2">
      <c r="A59" s="112"/>
      <c r="B59" s="151"/>
      <c r="C59" s="152" t="s">
        <v>67</v>
      </c>
      <c r="D59" s="152" t="s">
        <v>388</v>
      </c>
      <c r="E59" s="153">
        <v>14</v>
      </c>
      <c r="F59" s="154">
        <v>127</v>
      </c>
      <c r="G59" s="155">
        <v>1778</v>
      </c>
      <c r="H59" s="112"/>
      <c r="I59" s="116"/>
      <c r="J59" s="22"/>
      <c r="K59" s="22"/>
      <c r="L59" s="235">
        <f t="shared" si="0"/>
        <v>0.14000000000000001</v>
      </c>
      <c r="M59" s="24">
        <f t="shared" si="1"/>
        <v>0.378</v>
      </c>
      <c r="N59" s="235">
        <f>Стойки!$J$118</f>
        <v>0.01</v>
      </c>
      <c r="O59" s="24">
        <f>Стойки!$K$118</f>
        <v>2.7E-2</v>
      </c>
    </row>
    <row r="60" spans="1:15" x14ac:dyDescent="0.2">
      <c r="A60" s="112"/>
      <c r="B60" s="151"/>
      <c r="C60" s="152" t="s">
        <v>66</v>
      </c>
      <c r="D60" s="152" t="s">
        <v>295</v>
      </c>
      <c r="E60" s="153">
        <v>14</v>
      </c>
      <c r="F60" s="154">
        <v>21</v>
      </c>
      <c r="G60" s="155">
        <v>294</v>
      </c>
      <c r="H60" s="112"/>
      <c r="I60" s="116"/>
      <c r="J60" s="22"/>
      <c r="K60" s="22"/>
      <c r="L60" s="235">
        <f t="shared" si="0"/>
        <v>0.14000000000000001</v>
      </c>
      <c r="M60" s="24">
        <f t="shared" si="1"/>
        <v>7.0000000000000007E-2</v>
      </c>
      <c r="N60" s="235">
        <f>Стойки!$J$117</f>
        <v>0.01</v>
      </c>
      <c r="O60" s="24">
        <f>Стойки!$K$117</f>
        <v>5.0000000000000001E-3</v>
      </c>
    </row>
    <row r="61" spans="1:15" ht="13.5" thickBot="1" x14ac:dyDescent="0.25">
      <c r="A61" s="112"/>
      <c r="B61" s="151"/>
      <c r="C61" s="152" t="s">
        <v>64</v>
      </c>
      <c r="D61" s="152" t="s">
        <v>302</v>
      </c>
      <c r="E61" s="153">
        <v>5</v>
      </c>
      <c r="F61" s="154">
        <v>2134</v>
      </c>
      <c r="G61" s="155">
        <v>10670</v>
      </c>
      <c r="H61" s="112"/>
      <c r="I61" s="116"/>
      <c r="J61" s="22"/>
      <c r="K61" s="22"/>
      <c r="L61" s="235">
        <f t="shared" si="0"/>
        <v>1.2</v>
      </c>
      <c r="M61" s="24">
        <f t="shared" si="1"/>
        <v>5.5500000000000007</v>
      </c>
      <c r="N61" s="235">
        <f>Стойки!$J$108</f>
        <v>0.24</v>
      </c>
      <c r="O61" s="24">
        <f>Стойки!$K$108</f>
        <v>1.1100000000000001</v>
      </c>
    </row>
    <row r="62" spans="1:15" x14ac:dyDescent="0.2">
      <c r="A62" s="112"/>
      <c r="B62" s="147" t="s">
        <v>229</v>
      </c>
      <c r="C62" s="148"/>
      <c r="D62" s="148"/>
      <c r="E62" s="148"/>
      <c r="F62" s="149"/>
      <c r="G62" s="150">
        <v>74110</v>
      </c>
      <c r="H62" s="112"/>
      <c r="I62" s="116">
        <f>G62*H62</f>
        <v>0</v>
      </c>
      <c r="J62" s="22">
        <f>L62*H62</f>
        <v>0</v>
      </c>
      <c r="K62" s="22">
        <f>H62*M62</f>
        <v>0</v>
      </c>
      <c r="L62" s="235">
        <f>SUM(L63:L69)</f>
        <v>4.7</v>
      </c>
      <c r="M62" s="24">
        <f>SUM(M63:M69)</f>
        <v>36.456000000000003</v>
      </c>
      <c r="N62" s="235"/>
      <c r="O62" s="24"/>
    </row>
    <row r="63" spans="1:15" x14ac:dyDescent="0.2">
      <c r="A63" s="112"/>
      <c r="B63" s="151"/>
      <c r="C63" s="152" t="s">
        <v>74</v>
      </c>
      <c r="D63" s="152" t="s">
        <v>324</v>
      </c>
      <c r="E63" s="153">
        <v>2</v>
      </c>
      <c r="F63" s="154">
        <v>22654</v>
      </c>
      <c r="G63" s="155">
        <v>45308</v>
      </c>
      <c r="H63" s="112"/>
      <c r="I63" s="116"/>
      <c r="J63" s="22"/>
      <c r="K63" s="22"/>
      <c r="L63" s="235">
        <f t="shared" si="0"/>
        <v>2.1</v>
      </c>
      <c r="M63" s="24">
        <f t="shared" si="1"/>
        <v>23.731999999999999</v>
      </c>
      <c r="N63" s="235">
        <f>Стойки!$J$36</f>
        <v>1.05</v>
      </c>
      <c r="O63" s="24">
        <f>Стойки!$K$36</f>
        <v>11.866</v>
      </c>
    </row>
    <row r="64" spans="1:15" x14ac:dyDescent="0.2">
      <c r="A64" s="112"/>
      <c r="B64" s="151"/>
      <c r="C64" s="152" t="s">
        <v>56</v>
      </c>
      <c r="D64" s="152" t="s">
        <v>294</v>
      </c>
      <c r="E64" s="153">
        <v>4</v>
      </c>
      <c r="F64" s="154">
        <v>1823</v>
      </c>
      <c r="G64" s="155">
        <v>7292</v>
      </c>
      <c r="H64" s="112"/>
      <c r="I64" s="116"/>
      <c r="J64" s="22"/>
      <c r="K64" s="22"/>
      <c r="L64" s="235">
        <f t="shared" si="0"/>
        <v>0.88</v>
      </c>
      <c r="M64" s="24">
        <f t="shared" si="1"/>
        <v>3.8</v>
      </c>
      <c r="N64" s="235">
        <f>Стойки!$J$99</f>
        <v>0.22</v>
      </c>
      <c r="O64" s="24">
        <f>Стойки!$K$99</f>
        <v>0.95</v>
      </c>
    </row>
    <row r="65" spans="1:15" x14ac:dyDescent="0.2">
      <c r="A65" s="112"/>
      <c r="B65" s="151"/>
      <c r="C65" s="152" t="s">
        <v>130</v>
      </c>
      <c r="D65" s="152" t="s">
        <v>297</v>
      </c>
      <c r="E65" s="153">
        <v>2</v>
      </c>
      <c r="F65" s="154">
        <v>99</v>
      </c>
      <c r="G65" s="155">
        <v>198</v>
      </c>
      <c r="H65" s="112"/>
      <c r="I65" s="116"/>
      <c r="J65" s="22"/>
      <c r="K65" s="22"/>
      <c r="L65" s="235">
        <f t="shared" si="0"/>
        <v>0.02</v>
      </c>
      <c r="M65" s="24">
        <f t="shared" si="1"/>
        <v>0.06</v>
      </c>
      <c r="N65" s="235">
        <f>Стойки!$J$114</f>
        <v>0.01</v>
      </c>
      <c r="O65" s="24">
        <f>Стойки!$K$114</f>
        <v>0.03</v>
      </c>
    </row>
    <row r="66" spans="1:15" x14ac:dyDescent="0.2">
      <c r="A66" s="112"/>
      <c r="B66" s="151"/>
      <c r="C66" s="152" t="s">
        <v>567</v>
      </c>
      <c r="D66" s="152" t="s">
        <v>572</v>
      </c>
      <c r="E66" s="153">
        <v>2</v>
      </c>
      <c r="F66" s="154">
        <v>3366</v>
      </c>
      <c r="G66" s="155">
        <v>6732</v>
      </c>
      <c r="H66" s="112"/>
      <c r="I66" s="116"/>
      <c r="J66" s="22"/>
      <c r="K66" s="22"/>
      <c r="L66" s="235">
        <f t="shared" si="0"/>
        <v>0.02</v>
      </c>
      <c r="M66" s="24">
        <f t="shared" si="1"/>
        <v>1.82</v>
      </c>
      <c r="N66" s="235">
        <f>Стойки!$J$110</f>
        <v>0.01</v>
      </c>
      <c r="O66" s="24">
        <f>Стойки!$K$110</f>
        <v>0.91</v>
      </c>
    </row>
    <row r="67" spans="1:15" x14ac:dyDescent="0.2">
      <c r="A67" s="112"/>
      <c r="B67" s="151"/>
      <c r="C67" s="152" t="s">
        <v>67</v>
      </c>
      <c r="D67" s="152" t="s">
        <v>388</v>
      </c>
      <c r="E67" s="153">
        <v>12</v>
      </c>
      <c r="F67" s="154">
        <v>127</v>
      </c>
      <c r="G67" s="155">
        <v>1524</v>
      </c>
      <c r="H67" s="112"/>
      <c r="I67" s="116"/>
      <c r="J67" s="22"/>
      <c r="K67" s="22"/>
      <c r="L67" s="235">
        <f t="shared" si="0"/>
        <v>0.12</v>
      </c>
      <c r="M67" s="24">
        <f t="shared" si="1"/>
        <v>0.32400000000000001</v>
      </c>
      <c r="N67" s="235">
        <f>Стойки!$J$118</f>
        <v>0.01</v>
      </c>
      <c r="O67" s="24">
        <f>Стойки!$K$118</f>
        <v>2.7E-2</v>
      </c>
    </row>
    <row r="68" spans="1:15" x14ac:dyDescent="0.2">
      <c r="A68" s="112"/>
      <c r="B68" s="151"/>
      <c r="C68" s="152" t="s">
        <v>66</v>
      </c>
      <c r="D68" s="152" t="s">
        <v>295</v>
      </c>
      <c r="E68" s="153">
        <v>12</v>
      </c>
      <c r="F68" s="154">
        <v>21</v>
      </c>
      <c r="G68" s="155">
        <v>252</v>
      </c>
      <c r="H68" s="112"/>
      <c r="I68" s="116"/>
      <c r="J68" s="22"/>
      <c r="K68" s="22"/>
      <c r="L68" s="235">
        <f t="shared" si="0"/>
        <v>0.12</v>
      </c>
      <c r="M68" s="24">
        <f t="shared" si="1"/>
        <v>0.06</v>
      </c>
      <c r="N68" s="235">
        <f>Стойки!$J$117</f>
        <v>0.01</v>
      </c>
      <c r="O68" s="24">
        <f>Стойки!$K$117</f>
        <v>5.0000000000000001E-3</v>
      </c>
    </row>
    <row r="69" spans="1:15" ht="13.5" thickBot="1" x14ac:dyDescent="0.25">
      <c r="A69" s="112"/>
      <c r="B69" s="151"/>
      <c r="C69" s="152" t="s">
        <v>64</v>
      </c>
      <c r="D69" s="152" t="s">
        <v>302</v>
      </c>
      <c r="E69" s="153">
        <v>6</v>
      </c>
      <c r="F69" s="154">
        <v>2134</v>
      </c>
      <c r="G69" s="155">
        <v>12804</v>
      </c>
      <c r="H69" s="112"/>
      <c r="I69" s="116"/>
      <c r="J69" s="22"/>
      <c r="K69" s="22"/>
      <c r="L69" s="235">
        <f t="shared" si="0"/>
        <v>1.44</v>
      </c>
      <c r="M69" s="24">
        <f t="shared" si="1"/>
        <v>6.66</v>
      </c>
      <c r="N69" s="235">
        <f>Стойки!$J$108</f>
        <v>0.24</v>
      </c>
      <c r="O69" s="24">
        <f>Стойки!$K$108</f>
        <v>1.1100000000000001</v>
      </c>
    </row>
    <row r="70" spans="1:15" x14ac:dyDescent="0.2">
      <c r="A70" s="112"/>
      <c r="B70" s="147" t="s">
        <v>231</v>
      </c>
      <c r="C70" s="148"/>
      <c r="D70" s="148"/>
      <c r="E70" s="148"/>
      <c r="F70" s="149"/>
      <c r="G70" s="150">
        <v>80135</v>
      </c>
      <c r="H70" s="112"/>
      <c r="I70" s="116">
        <f>G70*H70</f>
        <v>0</v>
      </c>
      <c r="J70" s="22">
        <f>L70*H70</f>
        <v>0</v>
      </c>
      <c r="K70" s="22">
        <f>H70*M70</f>
        <v>0</v>
      </c>
      <c r="L70" s="235">
        <f>SUM(L71:L77)</f>
        <v>5.0999999999999996</v>
      </c>
      <c r="M70" s="24">
        <f>SUM(M71:M77)</f>
        <v>39.436000000000007</v>
      </c>
      <c r="N70" s="235"/>
      <c r="O70" s="24"/>
    </row>
    <row r="71" spans="1:15" x14ac:dyDescent="0.2">
      <c r="A71" s="112"/>
      <c r="B71" s="151"/>
      <c r="C71" s="152" t="s">
        <v>75</v>
      </c>
      <c r="D71" s="152" t="s">
        <v>325</v>
      </c>
      <c r="E71" s="153">
        <v>2</v>
      </c>
      <c r="F71" s="154">
        <v>24434</v>
      </c>
      <c r="G71" s="155">
        <v>48868</v>
      </c>
      <c r="H71" s="112"/>
      <c r="I71" s="116"/>
      <c r="J71" s="22"/>
      <c r="K71" s="22"/>
      <c r="L71" s="235">
        <f t="shared" si="0"/>
        <v>2.2000000000000002</v>
      </c>
      <c r="M71" s="24">
        <f t="shared" si="1"/>
        <v>25.606000000000002</v>
      </c>
      <c r="N71" s="235">
        <f>Стойки!$J$37</f>
        <v>1.1000000000000001</v>
      </c>
      <c r="O71" s="24">
        <f>Стойки!$K$37</f>
        <v>12.803000000000001</v>
      </c>
    </row>
    <row r="72" spans="1:15" x14ac:dyDescent="0.2">
      <c r="A72" s="112"/>
      <c r="B72" s="151"/>
      <c r="C72" s="152" t="s">
        <v>56</v>
      </c>
      <c r="D72" s="152" t="s">
        <v>294</v>
      </c>
      <c r="E72" s="153">
        <v>5</v>
      </c>
      <c r="F72" s="154">
        <v>1823</v>
      </c>
      <c r="G72" s="155">
        <v>9115</v>
      </c>
      <c r="H72" s="112"/>
      <c r="I72" s="116"/>
      <c r="J72" s="22"/>
      <c r="K72" s="22"/>
      <c r="L72" s="235">
        <f t="shared" si="0"/>
        <v>1.1000000000000001</v>
      </c>
      <c r="M72" s="24">
        <f t="shared" si="1"/>
        <v>4.75</v>
      </c>
      <c r="N72" s="235">
        <f>Стойки!$J$99</f>
        <v>0.22</v>
      </c>
      <c r="O72" s="24">
        <f>Стойки!$K$99</f>
        <v>0.95</v>
      </c>
    </row>
    <row r="73" spans="1:15" x14ac:dyDescent="0.2">
      <c r="A73" s="112"/>
      <c r="B73" s="151"/>
      <c r="C73" s="152" t="s">
        <v>130</v>
      </c>
      <c r="D73" s="152" t="s">
        <v>297</v>
      </c>
      <c r="E73" s="153">
        <v>4</v>
      </c>
      <c r="F73" s="154">
        <v>99</v>
      </c>
      <c r="G73" s="155">
        <v>396</v>
      </c>
      <c r="H73" s="112"/>
      <c r="I73" s="116"/>
      <c r="J73" s="22"/>
      <c r="K73" s="22"/>
      <c r="L73" s="235">
        <f t="shared" ref="L73:L129" si="2">E73*N73</f>
        <v>0.04</v>
      </c>
      <c r="M73" s="24">
        <f t="shared" ref="M73:M129" si="3">E73*O73</f>
        <v>0.12</v>
      </c>
      <c r="N73" s="235">
        <f>Стойки!$J$114</f>
        <v>0.01</v>
      </c>
      <c r="O73" s="24">
        <f>Стойки!$K$114</f>
        <v>0.03</v>
      </c>
    </row>
    <row r="74" spans="1:15" x14ac:dyDescent="0.2">
      <c r="A74" s="112"/>
      <c r="B74" s="151"/>
      <c r="C74" s="152" t="s">
        <v>567</v>
      </c>
      <c r="D74" s="152" t="s">
        <v>574</v>
      </c>
      <c r="E74" s="153">
        <v>2</v>
      </c>
      <c r="F74" s="154">
        <v>3366</v>
      </c>
      <c r="G74" s="155">
        <v>6732</v>
      </c>
      <c r="H74" s="112"/>
      <c r="I74" s="116"/>
      <c r="J74" s="22"/>
      <c r="K74" s="22"/>
      <c r="L74" s="235">
        <f t="shared" si="2"/>
        <v>0.02</v>
      </c>
      <c r="M74" s="24">
        <f t="shared" si="3"/>
        <v>1.82</v>
      </c>
      <c r="N74" s="235">
        <f>Стойки!$J$110</f>
        <v>0.01</v>
      </c>
      <c r="O74" s="24">
        <f>Стойки!$K$110</f>
        <v>0.91</v>
      </c>
    </row>
    <row r="75" spans="1:15" x14ac:dyDescent="0.2">
      <c r="A75" s="112"/>
      <c r="B75" s="151"/>
      <c r="C75" s="152" t="s">
        <v>67</v>
      </c>
      <c r="D75" s="152" t="s">
        <v>388</v>
      </c>
      <c r="E75" s="153">
        <v>15</v>
      </c>
      <c r="F75" s="154">
        <v>127</v>
      </c>
      <c r="G75" s="155">
        <v>1905</v>
      </c>
      <c r="H75" s="112"/>
      <c r="I75" s="116"/>
      <c r="J75" s="22"/>
      <c r="K75" s="22"/>
      <c r="L75" s="235">
        <f t="shared" si="2"/>
        <v>0.15</v>
      </c>
      <c r="M75" s="24">
        <f t="shared" si="3"/>
        <v>0.40499999999999997</v>
      </c>
      <c r="N75" s="235">
        <f>Стойки!$J$118</f>
        <v>0.01</v>
      </c>
      <c r="O75" s="24">
        <f>Стойки!$K$118</f>
        <v>2.7E-2</v>
      </c>
    </row>
    <row r="76" spans="1:15" x14ac:dyDescent="0.2">
      <c r="A76" s="112"/>
      <c r="B76" s="151"/>
      <c r="C76" s="152" t="s">
        <v>66</v>
      </c>
      <c r="D76" s="152" t="s">
        <v>295</v>
      </c>
      <c r="E76" s="153">
        <v>15</v>
      </c>
      <c r="F76" s="154">
        <v>21</v>
      </c>
      <c r="G76" s="155">
        <v>315</v>
      </c>
      <c r="H76" s="112"/>
      <c r="I76" s="116"/>
      <c r="J76" s="22"/>
      <c r="K76" s="22"/>
      <c r="L76" s="235">
        <f t="shared" si="2"/>
        <v>0.15</v>
      </c>
      <c r="M76" s="24">
        <f t="shared" si="3"/>
        <v>7.4999999999999997E-2</v>
      </c>
      <c r="N76" s="235">
        <f>Стойки!$J$117</f>
        <v>0.01</v>
      </c>
      <c r="O76" s="24">
        <f>Стойки!$K$117</f>
        <v>5.0000000000000001E-3</v>
      </c>
    </row>
    <row r="77" spans="1:15" ht="13.5" thickBot="1" x14ac:dyDescent="0.25">
      <c r="A77" s="112"/>
      <c r="B77" s="151"/>
      <c r="C77" s="152" t="s">
        <v>64</v>
      </c>
      <c r="D77" s="152" t="s">
        <v>302</v>
      </c>
      <c r="E77" s="153">
        <v>6</v>
      </c>
      <c r="F77" s="154">
        <v>2134</v>
      </c>
      <c r="G77" s="155">
        <v>12804</v>
      </c>
      <c r="H77" s="112"/>
      <c r="I77" s="116"/>
      <c r="J77" s="22"/>
      <c r="K77" s="22"/>
      <c r="L77" s="235">
        <f t="shared" si="2"/>
        <v>1.44</v>
      </c>
      <c r="M77" s="24">
        <f t="shared" si="3"/>
        <v>6.66</v>
      </c>
      <c r="N77" s="235">
        <f>Стойки!$J$108</f>
        <v>0.24</v>
      </c>
      <c r="O77" s="24">
        <f>Стойки!$K$108</f>
        <v>1.1100000000000001</v>
      </c>
    </row>
    <row r="78" spans="1:15" x14ac:dyDescent="0.2">
      <c r="A78" s="112"/>
      <c r="B78" s="147" t="s">
        <v>233</v>
      </c>
      <c r="C78" s="148"/>
      <c r="D78" s="148"/>
      <c r="E78" s="148"/>
      <c r="F78" s="149"/>
      <c r="G78" s="150">
        <v>83690</v>
      </c>
      <c r="H78" s="112"/>
      <c r="I78" s="116">
        <f>G78*H78</f>
        <v>0</v>
      </c>
      <c r="J78" s="22">
        <f>L78*H78</f>
        <v>0</v>
      </c>
      <c r="K78" s="22">
        <f>H78*M78</f>
        <v>0</v>
      </c>
      <c r="L78" s="235">
        <f>SUM(L79:L85)</f>
        <v>5.18</v>
      </c>
      <c r="M78" s="24">
        <f>SUM(M79:M85)</f>
        <v>41.378</v>
      </c>
      <c r="N78" s="235"/>
      <c r="O78" s="24"/>
    </row>
    <row r="79" spans="1:15" x14ac:dyDescent="0.2">
      <c r="A79" s="112"/>
      <c r="B79" s="151"/>
      <c r="C79" s="152" t="s">
        <v>76</v>
      </c>
      <c r="D79" s="152" t="s">
        <v>326</v>
      </c>
      <c r="E79" s="153">
        <v>2</v>
      </c>
      <c r="F79" s="154">
        <v>26229</v>
      </c>
      <c r="G79" s="155">
        <v>52458</v>
      </c>
      <c r="H79" s="112"/>
      <c r="I79" s="116"/>
      <c r="J79" s="22"/>
      <c r="K79" s="22"/>
      <c r="L79" s="235">
        <f t="shared" si="2"/>
        <v>2.2999999999999998</v>
      </c>
      <c r="M79" s="24">
        <f t="shared" si="3"/>
        <v>27.48</v>
      </c>
      <c r="N79" s="235">
        <f>Стойки!$J$38</f>
        <v>1.1499999999999999</v>
      </c>
      <c r="O79" s="24">
        <f>Стойки!$K$38</f>
        <v>13.74</v>
      </c>
    </row>
    <row r="80" spans="1:15" x14ac:dyDescent="0.2">
      <c r="A80" s="112"/>
      <c r="B80" s="151"/>
      <c r="C80" s="152" t="s">
        <v>56</v>
      </c>
      <c r="D80" s="152" t="s">
        <v>294</v>
      </c>
      <c r="E80" s="153">
        <v>4</v>
      </c>
      <c r="F80" s="154">
        <v>1823</v>
      </c>
      <c r="G80" s="155">
        <v>7292</v>
      </c>
      <c r="H80" s="112"/>
      <c r="I80" s="116"/>
      <c r="J80" s="22"/>
      <c r="K80" s="22"/>
      <c r="L80" s="235">
        <f t="shared" si="2"/>
        <v>0.88</v>
      </c>
      <c r="M80" s="24">
        <f t="shared" si="3"/>
        <v>3.8</v>
      </c>
      <c r="N80" s="235">
        <f>Стойки!$J$99</f>
        <v>0.22</v>
      </c>
      <c r="O80" s="24">
        <f>Стойки!$K$99</f>
        <v>0.95</v>
      </c>
    </row>
    <row r="81" spans="1:15" x14ac:dyDescent="0.2">
      <c r="A81" s="112"/>
      <c r="B81" s="151"/>
      <c r="C81" s="152" t="s">
        <v>130</v>
      </c>
      <c r="D81" s="152" t="s">
        <v>297</v>
      </c>
      <c r="E81" s="153">
        <v>2</v>
      </c>
      <c r="F81" s="154">
        <v>99</v>
      </c>
      <c r="G81" s="155">
        <v>198</v>
      </c>
      <c r="H81" s="112"/>
      <c r="I81" s="116"/>
      <c r="J81" s="22"/>
      <c r="K81" s="22"/>
      <c r="L81" s="235">
        <f t="shared" si="2"/>
        <v>0.02</v>
      </c>
      <c r="M81" s="24">
        <f t="shared" si="3"/>
        <v>0.06</v>
      </c>
      <c r="N81" s="235">
        <f>Стойки!$J$114</f>
        <v>0.01</v>
      </c>
      <c r="O81" s="24">
        <f>Стойки!$K$114</f>
        <v>0.03</v>
      </c>
    </row>
    <row r="82" spans="1:15" x14ac:dyDescent="0.2">
      <c r="A82" s="112"/>
      <c r="B82" s="151"/>
      <c r="C82" s="152" t="s">
        <v>567</v>
      </c>
      <c r="D82" s="152" t="s">
        <v>572</v>
      </c>
      <c r="E82" s="153">
        <v>2</v>
      </c>
      <c r="F82" s="154">
        <v>3366</v>
      </c>
      <c r="G82" s="155">
        <v>6732</v>
      </c>
      <c r="H82" s="112"/>
      <c r="I82" s="116"/>
      <c r="J82" s="22"/>
      <c r="K82" s="22"/>
      <c r="L82" s="235">
        <f t="shared" si="2"/>
        <v>0.02</v>
      </c>
      <c r="M82" s="24">
        <f t="shared" si="3"/>
        <v>1.82</v>
      </c>
      <c r="N82" s="235">
        <f>Стойки!$J$110</f>
        <v>0.01</v>
      </c>
      <c r="O82" s="24">
        <f>Стойки!$K$110</f>
        <v>0.91</v>
      </c>
    </row>
    <row r="83" spans="1:15" x14ac:dyDescent="0.2">
      <c r="A83" s="112"/>
      <c r="B83" s="151"/>
      <c r="C83" s="152" t="s">
        <v>67</v>
      </c>
      <c r="D83" s="152" t="s">
        <v>388</v>
      </c>
      <c r="E83" s="153">
        <v>14</v>
      </c>
      <c r="F83" s="154">
        <v>127</v>
      </c>
      <c r="G83" s="155">
        <v>1778</v>
      </c>
      <c r="H83" s="112"/>
      <c r="I83" s="116"/>
      <c r="J83" s="22"/>
      <c r="K83" s="22"/>
      <c r="L83" s="235">
        <f t="shared" si="2"/>
        <v>0.14000000000000001</v>
      </c>
      <c r="M83" s="24">
        <f t="shared" si="3"/>
        <v>0.378</v>
      </c>
      <c r="N83" s="235">
        <f>Стойки!$J$118</f>
        <v>0.01</v>
      </c>
      <c r="O83" s="24">
        <f>Стойки!$K$118</f>
        <v>2.7E-2</v>
      </c>
    </row>
    <row r="84" spans="1:15" x14ac:dyDescent="0.2">
      <c r="A84" s="112"/>
      <c r="B84" s="151"/>
      <c r="C84" s="152" t="s">
        <v>66</v>
      </c>
      <c r="D84" s="152" t="s">
        <v>295</v>
      </c>
      <c r="E84" s="153">
        <v>14</v>
      </c>
      <c r="F84" s="154">
        <v>21</v>
      </c>
      <c r="G84" s="155">
        <v>294</v>
      </c>
      <c r="H84" s="112"/>
      <c r="I84" s="116"/>
      <c r="J84" s="22"/>
      <c r="K84" s="22"/>
      <c r="L84" s="235">
        <f t="shared" si="2"/>
        <v>0.14000000000000001</v>
      </c>
      <c r="M84" s="24">
        <f t="shared" si="3"/>
        <v>7.0000000000000007E-2</v>
      </c>
      <c r="N84" s="235">
        <f>Стойки!$J$117</f>
        <v>0.01</v>
      </c>
      <c r="O84" s="24">
        <f>Стойки!$K$117</f>
        <v>5.0000000000000001E-3</v>
      </c>
    </row>
    <row r="85" spans="1:15" ht="13.5" thickBot="1" x14ac:dyDescent="0.25">
      <c r="A85" s="112"/>
      <c r="B85" s="151"/>
      <c r="C85" s="152" t="s">
        <v>64</v>
      </c>
      <c r="D85" s="152" t="s">
        <v>302</v>
      </c>
      <c r="E85" s="153">
        <v>7</v>
      </c>
      <c r="F85" s="154">
        <v>2134</v>
      </c>
      <c r="G85" s="155">
        <v>14938</v>
      </c>
      <c r="H85" s="112"/>
      <c r="I85" s="116"/>
      <c r="J85" s="22"/>
      <c r="K85" s="22"/>
      <c r="L85" s="235">
        <f t="shared" si="2"/>
        <v>1.68</v>
      </c>
      <c r="M85" s="24">
        <f t="shared" si="3"/>
        <v>7.7700000000000005</v>
      </c>
      <c r="N85" s="235">
        <f>Стойки!$J$108</f>
        <v>0.24</v>
      </c>
      <c r="O85" s="24">
        <f>Стойки!$K$108</f>
        <v>1.1100000000000001</v>
      </c>
    </row>
    <row r="86" spans="1:15" x14ac:dyDescent="0.2">
      <c r="A86" s="112"/>
      <c r="B86" s="147" t="s">
        <v>235</v>
      </c>
      <c r="C86" s="148"/>
      <c r="D86" s="148"/>
      <c r="E86" s="148"/>
      <c r="F86" s="149"/>
      <c r="G86" s="150">
        <v>89583</v>
      </c>
      <c r="H86" s="112"/>
      <c r="I86" s="116">
        <f>G86*H86</f>
        <v>0</v>
      </c>
      <c r="J86" s="22">
        <f>L86*H86</f>
        <v>0</v>
      </c>
      <c r="K86" s="22">
        <f>H86*M86</f>
        <v>0</v>
      </c>
      <c r="L86" s="235">
        <f>SUM(L87:L93)</f>
        <v>5.5600000000000005</v>
      </c>
      <c r="M86" s="24">
        <f>SUM(M87:M93)</f>
        <v>44.324000000000005</v>
      </c>
      <c r="N86" s="235"/>
      <c r="O86" s="24"/>
    </row>
    <row r="87" spans="1:15" x14ac:dyDescent="0.2">
      <c r="A87" s="112"/>
      <c r="B87" s="151"/>
      <c r="C87" s="152" t="s">
        <v>77</v>
      </c>
      <c r="D87" s="152" t="s">
        <v>327</v>
      </c>
      <c r="E87" s="153">
        <v>2</v>
      </c>
      <c r="F87" s="154">
        <v>28017</v>
      </c>
      <c r="G87" s="155">
        <v>56034</v>
      </c>
      <c r="H87" s="112"/>
      <c r="I87" s="116"/>
      <c r="J87" s="22"/>
      <c r="K87" s="22"/>
      <c r="L87" s="235">
        <f t="shared" si="2"/>
        <v>2.4</v>
      </c>
      <c r="M87" s="24">
        <f t="shared" si="3"/>
        <v>29.352</v>
      </c>
      <c r="N87" s="235">
        <f>Стойки!$J$39</f>
        <v>1.2</v>
      </c>
      <c r="O87" s="24">
        <f>Стойки!$K$39</f>
        <v>14.676</v>
      </c>
    </row>
    <row r="88" spans="1:15" x14ac:dyDescent="0.2">
      <c r="A88" s="112"/>
      <c r="B88" s="151"/>
      <c r="C88" s="152" t="s">
        <v>56</v>
      </c>
      <c r="D88" s="152" t="s">
        <v>294</v>
      </c>
      <c r="E88" s="153">
        <v>5</v>
      </c>
      <c r="F88" s="154">
        <v>1823</v>
      </c>
      <c r="G88" s="155">
        <v>9115</v>
      </c>
      <c r="H88" s="112"/>
      <c r="I88" s="116"/>
      <c r="J88" s="22"/>
      <c r="K88" s="22"/>
      <c r="L88" s="235">
        <f t="shared" si="2"/>
        <v>1.1000000000000001</v>
      </c>
      <c r="M88" s="24">
        <f t="shared" si="3"/>
        <v>4.75</v>
      </c>
      <c r="N88" s="235">
        <f>Стойки!$J$99</f>
        <v>0.22</v>
      </c>
      <c r="O88" s="24">
        <f>Стойки!$K$99</f>
        <v>0.95</v>
      </c>
    </row>
    <row r="89" spans="1:15" x14ac:dyDescent="0.2">
      <c r="A89" s="112"/>
      <c r="B89" s="151"/>
      <c r="C89" s="152" t="s">
        <v>130</v>
      </c>
      <c r="D89" s="152" t="s">
        <v>297</v>
      </c>
      <c r="E89" s="153">
        <v>4</v>
      </c>
      <c r="F89" s="154">
        <v>99</v>
      </c>
      <c r="G89" s="155">
        <v>396</v>
      </c>
      <c r="H89" s="112"/>
      <c r="I89" s="116"/>
      <c r="J89" s="22"/>
      <c r="K89" s="22"/>
      <c r="L89" s="235">
        <f t="shared" si="2"/>
        <v>0.04</v>
      </c>
      <c r="M89" s="24">
        <f t="shared" si="3"/>
        <v>0.12</v>
      </c>
      <c r="N89" s="235">
        <f>Стойки!$J$114</f>
        <v>0.01</v>
      </c>
      <c r="O89" s="24">
        <f>Стойки!$K$114</f>
        <v>0.03</v>
      </c>
    </row>
    <row r="90" spans="1:15" x14ac:dyDescent="0.2">
      <c r="A90" s="112"/>
      <c r="B90" s="151"/>
      <c r="C90" s="152" t="s">
        <v>567</v>
      </c>
      <c r="D90" s="152" t="s">
        <v>572</v>
      </c>
      <c r="E90" s="153">
        <v>2</v>
      </c>
      <c r="F90" s="154">
        <v>3366</v>
      </c>
      <c r="G90" s="155">
        <v>6732</v>
      </c>
      <c r="H90" s="112"/>
      <c r="I90" s="116"/>
      <c r="J90" s="22"/>
      <c r="K90" s="22"/>
      <c r="L90" s="235">
        <f t="shared" si="2"/>
        <v>0.02</v>
      </c>
      <c r="M90" s="24">
        <f t="shared" si="3"/>
        <v>1.82</v>
      </c>
      <c r="N90" s="235">
        <f>Стойки!$J$110</f>
        <v>0.01</v>
      </c>
      <c r="O90" s="24">
        <f>Стойки!$K$110</f>
        <v>0.91</v>
      </c>
    </row>
    <row r="91" spans="1:15" x14ac:dyDescent="0.2">
      <c r="A91" s="112"/>
      <c r="B91" s="151"/>
      <c r="C91" s="152" t="s">
        <v>67</v>
      </c>
      <c r="D91" s="152" t="s">
        <v>388</v>
      </c>
      <c r="E91" s="153">
        <v>16</v>
      </c>
      <c r="F91" s="154">
        <v>127</v>
      </c>
      <c r="G91" s="155">
        <v>2032</v>
      </c>
      <c r="H91" s="112"/>
      <c r="I91" s="116"/>
      <c r="J91" s="22"/>
      <c r="K91" s="22"/>
      <c r="L91" s="235">
        <f t="shared" si="2"/>
        <v>0.16</v>
      </c>
      <c r="M91" s="24">
        <f t="shared" si="3"/>
        <v>0.432</v>
      </c>
      <c r="N91" s="235">
        <f>Стойки!$J$118</f>
        <v>0.01</v>
      </c>
      <c r="O91" s="24">
        <f>Стойки!$K$118</f>
        <v>2.7E-2</v>
      </c>
    </row>
    <row r="92" spans="1:15" x14ac:dyDescent="0.2">
      <c r="A92" s="112"/>
      <c r="B92" s="151"/>
      <c r="C92" s="152" t="s">
        <v>66</v>
      </c>
      <c r="D92" s="152" t="s">
        <v>295</v>
      </c>
      <c r="E92" s="153">
        <v>16</v>
      </c>
      <c r="F92" s="154">
        <v>21</v>
      </c>
      <c r="G92" s="155">
        <v>336</v>
      </c>
      <c r="H92" s="112"/>
      <c r="I92" s="116"/>
      <c r="J92" s="22"/>
      <c r="K92" s="22"/>
      <c r="L92" s="235">
        <f t="shared" si="2"/>
        <v>0.16</v>
      </c>
      <c r="M92" s="24">
        <f t="shared" si="3"/>
        <v>0.08</v>
      </c>
      <c r="N92" s="235">
        <f>Стойки!$J$117</f>
        <v>0.01</v>
      </c>
      <c r="O92" s="24">
        <f>Стойки!$K$117</f>
        <v>5.0000000000000001E-3</v>
      </c>
    </row>
    <row r="93" spans="1:15" x14ac:dyDescent="0.2">
      <c r="A93" s="112"/>
      <c r="B93" s="151"/>
      <c r="C93" s="152" t="s">
        <v>64</v>
      </c>
      <c r="D93" s="152" t="s">
        <v>302</v>
      </c>
      <c r="E93" s="153">
        <v>7</v>
      </c>
      <c r="F93" s="154">
        <v>2134</v>
      </c>
      <c r="G93" s="155">
        <v>14938</v>
      </c>
      <c r="H93" s="112"/>
      <c r="I93" s="116"/>
      <c r="J93" s="22"/>
      <c r="K93" s="22"/>
      <c r="L93" s="235">
        <f t="shared" si="2"/>
        <v>1.68</v>
      </c>
      <c r="M93" s="24">
        <f t="shared" si="3"/>
        <v>7.7700000000000005</v>
      </c>
      <c r="N93" s="235">
        <f>Стойки!$J$108</f>
        <v>0.24</v>
      </c>
      <c r="O93" s="24">
        <f>Стойки!$K$108</f>
        <v>1.1100000000000001</v>
      </c>
    </row>
    <row r="94" spans="1:15" x14ac:dyDescent="0.2">
      <c r="A94" s="112"/>
      <c r="B94" s="156" t="s">
        <v>237</v>
      </c>
      <c r="C94" s="157"/>
      <c r="D94" s="157"/>
      <c r="E94" s="157"/>
      <c r="F94" s="158"/>
      <c r="G94" s="159">
        <v>106075</v>
      </c>
      <c r="H94" s="112"/>
      <c r="I94" s="116">
        <f>G94*H94</f>
        <v>0</v>
      </c>
      <c r="J94" s="22">
        <f>L94*H94</f>
        <v>0</v>
      </c>
      <c r="K94" s="22">
        <f>H94*M94</f>
        <v>0</v>
      </c>
      <c r="L94" s="235">
        <f>SUM(L95:L101)</f>
        <v>5.66</v>
      </c>
      <c r="M94" s="24">
        <f>SUM(M95:M101)</f>
        <v>45.574000000000005</v>
      </c>
      <c r="N94" s="235"/>
      <c r="O94" s="24"/>
    </row>
    <row r="95" spans="1:15" x14ac:dyDescent="0.2">
      <c r="A95" s="112"/>
      <c r="B95" s="151"/>
      <c r="C95" s="152" t="s">
        <v>78</v>
      </c>
      <c r="D95" s="152" t="s">
        <v>328</v>
      </c>
      <c r="E95" s="153">
        <v>2</v>
      </c>
      <c r="F95" s="154">
        <v>36263</v>
      </c>
      <c r="G95" s="155">
        <v>72526</v>
      </c>
      <c r="H95" s="112"/>
      <c r="I95" s="116"/>
      <c r="J95" s="22"/>
      <c r="K95" s="22"/>
      <c r="L95" s="235">
        <f t="shared" si="2"/>
        <v>2.5</v>
      </c>
      <c r="M95" s="24">
        <f t="shared" si="3"/>
        <v>30.602</v>
      </c>
      <c r="N95" s="235">
        <f>Стойки!$J$40</f>
        <v>1.25</v>
      </c>
      <c r="O95" s="24">
        <f>Стойки!$K$40</f>
        <v>15.301</v>
      </c>
    </row>
    <row r="96" spans="1:15" x14ac:dyDescent="0.2">
      <c r="A96" s="112"/>
      <c r="B96" s="151"/>
      <c r="C96" s="152" t="s">
        <v>56</v>
      </c>
      <c r="D96" s="152" t="s">
        <v>294</v>
      </c>
      <c r="E96" s="153">
        <v>5</v>
      </c>
      <c r="F96" s="154">
        <v>1823</v>
      </c>
      <c r="G96" s="155">
        <v>9115</v>
      </c>
      <c r="H96" s="112"/>
      <c r="I96" s="116"/>
      <c r="J96" s="22"/>
      <c r="K96" s="22"/>
      <c r="L96" s="235">
        <f t="shared" si="2"/>
        <v>1.1000000000000001</v>
      </c>
      <c r="M96" s="24">
        <f t="shared" si="3"/>
        <v>4.75</v>
      </c>
      <c r="N96" s="235">
        <f>Стойки!$J$99</f>
        <v>0.22</v>
      </c>
      <c r="O96" s="24">
        <f>Стойки!$K$99</f>
        <v>0.95</v>
      </c>
    </row>
    <row r="97" spans="1:15" x14ac:dyDescent="0.2">
      <c r="A97" s="112"/>
      <c r="B97" s="151"/>
      <c r="C97" s="152" t="s">
        <v>130</v>
      </c>
      <c r="D97" s="152" t="s">
        <v>297</v>
      </c>
      <c r="E97" s="153">
        <v>4</v>
      </c>
      <c r="F97" s="154">
        <v>99</v>
      </c>
      <c r="G97" s="155">
        <v>396</v>
      </c>
      <c r="H97" s="112"/>
      <c r="I97" s="116"/>
      <c r="J97" s="22"/>
      <c r="K97" s="22"/>
      <c r="L97" s="235">
        <f t="shared" si="2"/>
        <v>0.04</v>
      </c>
      <c r="M97" s="24">
        <f t="shared" si="3"/>
        <v>0.12</v>
      </c>
      <c r="N97" s="235">
        <f>Стойки!$J$114</f>
        <v>0.01</v>
      </c>
      <c r="O97" s="24">
        <f>Стойки!$K$114</f>
        <v>0.03</v>
      </c>
    </row>
    <row r="98" spans="1:15" x14ac:dyDescent="0.2">
      <c r="A98" s="112"/>
      <c r="B98" s="151"/>
      <c r="C98" s="152" t="s">
        <v>567</v>
      </c>
      <c r="D98" s="152" t="s">
        <v>572</v>
      </c>
      <c r="E98" s="153">
        <v>2</v>
      </c>
      <c r="F98" s="154">
        <v>3366</v>
      </c>
      <c r="G98" s="155">
        <v>6732</v>
      </c>
      <c r="H98" s="112"/>
      <c r="I98" s="116"/>
      <c r="J98" s="22"/>
      <c r="K98" s="22"/>
      <c r="L98" s="235">
        <f t="shared" si="2"/>
        <v>0.02</v>
      </c>
      <c r="M98" s="24">
        <f t="shared" si="3"/>
        <v>1.82</v>
      </c>
      <c r="N98" s="235">
        <f>Стойки!$J$110</f>
        <v>0.01</v>
      </c>
      <c r="O98" s="24">
        <f>Стойки!$K$110</f>
        <v>0.91</v>
      </c>
    </row>
    <row r="99" spans="1:15" x14ac:dyDescent="0.2">
      <c r="A99" s="112"/>
      <c r="B99" s="151"/>
      <c r="C99" s="152" t="s">
        <v>67</v>
      </c>
      <c r="D99" s="152" t="s">
        <v>388</v>
      </c>
      <c r="E99" s="153">
        <v>16</v>
      </c>
      <c r="F99" s="154">
        <v>127</v>
      </c>
      <c r="G99" s="155">
        <v>2032</v>
      </c>
      <c r="H99" s="112"/>
      <c r="I99" s="116"/>
      <c r="J99" s="22"/>
      <c r="K99" s="22"/>
      <c r="L99" s="235">
        <f t="shared" si="2"/>
        <v>0.16</v>
      </c>
      <c r="M99" s="24">
        <f t="shared" si="3"/>
        <v>0.432</v>
      </c>
      <c r="N99" s="235">
        <f>Стойки!$J$118</f>
        <v>0.01</v>
      </c>
      <c r="O99" s="24">
        <f>Стойки!$K$118</f>
        <v>2.7E-2</v>
      </c>
    </row>
    <row r="100" spans="1:15" x14ac:dyDescent="0.2">
      <c r="A100" s="112"/>
      <c r="B100" s="151"/>
      <c r="C100" s="152" t="s">
        <v>66</v>
      </c>
      <c r="D100" s="152" t="s">
        <v>295</v>
      </c>
      <c r="E100" s="153">
        <v>16</v>
      </c>
      <c r="F100" s="154">
        <v>21</v>
      </c>
      <c r="G100" s="155">
        <v>336</v>
      </c>
      <c r="H100" s="112"/>
      <c r="I100" s="116"/>
      <c r="J100" s="22"/>
      <c r="K100" s="22"/>
      <c r="L100" s="235">
        <f t="shared" si="2"/>
        <v>0.16</v>
      </c>
      <c r="M100" s="24">
        <f t="shared" si="3"/>
        <v>0.08</v>
      </c>
      <c r="N100" s="235">
        <f>Стойки!$J$117</f>
        <v>0.01</v>
      </c>
      <c r="O100" s="24">
        <f>Стойки!$K$117</f>
        <v>5.0000000000000001E-3</v>
      </c>
    </row>
    <row r="101" spans="1:15" ht="13.5" thickBot="1" x14ac:dyDescent="0.25">
      <c r="A101" s="112"/>
      <c r="B101" s="151"/>
      <c r="C101" s="152" t="s">
        <v>64</v>
      </c>
      <c r="D101" s="152" t="s">
        <v>302</v>
      </c>
      <c r="E101" s="153">
        <v>7</v>
      </c>
      <c r="F101" s="154">
        <v>2134</v>
      </c>
      <c r="G101" s="155">
        <v>14938</v>
      </c>
      <c r="H101" s="112"/>
      <c r="I101" s="116"/>
      <c r="J101" s="22"/>
      <c r="K101" s="22"/>
      <c r="L101" s="235">
        <f t="shared" si="2"/>
        <v>1.68</v>
      </c>
      <c r="M101" s="24">
        <f t="shared" si="3"/>
        <v>7.7700000000000005</v>
      </c>
      <c r="N101" s="235">
        <f>Стойки!$J$108</f>
        <v>0.24</v>
      </c>
      <c r="O101" s="24">
        <f>Стойки!$K$108</f>
        <v>1.1100000000000001</v>
      </c>
    </row>
    <row r="102" spans="1:15" x14ac:dyDescent="0.2">
      <c r="A102" s="112"/>
      <c r="B102" s="147" t="s">
        <v>239</v>
      </c>
      <c r="C102" s="148"/>
      <c r="D102" s="148"/>
      <c r="E102" s="148"/>
      <c r="F102" s="149"/>
      <c r="G102" s="150">
        <v>97813</v>
      </c>
      <c r="H102" s="112"/>
      <c r="I102" s="116">
        <f>G102*H102</f>
        <v>0</v>
      </c>
      <c r="J102" s="22">
        <f>L102*H102</f>
        <v>0</v>
      </c>
      <c r="K102" s="22">
        <f>H102*M102</f>
        <v>0</v>
      </c>
      <c r="L102" s="235">
        <f>SUM(L103:L109)</f>
        <v>6.0200000000000005</v>
      </c>
      <c r="M102" s="24">
        <f>SUM(M103:M109)</f>
        <v>48.59</v>
      </c>
      <c r="N102" s="235"/>
      <c r="O102" s="24"/>
    </row>
    <row r="103" spans="1:15" x14ac:dyDescent="0.2">
      <c r="A103" s="112"/>
      <c r="B103" s="151"/>
      <c r="C103" s="152" t="s">
        <v>79</v>
      </c>
      <c r="D103" s="152" t="s">
        <v>329</v>
      </c>
      <c r="E103" s="153">
        <v>2</v>
      </c>
      <c r="F103" s="154">
        <v>30991</v>
      </c>
      <c r="G103" s="155">
        <v>61982</v>
      </c>
      <c r="H103" s="112"/>
      <c r="I103" s="116"/>
      <c r="J103" s="22"/>
      <c r="K103" s="22"/>
      <c r="L103" s="235">
        <f t="shared" si="2"/>
        <v>2.6</v>
      </c>
      <c r="M103" s="24">
        <f t="shared" si="3"/>
        <v>32.475999999999999</v>
      </c>
      <c r="N103" s="235">
        <f>Стойки!$J$41</f>
        <v>1.3</v>
      </c>
      <c r="O103" s="24">
        <f>Стойки!$K$41</f>
        <v>16.238</v>
      </c>
    </row>
    <row r="104" spans="1:15" x14ac:dyDescent="0.2">
      <c r="A104" s="112"/>
      <c r="B104" s="151"/>
      <c r="C104" s="152" t="s">
        <v>56</v>
      </c>
      <c r="D104" s="152" t="s">
        <v>294</v>
      </c>
      <c r="E104" s="153">
        <v>5</v>
      </c>
      <c r="F104" s="154">
        <v>1823</v>
      </c>
      <c r="G104" s="155">
        <v>9115</v>
      </c>
      <c r="H104" s="112"/>
      <c r="I104" s="116"/>
      <c r="J104" s="22"/>
      <c r="K104" s="22"/>
      <c r="L104" s="235">
        <f t="shared" si="2"/>
        <v>1.1000000000000001</v>
      </c>
      <c r="M104" s="24">
        <f t="shared" si="3"/>
        <v>4.75</v>
      </c>
      <c r="N104" s="235">
        <f>Стойки!$J$99</f>
        <v>0.22</v>
      </c>
      <c r="O104" s="24">
        <f>Стойки!$K$99</f>
        <v>0.95</v>
      </c>
    </row>
    <row r="105" spans="1:15" x14ac:dyDescent="0.2">
      <c r="A105" s="112"/>
      <c r="B105" s="151"/>
      <c r="C105" s="152" t="s">
        <v>130</v>
      </c>
      <c r="D105" s="152" t="s">
        <v>297</v>
      </c>
      <c r="E105" s="153">
        <v>4</v>
      </c>
      <c r="F105" s="154">
        <v>99</v>
      </c>
      <c r="G105" s="155">
        <v>396</v>
      </c>
      <c r="H105" s="112"/>
      <c r="I105" s="116"/>
      <c r="J105" s="22"/>
      <c r="K105" s="22"/>
      <c r="L105" s="235">
        <f t="shared" si="2"/>
        <v>0.04</v>
      </c>
      <c r="M105" s="24">
        <f t="shared" si="3"/>
        <v>0.12</v>
      </c>
      <c r="N105" s="235">
        <f>Стойки!$J$114</f>
        <v>0.01</v>
      </c>
      <c r="O105" s="24">
        <f>Стойки!$K$114</f>
        <v>0.03</v>
      </c>
    </row>
    <row r="106" spans="1:15" x14ac:dyDescent="0.2">
      <c r="A106" s="112"/>
      <c r="B106" s="151"/>
      <c r="C106" s="152" t="s">
        <v>567</v>
      </c>
      <c r="D106" s="152" t="s">
        <v>572</v>
      </c>
      <c r="E106" s="153">
        <v>2</v>
      </c>
      <c r="F106" s="154">
        <v>3366</v>
      </c>
      <c r="G106" s="155">
        <v>6732</v>
      </c>
      <c r="H106" s="112"/>
      <c r="I106" s="116"/>
      <c r="J106" s="22"/>
      <c r="K106" s="22"/>
      <c r="L106" s="235">
        <f t="shared" si="2"/>
        <v>0.02</v>
      </c>
      <c r="M106" s="24">
        <f t="shared" si="3"/>
        <v>1.82</v>
      </c>
      <c r="N106" s="235">
        <f>Стойки!$J$110</f>
        <v>0.01</v>
      </c>
      <c r="O106" s="24">
        <f>Стойки!$K$110</f>
        <v>0.91</v>
      </c>
    </row>
    <row r="107" spans="1:15" x14ac:dyDescent="0.2">
      <c r="A107" s="112"/>
      <c r="B107" s="151"/>
      <c r="C107" s="152" t="s">
        <v>67</v>
      </c>
      <c r="D107" s="152" t="s">
        <v>388</v>
      </c>
      <c r="E107" s="153">
        <v>17</v>
      </c>
      <c r="F107" s="154">
        <v>127</v>
      </c>
      <c r="G107" s="155">
        <v>2159</v>
      </c>
      <c r="H107" s="112"/>
      <c r="I107" s="116"/>
      <c r="J107" s="22"/>
      <c r="K107" s="22"/>
      <c r="L107" s="235">
        <f t="shared" si="2"/>
        <v>0.17</v>
      </c>
      <c r="M107" s="24">
        <f t="shared" si="3"/>
        <v>0.45900000000000002</v>
      </c>
      <c r="N107" s="235">
        <f>Стойки!$J$118</f>
        <v>0.01</v>
      </c>
      <c r="O107" s="24">
        <f>Стойки!$K$118</f>
        <v>2.7E-2</v>
      </c>
    </row>
    <row r="108" spans="1:15" x14ac:dyDescent="0.2">
      <c r="A108" s="112"/>
      <c r="B108" s="151"/>
      <c r="C108" s="152" t="s">
        <v>66</v>
      </c>
      <c r="D108" s="152" t="s">
        <v>295</v>
      </c>
      <c r="E108" s="153">
        <v>17</v>
      </c>
      <c r="F108" s="154">
        <v>21</v>
      </c>
      <c r="G108" s="155">
        <v>357</v>
      </c>
      <c r="H108" s="112"/>
      <c r="I108" s="116"/>
      <c r="J108" s="22"/>
      <c r="K108" s="22"/>
      <c r="L108" s="235">
        <f t="shared" si="2"/>
        <v>0.17</v>
      </c>
      <c r="M108" s="24">
        <f t="shared" si="3"/>
        <v>8.5000000000000006E-2</v>
      </c>
      <c r="N108" s="235">
        <f>Стойки!$J$117</f>
        <v>0.01</v>
      </c>
      <c r="O108" s="24">
        <f>Стойки!$K$117</f>
        <v>5.0000000000000001E-3</v>
      </c>
    </row>
    <row r="109" spans="1:15" x14ac:dyDescent="0.2">
      <c r="A109" s="112"/>
      <c r="B109" s="151"/>
      <c r="C109" s="152" t="s">
        <v>64</v>
      </c>
      <c r="D109" s="152" t="s">
        <v>302</v>
      </c>
      <c r="E109" s="153">
        <v>8</v>
      </c>
      <c r="F109" s="154">
        <v>2134</v>
      </c>
      <c r="G109" s="155">
        <v>17072</v>
      </c>
      <c r="H109" s="112"/>
      <c r="I109" s="116"/>
      <c r="J109" s="22"/>
      <c r="K109" s="22"/>
      <c r="L109" s="235">
        <f t="shared" si="2"/>
        <v>1.92</v>
      </c>
      <c r="M109" s="24">
        <f t="shared" si="3"/>
        <v>8.8800000000000008</v>
      </c>
      <c r="N109" s="235">
        <f>Стойки!$J$108</f>
        <v>0.24</v>
      </c>
      <c r="O109" s="24">
        <f>Стойки!$K$108</f>
        <v>1.1100000000000001</v>
      </c>
    </row>
    <row r="110" spans="1:15" x14ac:dyDescent="0.2">
      <c r="A110" s="112"/>
      <c r="B110" s="156" t="s">
        <v>241</v>
      </c>
      <c r="C110" s="157"/>
      <c r="D110" s="157"/>
      <c r="E110" s="157"/>
      <c r="F110" s="158"/>
      <c r="G110" s="159">
        <v>101417</v>
      </c>
      <c r="H110" s="112"/>
      <c r="I110" s="116">
        <f>G110*H110</f>
        <v>0</v>
      </c>
      <c r="J110" s="22">
        <f>L110*H110</f>
        <v>0</v>
      </c>
      <c r="K110" s="22">
        <f>H110*M110</f>
        <v>0</v>
      </c>
      <c r="L110" s="235">
        <f>SUM(L111:L117)</f>
        <v>6.12</v>
      </c>
      <c r="M110" s="24">
        <f>SUM(M111:M117)</f>
        <v>50.464000000000006</v>
      </c>
      <c r="N110" s="235"/>
      <c r="O110" s="24"/>
    </row>
    <row r="111" spans="1:15" x14ac:dyDescent="0.2">
      <c r="A111" s="112"/>
      <c r="B111" s="151"/>
      <c r="C111" s="152" t="s">
        <v>80</v>
      </c>
      <c r="D111" s="152" t="s">
        <v>330</v>
      </c>
      <c r="E111" s="153">
        <v>2</v>
      </c>
      <c r="F111" s="154">
        <v>32793</v>
      </c>
      <c r="G111" s="155">
        <v>65586</v>
      </c>
      <c r="H111" s="112"/>
      <c r="I111" s="116"/>
      <c r="J111" s="22"/>
      <c r="K111" s="22"/>
      <c r="L111" s="235">
        <f t="shared" si="2"/>
        <v>2.7</v>
      </c>
      <c r="M111" s="24">
        <f t="shared" si="3"/>
        <v>34.35</v>
      </c>
      <c r="N111" s="235">
        <f>Стойки!$J$42</f>
        <v>1.35</v>
      </c>
      <c r="O111" s="24">
        <f>Стойки!$K$42</f>
        <v>17.175000000000001</v>
      </c>
    </row>
    <row r="112" spans="1:15" x14ac:dyDescent="0.2">
      <c r="A112" s="112"/>
      <c r="B112" s="151"/>
      <c r="C112" s="152" t="s">
        <v>56</v>
      </c>
      <c r="D112" s="152" t="s">
        <v>294</v>
      </c>
      <c r="E112" s="153">
        <v>5</v>
      </c>
      <c r="F112" s="154">
        <v>1823</v>
      </c>
      <c r="G112" s="155">
        <v>9115</v>
      </c>
      <c r="H112" s="112"/>
      <c r="I112" s="116"/>
      <c r="J112" s="22"/>
      <c r="K112" s="22"/>
      <c r="L112" s="235">
        <f t="shared" si="2"/>
        <v>1.1000000000000001</v>
      </c>
      <c r="M112" s="24">
        <f t="shared" si="3"/>
        <v>4.75</v>
      </c>
      <c r="N112" s="235">
        <f>Стойки!$J$99</f>
        <v>0.22</v>
      </c>
      <c r="O112" s="24">
        <f>Стойки!$K$99</f>
        <v>0.95</v>
      </c>
    </row>
    <row r="113" spans="1:15" x14ac:dyDescent="0.2">
      <c r="A113" s="112"/>
      <c r="B113" s="151"/>
      <c r="C113" s="152" t="s">
        <v>130</v>
      </c>
      <c r="D113" s="152" t="s">
        <v>297</v>
      </c>
      <c r="E113" s="153">
        <v>4</v>
      </c>
      <c r="F113" s="154">
        <v>99</v>
      </c>
      <c r="G113" s="155">
        <v>396</v>
      </c>
      <c r="H113" s="112"/>
      <c r="I113" s="116"/>
      <c r="J113" s="22"/>
      <c r="K113" s="22"/>
      <c r="L113" s="235">
        <f t="shared" si="2"/>
        <v>0.04</v>
      </c>
      <c r="M113" s="24">
        <f t="shared" si="3"/>
        <v>0.12</v>
      </c>
      <c r="N113" s="235">
        <f>Стойки!$J$114</f>
        <v>0.01</v>
      </c>
      <c r="O113" s="24">
        <f>Стойки!$K$114</f>
        <v>0.03</v>
      </c>
    </row>
    <row r="114" spans="1:15" x14ac:dyDescent="0.2">
      <c r="A114" s="112"/>
      <c r="B114" s="151"/>
      <c r="C114" s="152" t="s">
        <v>567</v>
      </c>
      <c r="D114" s="152" t="s">
        <v>572</v>
      </c>
      <c r="E114" s="153">
        <v>2</v>
      </c>
      <c r="F114" s="154">
        <v>3366</v>
      </c>
      <c r="G114" s="155">
        <v>6732</v>
      </c>
      <c r="H114" s="112"/>
      <c r="I114" s="116"/>
      <c r="J114" s="22"/>
      <c r="K114" s="22"/>
      <c r="L114" s="235">
        <f t="shared" si="2"/>
        <v>0.02</v>
      </c>
      <c r="M114" s="24">
        <f t="shared" si="3"/>
        <v>1.82</v>
      </c>
      <c r="N114" s="235">
        <f>Стойки!$J$110</f>
        <v>0.01</v>
      </c>
      <c r="O114" s="24">
        <f>Стойки!$K$110</f>
        <v>0.91</v>
      </c>
    </row>
    <row r="115" spans="1:15" x14ac:dyDescent="0.2">
      <c r="A115" s="112"/>
      <c r="B115" s="151"/>
      <c r="C115" s="152" t="s">
        <v>67</v>
      </c>
      <c r="D115" s="152" t="s">
        <v>388</v>
      </c>
      <c r="E115" s="153">
        <v>17</v>
      </c>
      <c r="F115" s="154">
        <v>127</v>
      </c>
      <c r="G115" s="155">
        <v>2159</v>
      </c>
      <c r="H115" s="112"/>
      <c r="I115" s="116"/>
      <c r="J115" s="22"/>
      <c r="K115" s="22"/>
      <c r="L115" s="235">
        <f t="shared" si="2"/>
        <v>0.17</v>
      </c>
      <c r="M115" s="24">
        <f t="shared" si="3"/>
        <v>0.45900000000000002</v>
      </c>
      <c r="N115" s="235">
        <f>Стойки!$J$118</f>
        <v>0.01</v>
      </c>
      <c r="O115" s="24">
        <f>Стойки!$K$118</f>
        <v>2.7E-2</v>
      </c>
    </row>
    <row r="116" spans="1:15" x14ac:dyDescent="0.2">
      <c r="A116" s="112"/>
      <c r="B116" s="151"/>
      <c r="C116" s="152" t="s">
        <v>66</v>
      </c>
      <c r="D116" s="152" t="s">
        <v>295</v>
      </c>
      <c r="E116" s="153">
        <v>17</v>
      </c>
      <c r="F116" s="154">
        <v>21</v>
      </c>
      <c r="G116" s="155">
        <v>357</v>
      </c>
      <c r="H116" s="112"/>
      <c r="I116" s="116"/>
      <c r="J116" s="22"/>
      <c r="K116" s="22"/>
      <c r="L116" s="235">
        <f t="shared" si="2"/>
        <v>0.17</v>
      </c>
      <c r="M116" s="24">
        <f t="shared" si="3"/>
        <v>8.5000000000000006E-2</v>
      </c>
      <c r="N116" s="235">
        <f>Стойки!$J$117</f>
        <v>0.01</v>
      </c>
      <c r="O116" s="24">
        <f>Стойки!$K$117</f>
        <v>5.0000000000000001E-3</v>
      </c>
    </row>
    <row r="117" spans="1:15" ht="13.5" thickBot="1" x14ac:dyDescent="0.25">
      <c r="A117" s="112"/>
      <c r="B117" s="151"/>
      <c r="C117" s="152" t="s">
        <v>64</v>
      </c>
      <c r="D117" s="152" t="s">
        <v>302</v>
      </c>
      <c r="E117" s="153">
        <v>8</v>
      </c>
      <c r="F117" s="154">
        <v>2134</v>
      </c>
      <c r="G117" s="155">
        <v>17072</v>
      </c>
      <c r="H117" s="112"/>
      <c r="I117" s="116"/>
      <c r="J117" s="22"/>
      <c r="K117" s="22"/>
      <c r="L117" s="235">
        <f t="shared" si="2"/>
        <v>1.92</v>
      </c>
      <c r="M117" s="24">
        <f t="shared" si="3"/>
        <v>8.8800000000000008</v>
      </c>
      <c r="N117" s="235">
        <f>Стойки!$J$108</f>
        <v>0.24</v>
      </c>
      <c r="O117" s="24">
        <f>Стойки!$K$108</f>
        <v>1.1100000000000001</v>
      </c>
    </row>
    <row r="118" spans="1:15" x14ac:dyDescent="0.2">
      <c r="A118" s="112"/>
      <c r="B118" s="147" t="s">
        <v>243</v>
      </c>
      <c r="C118" s="148"/>
      <c r="D118" s="148"/>
      <c r="E118" s="148"/>
      <c r="F118" s="149"/>
      <c r="G118" s="150">
        <v>107261</v>
      </c>
      <c r="H118" s="112"/>
      <c r="I118" s="116">
        <f>G118*H118</f>
        <v>0</v>
      </c>
      <c r="J118" s="22">
        <f>L118*H118</f>
        <v>0</v>
      </c>
      <c r="K118" s="22">
        <f>H118*M118</f>
        <v>0</v>
      </c>
      <c r="L118" s="235">
        <f>SUM(L119:L125)</f>
        <v>6.4799999999999995</v>
      </c>
      <c r="M118" s="24">
        <f>SUM(M119:M125)</f>
        <v>53.48</v>
      </c>
      <c r="N118" s="235"/>
      <c r="O118" s="24"/>
    </row>
    <row r="119" spans="1:15" x14ac:dyDescent="0.2">
      <c r="A119" s="112"/>
      <c r="B119" s="151"/>
      <c r="C119" s="152" t="s">
        <v>81</v>
      </c>
      <c r="D119" s="152" t="s">
        <v>331</v>
      </c>
      <c r="E119" s="153">
        <v>2</v>
      </c>
      <c r="F119" s="154">
        <v>34574</v>
      </c>
      <c r="G119" s="155">
        <v>69148</v>
      </c>
      <c r="H119" s="112"/>
      <c r="I119" s="116"/>
      <c r="J119" s="22"/>
      <c r="K119" s="22"/>
      <c r="L119" s="235">
        <f t="shared" si="2"/>
        <v>2.8</v>
      </c>
      <c r="M119" s="24">
        <f t="shared" si="3"/>
        <v>36.223999999999997</v>
      </c>
      <c r="N119" s="235">
        <f>Стойки!$J$43</f>
        <v>1.4</v>
      </c>
      <c r="O119" s="24">
        <f>Стойки!$K$43</f>
        <v>18.111999999999998</v>
      </c>
    </row>
    <row r="120" spans="1:15" x14ac:dyDescent="0.2">
      <c r="A120" s="112"/>
      <c r="B120" s="151"/>
      <c r="C120" s="152" t="s">
        <v>56</v>
      </c>
      <c r="D120" s="152" t="s">
        <v>294</v>
      </c>
      <c r="E120" s="153">
        <v>5</v>
      </c>
      <c r="F120" s="154">
        <v>1823</v>
      </c>
      <c r="G120" s="155">
        <v>9115</v>
      </c>
      <c r="H120" s="112"/>
      <c r="I120" s="116"/>
      <c r="J120" s="22"/>
      <c r="K120" s="22"/>
      <c r="L120" s="235">
        <f t="shared" si="2"/>
        <v>1.1000000000000001</v>
      </c>
      <c r="M120" s="24">
        <f t="shared" si="3"/>
        <v>4.75</v>
      </c>
      <c r="N120" s="235">
        <f>Стойки!$J$99</f>
        <v>0.22</v>
      </c>
      <c r="O120" s="24">
        <f>Стойки!$K$99</f>
        <v>0.95</v>
      </c>
    </row>
    <row r="121" spans="1:15" x14ac:dyDescent="0.2">
      <c r="A121" s="112"/>
      <c r="B121" s="151"/>
      <c r="C121" s="152" t="s">
        <v>130</v>
      </c>
      <c r="D121" s="152" t="s">
        <v>297</v>
      </c>
      <c r="E121" s="153">
        <v>4</v>
      </c>
      <c r="F121" s="154">
        <v>99</v>
      </c>
      <c r="G121" s="155">
        <v>396</v>
      </c>
      <c r="H121" s="112"/>
      <c r="I121" s="116"/>
      <c r="J121" s="22"/>
      <c r="K121" s="22"/>
      <c r="L121" s="235">
        <f t="shared" si="2"/>
        <v>0.04</v>
      </c>
      <c r="M121" s="24">
        <f t="shared" si="3"/>
        <v>0.12</v>
      </c>
      <c r="N121" s="235">
        <f>Стойки!$J$114</f>
        <v>0.01</v>
      </c>
      <c r="O121" s="24">
        <f>Стойки!$K$114</f>
        <v>0.03</v>
      </c>
    </row>
    <row r="122" spans="1:15" x14ac:dyDescent="0.2">
      <c r="A122" s="112"/>
      <c r="B122" s="151"/>
      <c r="C122" s="152" t="s">
        <v>567</v>
      </c>
      <c r="D122" s="152" t="s">
        <v>572</v>
      </c>
      <c r="E122" s="153">
        <v>2</v>
      </c>
      <c r="F122" s="154">
        <v>3366</v>
      </c>
      <c r="G122" s="155">
        <v>6732</v>
      </c>
      <c r="H122" s="112"/>
      <c r="I122" s="116"/>
      <c r="J122" s="22"/>
      <c r="K122" s="22"/>
      <c r="L122" s="235">
        <f t="shared" si="2"/>
        <v>0.02</v>
      </c>
      <c r="M122" s="24">
        <f t="shared" si="3"/>
        <v>1.82</v>
      </c>
      <c r="N122" s="235">
        <f>Стойки!$J$110</f>
        <v>0.01</v>
      </c>
      <c r="O122" s="24">
        <f>Стойки!$K$110</f>
        <v>0.91</v>
      </c>
    </row>
    <row r="123" spans="1:15" x14ac:dyDescent="0.2">
      <c r="A123" s="112"/>
      <c r="B123" s="151"/>
      <c r="C123" s="152" t="s">
        <v>67</v>
      </c>
      <c r="D123" s="152" t="s">
        <v>388</v>
      </c>
      <c r="E123" s="153">
        <v>18</v>
      </c>
      <c r="F123" s="154">
        <v>127</v>
      </c>
      <c r="G123" s="155">
        <v>2286</v>
      </c>
      <c r="H123" s="112"/>
      <c r="I123" s="116"/>
      <c r="J123" s="22"/>
      <c r="K123" s="22"/>
      <c r="L123" s="235">
        <f t="shared" si="2"/>
        <v>0.18</v>
      </c>
      <c r="M123" s="24">
        <f t="shared" si="3"/>
        <v>0.48599999999999999</v>
      </c>
      <c r="N123" s="235">
        <f>Стойки!$J$118</f>
        <v>0.01</v>
      </c>
      <c r="O123" s="24">
        <f>Стойки!$K$118</f>
        <v>2.7E-2</v>
      </c>
    </row>
    <row r="124" spans="1:15" x14ac:dyDescent="0.2">
      <c r="A124" s="112"/>
      <c r="B124" s="151"/>
      <c r="C124" s="152" t="s">
        <v>66</v>
      </c>
      <c r="D124" s="152" t="s">
        <v>295</v>
      </c>
      <c r="E124" s="153">
        <v>18</v>
      </c>
      <c r="F124" s="154">
        <v>21</v>
      </c>
      <c r="G124" s="155">
        <v>378</v>
      </c>
      <c r="H124" s="112"/>
      <c r="I124" s="116"/>
      <c r="J124" s="22"/>
      <c r="K124" s="22"/>
      <c r="L124" s="235">
        <f t="shared" si="2"/>
        <v>0.18</v>
      </c>
      <c r="M124" s="24">
        <f t="shared" si="3"/>
        <v>0.09</v>
      </c>
      <c r="N124" s="235">
        <f>Стойки!$J$117</f>
        <v>0.01</v>
      </c>
      <c r="O124" s="24">
        <f>Стойки!$K$117</f>
        <v>5.0000000000000001E-3</v>
      </c>
    </row>
    <row r="125" spans="1:15" x14ac:dyDescent="0.2">
      <c r="A125" s="112"/>
      <c r="B125" s="151"/>
      <c r="C125" s="152" t="s">
        <v>64</v>
      </c>
      <c r="D125" s="152" t="s">
        <v>302</v>
      </c>
      <c r="E125" s="153">
        <v>9</v>
      </c>
      <c r="F125" s="154">
        <v>2134</v>
      </c>
      <c r="G125" s="155">
        <v>19206</v>
      </c>
      <c r="H125" s="112"/>
      <c r="I125" s="116"/>
      <c r="J125" s="22"/>
      <c r="K125" s="22"/>
      <c r="L125" s="235">
        <f t="shared" si="2"/>
        <v>2.16</v>
      </c>
      <c r="M125" s="24">
        <f t="shared" si="3"/>
        <v>9.99</v>
      </c>
      <c r="N125" s="235">
        <f>Стойки!$J$108</f>
        <v>0.24</v>
      </c>
      <c r="O125" s="24">
        <f>Стойки!$K$108</f>
        <v>1.1100000000000001</v>
      </c>
    </row>
    <row r="126" spans="1:15" x14ac:dyDescent="0.2">
      <c r="A126" s="112"/>
      <c r="B126" s="156" t="s">
        <v>245</v>
      </c>
      <c r="C126" s="157"/>
      <c r="D126" s="157"/>
      <c r="E126" s="157"/>
      <c r="F126" s="158"/>
      <c r="G126" s="159">
        <v>109663</v>
      </c>
      <c r="H126" s="112"/>
      <c r="I126" s="116">
        <f>G126*H126</f>
        <v>0</v>
      </c>
      <c r="J126" s="22">
        <f>L126*H126</f>
        <v>0</v>
      </c>
      <c r="K126" s="22">
        <f>H126*M126</f>
        <v>0</v>
      </c>
      <c r="L126" s="235">
        <f>SUM(L127:L133)</f>
        <v>6.5799999999999992</v>
      </c>
      <c r="M126" s="24">
        <f>SUM(M127:M133)</f>
        <v>54.728000000000002</v>
      </c>
      <c r="N126" s="235"/>
      <c r="O126" s="24"/>
    </row>
    <row r="127" spans="1:15" x14ac:dyDescent="0.2">
      <c r="A127" s="112"/>
      <c r="B127" s="151"/>
      <c r="C127" s="152" t="s">
        <v>82</v>
      </c>
      <c r="D127" s="152" t="s">
        <v>332</v>
      </c>
      <c r="E127" s="153">
        <v>2</v>
      </c>
      <c r="F127" s="154">
        <v>35775</v>
      </c>
      <c r="G127" s="155">
        <v>71550</v>
      </c>
      <c r="H127" s="112"/>
      <c r="I127" s="116"/>
      <c r="J127" s="22"/>
      <c r="K127" s="22"/>
      <c r="L127" s="235">
        <f t="shared" si="2"/>
        <v>2.9</v>
      </c>
      <c r="M127" s="24">
        <f t="shared" si="3"/>
        <v>37.472000000000001</v>
      </c>
      <c r="N127" s="235">
        <f>Стойки!$J$44</f>
        <v>1.45</v>
      </c>
      <c r="O127" s="24">
        <f>Стойки!$K$44</f>
        <v>18.736000000000001</v>
      </c>
    </row>
    <row r="128" spans="1:15" x14ac:dyDescent="0.2">
      <c r="A128" s="112"/>
      <c r="B128" s="151"/>
      <c r="C128" s="152" t="s">
        <v>56</v>
      </c>
      <c r="D128" s="152" t="s">
        <v>294</v>
      </c>
      <c r="E128" s="153">
        <v>5</v>
      </c>
      <c r="F128" s="154">
        <v>1823</v>
      </c>
      <c r="G128" s="155">
        <v>9115</v>
      </c>
      <c r="H128" s="112"/>
      <c r="I128" s="116"/>
      <c r="J128" s="22"/>
      <c r="K128" s="22"/>
      <c r="L128" s="235">
        <f t="shared" si="2"/>
        <v>1.1000000000000001</v>
      </c>
      <c r="M128" s="24">
        <f t="shared" si="3"/>
        <v>4.75</v>
      </c>
      <c r="N128" s="235">
        <f>Стойки!$J$99</f>
        <v>0.22</v>
      </c>
      <c r="O128" s="24">
        <f>Стойки!$K$99</f>
        <v>0.95</v>
      </c>
    </row>
    <row r="129" spans="1:15" x14ac:dyDescent="0.2">
      <c r="A129" s="112"/>
      <c r="B129" s="151"/>
      <c r="C129" s="152" t="s">
        <v>130</v>
      </c>
      <c r="D129" s="152" t="s">
        <v>297</v>
      </c>
      <c r="E129" s="153">
        <v>4</v>
      </c>
      <c r="F129" s="154">
        <v>99</v>
      </c>
      <c r="G129" s="155">
        <v>396</v>
      </c>
      <c r="H129" s="112"/>
      <c r="I129" s="116"/>
      <c r="J129" s="22"/>
      <c r="K129" s="22"/>
      <c r="L129" s="235">
        <f t="shared" si="2"/>
        <v>0.04</v>
      </c>
      <c r="M129" s="24">
        <f t="shared" si="3"/>
        <v>0.12</v>
      </c>
      <c r="N129" s="235">
        <f>Стойки!$J$114</f>
        <v>0.01</v>
      </c>
      <c r="O129" s="24">
        <f>Стойки!$K$114</f>
        <v>0.03</v>
      </c>
    </row>
    <row r="130" spans="1:15" x14ac:dyDescent="0.2">
      <c r="A130" s="112"/>
      <c r="B130" s="151"/>
      <c r="C130" s="152" t="s">
        <v>567</v>
      </c>
      <c r="D130" s="152" t="s">
        <v>572</v>
      </c>
      <c r="E130" s="153">
        <v>2</v>
      </c>
      <c r="F130" s="154">
        <v>3366</v>
      </c>
      <c r="G130" s="155">
        <v>6732</v>
      </c>
      <c r="H130" s="112"/>
      <c r="I130" s="116"/>
      <c r="J130" s="22"/>
      <c r="K130" s="22"/>
      <c r="L130" s="235">
        <f t="shared" ref="L130:L186" si="4">E130*N130</f>
        <v>0.02</v>
      </c>
      <c r="M130" s="24">
        <f t="shared" ref="M130:M186" si="5">E130*O130</f>
        <v>1.82</v>
      </c>
      <c r="N130" s="235">
        <f>Стойки!$J$110</f>
        <v>0.01</v>
      </c>
      <c r="O130" s="24">
        <f>Стойки!$K$110</f>
        <v>0.91</v>
      </c>
    </row>
    <row r="131" spans="1:15" x14ac:dyDescent="0.2">
      <c r="A131" s="112"/>
      <c r="B131" s="151"/>
      <c r="C131" s="152" t="s">
        <v>67</v>
      </c>
      <c r="D131" s="152" t="s">
        <v>388</v>
      </c>
      <c r="E131" s="153">
        <v>18</v>
      </c>
      <c r="F131" s="154">
        <v>127</v>
      </c>
      <c r="G131" s="155">
        <v>2286</v>
      </c>
      <c r="H131" s="112"/>
      <c r="I131" s="116"/>
      <c r="J131" s="22"/>
      <c r="K131" s="22"/>
      <c r="L131" s="235">
        <f t="shared" si="4"/>
        <v>0.18</v>
      </c>
      <c r="M131" s="24">
        <f t="shared" si="5"/>
        <v>0.48599999999999999</v>
      </c>
      <c r="N131" s="235">
        <f>Стойки!$J$118</f>
        <v>0.01</v>
      </c>
      <c r="O131" s="24">
        <f>Стойки!$K$118</f>
        <v>2.7E-2</v>
      </c>
    </row>
    <row r="132" spans="1:15" x14ac:dyDescent="0.2">
      <c r="A132" s="112"/>
      <c r="B132" s="151"/>
      <c r="C132" s="152" t="s">
        <v>66</v>
      </c>
      <c r="D132" s="152" t="s">
        <v>295</v>
      </c>
      <c r="E132" s="153">
        <v>18</v>
      </c>
      <c r="F132" s="154">
        <v>21</v>
      </c>
      <c r="G132" s="155">
        <v>378</v>
      </c>
      <c r="H132" s="112"/>
      <c r="I132" s="116"/>
      <c r="J132" s="22"/>
      <c r="K132" s="22"/>
      <c r="L132" s="235">
        <f t="shared" si="4"/>
        <v>0.18</v>
      </c>
      <c r="M132" s="24">
        <f t="shared" si="5"/>
        <v>0.09</v>
      </c>
      <c r="N132" s="235">
        <f>Стойки!$J$117</f>
        <v>0.01</v>
      </c>
      <c r="O132" s="24">
        <f>Стойки!$K$117</f>
        <v>5.0000000000000001E-3</v>
      </c>
    </row>
    <row r="133" spans="1:15" ht="13.5" thickBot="1" x14ac:dyDescent="0.25">
      <c r="A133" s="112"/>
      <c r="B133" s="151"/>
      <c r="C133" s="152" t="s">
        <v>64</v>
      </c>
      <c r="D133" s="152" t="s">
        <v>302</v>
      </c>
      <c r="E133" s="153">
        <v>9</v>
      </c>
      <c r="F133" s="154">
        <v>2134</v>
      </c>
      <c r="G133" s="155">
        <v>19206</v>
      </c>
      <c r="H133" s="112"/>
      <c r="I133" s="116"/>
      <c r="J133" s="22"/>
      <c r="K133" s="22"/>
      <c r="L133" s="235">
        <f t="shared" si="4"/>
        <v>2.16</v>
      </c>
      <c r="M133" s="24">
        <f t="shared" si="5"/>
        <v>9.99</v>
      </c>
      <c r="N133" s="235">
        <f>Стойки!$J$108</f>
        <v>0.24</v>
      </c>
      <c r="O133" s="24">
        <f>Стойки!$K$108</f>
        <v>1.1100000000000001</v>
      </c>
    </row>
    <row r="134" spans="1:15" x14ac:dyDescent="0.2">
      <c r="A134" s="112"/>
      <c r="B134" s="147" t="s">
        <v>247</v>
      </c>
      <c r="C134" s="148"/>
      <c r="D134" s="148"/>
      <c r="E134" s="148"/>
      <c r="F134" s="149"/>
      <c r="G134" s="150">
        <v>113148</v>
      </c>
      <c r="H134" s="112"/>
      <c r="I134" s="116">
        <f>G134*H134</f>
        <v>0</v>
      </c>
      <c r="J134" s="22">
        <f>L134*H134</f>
        <v>0</v>
      </c>
      <c r="K134" s="22">
        <f>H134*M134</f>
        <v>0</v>
      </c>
      <c r="L134" s="235">
        <f>SUM(L135:L141)</f>
        <v>6.66</v>
      </c>
      <c r="M134" s="24">
        <f>SUM(M135:M141)</f>
        <v>56.67</v>
      </c>
      <c r="N134" s="235"/>
      <c r="O134" s="24"/>
    </row>
    <row r="135" spans="1:15" x14ac:dyDescent="0.2">
      <c r="A135" s="112"/>
      <c r="B135" s="151"/>
      <c r="C135" s="152" t="s">
        <v>83</v>
      </c>
      <c r="D135" s="152" t="s">
        <v>333</v>
      </c>
      <c r="E135" s="153">
        <v>2</v>
      </c>
      <c r="F135" s="154">
        <v>37535</v>
      </c>
      <c r="G135" s="155">
        <v>75070</v>
      </c>
      <c r="H135" s="112"/>
      <c r="I135" s="116"/>
      <c r="J135" s="22"/>
      <c r="K135" s="22"/>
      <c r="L135" s="235">
        <f t="shared" si="4"/>
        <v>3</v>
      </c>
      <c r="M135" s="24">
        <f t="shared" si="5"/>
        <v>39.345999999999997</v>
      </c>
      <c r="N135" s="235">
        <f>Стойки!$J$45</f>
        <v>1.5</v>
      </c>
      <c r="O135" s="24">
        <f>Стойки!$K$45</f>
        <v>19.672999999999998</v>
      </c>
    </row>
    <row r="136" spans="1:15" x14ac:dyDescent="0.2">
      <c r="A136" s="112"/>
      <c r="B136" s="151"/>
      <c r="C136" s="152" t="s">
        <v>56</v>
      </c>
      <c r="D136" s="152" t="s">
        <v>294</v>
      </c>
      <c r="E136" s="153">
        <v>4</v>
      </c>
      <c r="F136" s="154">
        <v>1823</v>
      </c>
      <c r="G136" s="155">
        <v>7292</v>
      </c>
      <c r="H136" s="112"/>
      <c r="I136" s="116"/>
      <c r="J136" s="22"/>
      <c r="K136" s="22"/>
      <c r="L136" s="235">
        <f t="shared" si="4"/>
        <v>0.88</v>
      </c>
      <c r="M136" s="24">
        <f t="shared" si="5"/>
        <v>3.8</v>
      </c>
      <c r="N136" s="235">
        <f>Стойки!$J$99</f>
        <v>0.22</v>
      </c>
      <c r="O136" s="24">
        <f>Стойки!$K$99</f>
        <v>0.95</v>
      </c>
    </row>
    <row r="137" spans="1:15" x14ac:dyDescent="0.2">
      <c r="A137" s="112"/>
      <c r="B137" s="151"/>
      <c r="C137" s="152" t="s">
        <v>130</v>
      </c>
      <c r="D137" s="152" t="s">
        <v>297</v>
      </c>
      <c r="E137" s="153">
        <v>2</v>
      </c>
      <c r="F137" s="154">
        <v>99</v>
      </c>
      <c r="G137" s="155">
        <v>198</v>
      </c>
      <c r="H137" s="112"/>
      <c r="I137" s="116"/>
      <c r="J137" s="22"/>
      <c r="K137" s="22"/>
      <c r="L137" s="235">
        <f t="shared" si="4"/>
        <v>0.02</v>
      </c>
      <c r="M137" s="24">
        <f t="shared" si="5"/>
        <v>0.06</v>
      </c>
      <c r="N137" s="235">
        <f>Стойки!$J$114</f>
        <v>0.01</v>
      </c>
      <c r="O137" s="24">
        <f>Стойки!$K$114</f>
        <v>0.03</v>
      </c>
    </row>
    <row r="138" spans="1:15" x14ac:dyDescent="0.2">
      <c r="A138" s="112"/>
      <c r="B138" s="151"/>
      <c r="C138" s="152" t="s">
        <v>567</v>
      </c>
      <c r="D138" s="152" t="s">
        <v>572</v>
      </c>
      <c r="E138" s="153">
        <v>2</v>
      </c>
      <c r="F138" s="154">
        <v>3366</v>
      </c>
      <c r="G138" s="155">
        <v>6732</v>
      </c>
      <c r="H138" s="112"/>
      <c r="I138" s="116"/>
      <c r="J138" s="22"/>
      <c r="K138" s="22"/>
      <c r="L138" s="235">
        <f t="shared" si="4"/>
        <v>0.02</v>
      </c>
      <c r="M138" s="24">
        <f t="shared" si="5"/>
        <v>1.82</v>
      </c>
      <c r="N138" s="235">
        <f>Стойки!$J$110</f>
        <v>0.01</v>
      </c>
      <c r="O138" s="24">
        <f>Стойки!$K$110</f>
        <v>0.91</v>
      </c>
    </row>
    <row r="139" spans="1:15" x14ac:dyDescent="0.2">
      <c r="A139" s="112"/>
      <c r="B139" s="151"/>
      <c r="C139" s="152" t="s">
        <v>67</v>
      </c>
      <c r="D139" s="152" t="s">
        <v>388</v>
      </c>
      <c r="E139" s="153">
        <v>17</v>
      </c>
      <c r="F139" s="154">
        <v>127</v>
      </c>
      <c r="G139" s="155">
        <v>2159</v>
      </c>
      <c r="H139" s="112"/>
      <c r="I139" s="116"/>
      <c r="J139" s="22"/>
      <c r="K139" s="22"/>
      <c r="L139" s="235">
        <f t="shared" si="4"/>
        <v>0.17</v>
      </c>
      <c r="M139" s="24">
        <f t="shared" si="5"/>
        <v>0.45900000000000002</v>
      </c>
      <c r="N139" s="235">
        <f>Стойки!$J$118</f>
        <v>0.01</v>
      </c>
      <c r="O139" s="24">
        <f>Стойки!$K$118</f>
        <v>2.7E-2</v>
      </c>
    </row>
    <row r="140" spans="1:15" x14ac:dyDescent="0.2">
      <c r="A140" s="112"/>
      <c r="B140" s="151"/>
      <c r="C140" s="152" t="s">
        <v>66</v>
      </c>
      <c r="D140" s="152" t="s">
        <v>295</v>
      </c>
      <c r="E140" s="153">
        <v>17</v>
      </c>
      <c r="F140" s="154">
        <v>21</v>
      </c>
      <c r="G140" s="155">
        <v>357</v>
      </c>
      <c r="H140" s="112"/>
      <c r="I140" s="116"/>
      <c r="J140" s="22"/>
      <c r="K140" s="22"/>
      <c r="L140" s="235">
        <f t="shared" si="4"/>
        <v>0.17</v>
      </c>
      <c r="M140" s="24">
        <f t="shared" si="5"/>
        <v>8.5000000000000006E-2</v>
      </c>
      <c r="N140" s="235">
        <f>Стойки!$J$117</f>
        <v>0.01</v>
      </c>
      <c r="O140" s="24">
        <f>Стойки!$K$117</f>
        <v>5.0000000000000001E-3</v>
      </c>
    </row>
    <row r="141" spans="1:15" x14ac:dyDescent="0.2">
      <c r="A141" s="112"/>
      <c r="B141" s="151"/>
      <c r="C141" s="152" t="s">
        <v>64</v>
      </c>
      <c r="D141" s="152" t="s">
        <v>302</v>
      </c>
      <c r="E141" s="153">
        <v>10</v>
      </c>
      <c r="F141" s="154">
        <v>2134</v>
      </c>
      <c r="G141" s="155">
        <v>21340</v>
      </c>
      <c r="H141" s="112"/>
      <c r="I141" s="116"/>
      <c r="J141" s="22"/>
      <c r="K141" s="22"/>
      <c r="L141" s="235">
        <f t="shared" si="4"/>
        <v>2.4</v>
      </c>
      <c r="M141" s="24">
        <f t="shared" si="5"/>
        <v>11.100000000000001</v>
      </c>
      <c r="N141" s="235">
        <f>Стойки!$J$108</f>
        <v>0.24</v>
      </c>
      <c r="O141" s="24">
        <f>Стойки!$K$108</f>
        <v>1.1100000000000001</v>
      </c>
    </row>
    <row r="142" spans="1:15" x14ac:dyDescent="0.2">
      <c r="A142" s="112"/>
      <c r="B142" s="156" t="s">
        <v>249</v>
      </c>
      <c r="C142" s="157"/>
      <c r="D142" s="157"/>
      <c r="E142" s="157"/>
      <c r="F142" s="158"/>
      <c r="G142" s="159">
        <v>119039</v>
      </c>
      <c r="H142" s="112"/>
      <c r="I142" s="116">
        <f>G142*H142</f>
        <v>0</v>
      </c>
      <c r="J142" s="22">
        <f>L142*H142</f>
        <v>0</v>
      </c>
      <c r="K142" s="22">
        <f>H142*M142</f>
        <v>0</v>
      </c>
      <c r="L142" s="235">
        <f>SUM(L143:L149)</f>
        <v>7.0400000000000009</v>
      </c>
      <c r="M142" s="24">
        <f>SUM(M143:M149)</f>
        <v>59.617999999999995</v>
      </c>
      <c r="N142" s="235"/>
      <c r="O142" s="24"/>
    </row>
    <row r="143" spans="1:15" x14ac:dyDescent="0.2">
      <c r="A143" s="112"/>
      <c r="B143" s="151"/>
      <c r="C143" s="152" t="s">
        <v>84</v>
      </c>
      <c r="D143" s="152" t="s">
        <v>334</v>
      </c>
      <c r="E143" s="153">
        <v>2</v>
      </c>
      <c r="F143" s="154">
        <v>39322</v>
      </c>
      <c r="G143" s="155">
        <v>78644</v>
      </c>
      <c r="H143" s="112"/>
      <c r="I143" s="116"/>
      <c r="J143" s="22"/>
      <c r="K143" s="22"/>
      <c r="L143" s="235">
        <f t="shared" si="4"/>
        <v>3.1</v>
      </c>
      <c r="M143" s="24">
        <f t="shared" si="5"/>
        <v>41.22</v>
      </c>
      <c r="N143" s="235">
        <f>Стойки!$J$46</f>
        <v>1.55</v>
      </c>
      <c r="O143" s="24">
        <f>Стойки!$K$46</f>
        <v>20.61</v>
      </c>
    </row>
    <row r="144" spans="1:15" x14ac:dyDescent="0.2">
      <c r="A144" s="112"/>
      <c r="B144" s="151"/>
      <c r="C144" s="152" t="s">
        <v>56</v>
      </c>
      <c r="D144" s="152" t="s">
        <v>294</v>
      </c>
      <c r="E144" s="153">
        <v>5</v>
      </c>
      <c r="F144" s="154">
        <v>1823</v>
      </c>
      <c r="G144" s="155">
        <v>9115</v>
      </c>
      <c r="H144" s="112"/>
      <c r="I144" s="116"/>
      <c r="J144" s="22"/>
      <c r="K144" s="22"/>
      <c r="L144" s="235">
        <f t="shared" si="4"/>
        <v>1.1000000000000001</v>
      </c>
      <c r="M144" s="24">
        <f t="shared" si="5"/>
        <v>4.75</v>
      </c>
      <c r="N144" s="235">
        <f>Стойки!$J$99</f>
        <v>0.22</v>
      </c>
      <c r="O144" s="24">
        <f>Стойки!$K$99</f>
        <v>0.95</v>
      </c>
    </row>
    <row r="145" spans="1:15" x14ac:dyDescent="0.2">
      <c r="A145" s="112"/>
      <c r="B145" s="151"/>
      <c r="C145" s="152" t="s">
        <v>130</v>
      </c>
      <c r="D145" s="152" t="s">
        <v>297</v>
      </c>
      <c r="E145" s="153">
        <v>4</v>
      </c>
      <c r="F145" s="154">
        <v>99</v>
      </c>
      <c r="G145" s="155">
        <v>396</v>
      </c>
      <c r="H145" s="112"/>
      <c r="I145" s="116"/>
      <c r="J145" s="22"/>
      <c r="K145" s="22"/>
      <c r="L145" s="235">
        <f t="shared" si="4"/>
        <v>0.04</v>
      </c>
      <c r="M145" s="24">
        <f t="shared" si="5"/>
        <v>0.12</v>
      </c>
      <c r="N145" s="235">
        <f>Стойки!$J$114</f>
        <v>0.01</v>
      </c>
      <c r="O145" s="24">
        <f>Стойки!$K$114</f>
        <v>0.03</v>
      </c>
    </row>
    <row r="146" spans="1:15" x14ac:dyDescent="0.2">
      <c r="A146" s="112"/>
      <c r="B146" s="151"/>
      <c r="C146" s="152" t="s">
        <v>567</v>
      </c>
      <c r="D146" s="152" t="s">
        <v>572</v>
      </c>
      <c r="E146" s="153">
        <v>2</v>
      </c>
      <c r="F146" s="154">
        <v>3366</v>
      </c>
      <c r="G146" s="155">
        <v>6732</v>
      </c>
      <c r="H146" s="112"/>
      <c r="I146" s="116"/>
      <c r="J146" s="22"/>
      <c r="K146" s="22"/>
      <c r="L146" s="235">
        <f t="shared" si="4"/>
        <v>0.02</v>
      </c>
      <c r="M146" s="24">
        <f t="shared" si="5"/>
        <v>1.82</v>
      </c>
      <c r="N146" s="235">
        <f>Стойки!$J$110</f>
        <v>0.01</v>
      </c>
      <c r="O146" s="24">
        <f>Стойки!$K$110</f>
        <v>0.91</v>
      </c>
    </row>
    <row r="147" spans="1:15" x14ac:dyDescent="0.2">
      <c r="A147" s="112"/>
      <c r="B147" s="151"/>
      <c r="C147" s="152" t="s">
        <v>67</v>
      </c>
      <c r="D147" s="152" t="s">
        <v>388</v>
      </c>
      <c r="E147" s="153">
        <v>19</v>
      </c>
      <c r="F147" s="154">
        <v>127</v>
      </c>
      <c r="G147" s="155">
        <v>2413</v>
      </c>
      <c r="H147" s="112"/>
      <c r="I147" s="116"/>
      <c r="J147" s="22"/>
      <c r="K147" s="22"/>
      <c r="L147" s="235">
        <f t="shared" si="4"/>
        <v>0.19</v>
      </c>
      <c r="M147" s="24">
        <f t="shared" si="5"/>
        <v>0.51300000000000001</v>
      </c>
      <c r="N147" s="235">
        <f>Стойки!$J$118</f>
        <v>0.01</v>
      </c>
      <c r="O147" s="24">
        <f>Стойки!$K$118</f>
        <v>2.7E-2</v>
      </c>
    </row>
    <row r="148" spans="1:15" x14ac:dyDescent="0.2">
      <c r="A148" s="112"/>
      <c r="B148" s="151"/>
      <c r="C148" s="152" t="s">
        <v>66</v>
      </c>
      <c r="D148" s="152" t="s">
        <v>295</v>
      </c>
      <c r="E148" s="153">
        <v>19</v>
      </c>
      <c r="F148" s="154">
        <v>21</v>
      </c>
      <c r="G148" s="155">
        <v>399</v>
      </c>
      <c r="H148" s="112"/>
      <c r="I148" s="116"/>
      <c r="J148" s="22"/>
      <c r="K148" s="22"/>
      <c r="L148" s="235">
        <f t="shared" si="4"/>
        <v>0.19</v>
      </c>
      <c r="M148" s="24">
        <f t="shared" si="5"/>
        <v>9.5000000000000001E-2</v>
      </c>
      <c r="N148" s="235">
        <f>Стойки!$J$117</f>
        <v>0.01</v>
      </c>
      <c r="O148" s="24">
        <f>Стойки!$K$117</f>
        <v>5.0000000000000001E-3</v>
      </c>
    </row>
    <row r="149" spans="1:15" ht="13.5" thickBot="1" x14ac:dyDescent="0.25">
      <c r="A149" s="112"/>
      <c r="B149" s="151"/>
      <c r="C149" s="152" t="s">
        <v>64</v>
      </c>
      <c r="D149" s="152" t="s">
        <v>302</v>
      </c>
      <c r="E149" s="153">
        <v>10</v>
      </c>
      <c r="F149" s="154">
        <v>2134</v>
      </c>
      <c r="G149" s="155">
        <v>21340</v>
      </c>
      <c r="H149" s="112"/>
      <c r="I149" s="116"/>
      <c r="J149" s="22"/>
      <c r="K149" s="22"/>
      <c r="L149" s="235">
        <f t="shared" si="4"/>
        <v>2.4</v>
      </c>
      <c r="M149" s="24">
        <f t="shared" si="5"/>
        <v>11.100000000000001</v>
      </c>
      <c r="N149" s="235">
        <f>Стойки!$J$108</f>
        <v>0.24</v>
      </c>
      <c r="O149" s="24">
        <f>Стойки!$K$108</f>
        <v>1.1100000000000001</v>
      </c>
    </row>
    <row r="150" spans="1:15" x14ac:dyDescent="0.2">
      <c r="A150" s="112"/>
      <c r="B150" s="147" t="s">
        <v>251</v>
      </c>
      <c r="C150" s="148"/>
      <c r="D150" s="148"/>
      <c r="E150" s="148"/>
      <c r="F150" s="149"/>
      <c r="G150" s="150">
        <v>122608</v>
      </c>
      <c r="H150" s="112"/>
      <c r="I150" s="116">
        <f>G150*H150</f>
        <v>0</v>
      </c>
      <c r="J150" s="22">
        <f>L150*H150</f>
        <v>0</v>
      </c>
      <c r="K150" s="22">
        <f>H150*M150</f>
        <v>0</v>
      </c>
      <c r="L150" s="235">
        <f>SUM(L151:L157)</f>
        <v>7.1199999999999983</v>
      </c>
      <c r="M150" s="24">
        <f>SUM(M151:M157)</f>
        <v>61.558</v>
      </c>
      <c r="N150" s="235"/>
      <c r="O150" s="24"/>
    </row>
    <row r="151" spans="1:15" x14ac:dyDescent="0.2">
      <c r="A151" s="112"/>
      <c r="B151" s="151"/>
      <c r="C151" s="152" t="s">
        <v>85</v>
      </c>
      <c r="D151" s="152" t="s">
        <v>335</v>
      </c>
      <c r="E151" s="153">
        <v>2</v>
      </c>
      <c r="F151" s="154">
        <v>41124</v>
      </c>
      <c r="G151" s="155">
        <v>82248</v>
      </c>
      <c r="H151" s="112"/>
      <c r="I151" s="116"/>
      <c r="J151" s="22"/>
      <c r="K151" s="22"/>
      <c r="L151" s="235">
        <f t="shared" si="4"/>
        <v>3.2</v>
      </c>
      <c r="M151" s="24">
        <f t="shared" si="5"/>
        <v>43.091999999999999</v>
      </c>
      <c r="N151" s="235">
        <f>Стойки!$J$47</f>
        <v>1.6</v>
      </c>
      <c r="O151" s="24">
        <f>Стойки!$K$47</f>
        <v>21.545999999999999</v>
      </c>
    </row>
    <row r="152" spans="1:15" x14ac:dyDescent="0.2">
      <c r="A152" s="112"/>
      <c r="B152" s="151"/>
      <c r="C152" s="152" t="s">
        <v>56</v>
      </c>
      <c r="D152" s="152" t="s">
        <v>294</v>
      </c>
      <c r="E152" s="153">
        <v>4</v>
      </c>
      <c r="F152" s="154">
        <v>1823</v>
      </c>
      <c r="G152" s="155">
        <v>7292</v>
      </c>
      <c r="H152" s="112"/>
      <c r="I152" s="116"/>
      <c r="J152" s="22"/>
      <c r="K152" s="22"/>
      <c r="L152" s="235">
        <f t="shared" si="4"/>
        <v>0.88</v>
      </c>
      <c r="M152" s="24">
        <f t="shared" si="5"/>
        <v>3.8</v>
      </c>
      <c r="N152" s="235">
        <f>Стойки!$J$99</f>
        <v>0.22</v>
      </c>
      <c r="O152" s="24">
        <f>Стойки!$K$99</f>
        <v>0.95</v>
      </c>
    </row>
    <row r="153" spans="1:15" x14ac:dyDescent="0.2">
      <c r="A153" s="112"/>
      <c r="B153" s="151"/>
      <c r="C153" s="152" t="s">
        <v>130</v>
      </c>
      <c r="D153" s="152" t="s">
        <v>297</v>
      </c>
      <c r="E153" s="153">
        <v>2</v>
      </c>
      <c r="F153" s="154">
        <v>99</v>
      </c>
      <c r="G153" s="155">
        <v>198</v>
      </c>
      <c r="H153" s="112"/>
      <c r="I153" s="116"/>
      <c r="J153" s="22"/>
      <c r="K153" s="22"/>
      <c r="L153" s="235">
        <f t="shared" si="4"/>
        <v>0.02</v>
      </c>
      <c r="M153" s="24">
        <f t="shared" si="5"/>
        <v>0.06</v>
      </c>
      <c r="N153" s="235">
        <f>Стойки!$J$114</f>
        <v>0.01</v>
      </c>
      <c r="O153" s="24">
        <f>Стойки!$K$114</f>
        <v>0.03</v>
      </c>
    </row>
    <row r="154" spans="1:15" x14ac:dyDescent="0.2">
      <c r="A154" s="112"/>
      <c r="B154" s="151"/>
      <c r="C154" s="152" t="s">
        <v>567</v>
      </c>
      <c r="D154" s="152" t="s">
        <v>572</v>
      </c>
      <c r="E154" s="153">
        <v>2</v>
      </c>
      <c r="F154" s="154">
        <v>3366</v>
      </c>
      <c r="G154" s="155">
        <v>6732</v>
      </c>
      <c r="H154" s="112"/>
      <c r="I154" s="116"/>
      <c r="J154" s="22"/>
      <c r="K154" s="22"/>
      <c r="L154" s="235">
        <f t="shared" si="4"/>
        <v>0.02</v>
      </c>
      <c r="M154" s="24">
        <f t="shared" si="5"/>
        <v>1.82</v>
      </c>
      <c r="N154" s="235">
        <f>Стойки!$J$110</f>
        <v>0.01</v>
      </c>
      <c r="O154" s="24">
        <f>Стойки!$K$110</f>
        <v>0.91</v>
      </c>
    </row>
    <row r="155" spans="1:15" x14ac:dyDescent="0.2">
      <c r="A155" s="112"/>
      <c r="B155" s="151"/>
      <c r="C155" s="152" t="s">
        <v>67</v>
      </c>
      <c r="D155" s="152" t="s">
        <v>388</v>
      </c>
      <c r="E155" s="153">
        <v>18</v>
      </c>
      <c r="F155" s="154">
        <v>127</v>
      </c>
      <c r="G155" s="155">
        <v>2286</v>
      </c>
      <c r="H155" s="112"/>
      <c r="I155" s="116"/>
      <c r="J155" s="22"/>
      <c r="K155" s="22"/>
      <c r="L155" s="235">
        <f t="shared" si="4"/>
        <v>0.18</v>
      </c>
      <c r="M155" s="24">
        <f t="shared" si="5"/>
        <v>0.48599999999999999</v>
      </c>
      <c r="N155" s="235">
        <f>Стойки!$J$118</f>
        <v>0.01</v>
      </c>
      <c r="O155" s="24">
        <f>Стойки!$K$118</f>
        <v>2.7E-2</v>
      </c>
    </row>
    <row r="156" spans="1:15" x14ac:dyDescent="0.2">
      <c r="A156" s="112"/>
      <c r="B156" s="151"/>
      <c r="C156" s="152" t="s">
        <v>66</v>
      </c>
      <c r="D156" s="152" t="s">
        <v>295</v>
      </c>
      <c r="E156" s="153">
        <v>18</v>
      </c>
      <c r="F156" s="154">
        <v>21</v>
      </c>
      <c r="G156" s="155">
        <v>378</v>
      </c>
      <c r="H156" s="112"/>
      <c r="I156" s="116"/>
      <c r="J156" s="22"/>
      <c r="K156" s="22"/>
      <c r="L156" s="235">
        <f t="shared" si="4"/>
        <v>0.18</v>
      </c>
      <c r="M156" s="24">
        <f t="shared" si="5"/>
        <v>0.09</v>
      </c>
      <c r="N156" s="235">
        <f>Стойки!$J$117</f>
        <v>0.01</v>
      </c>
      <c r="O156" s="24">
        <f>Стойки!$K$117</f>
        <v>5.0000000000000001E-3</v>
      </c>
    </row>
    <row r="157" spans="1:15" x14ac:dyDescent="0.2">
      <c r="A157" s="112"/>
      <c r="B157" s="151"/>
      <c r="C157" s="152" t="s">
        <v>64</v>
      </c>
      <c r="D157" s="152" t="s">
        <v>302</v>
      </c>
      <c r="E157" s="153">
        <v>11</v>
      </c>
      <c r="F157" s="154">
        <v>2134</v>
      </c>
      <c r="G157" s="155">
        <v>23474</v>
      </c>
      <c r="H157" s="112"/>
      <c r="I157" s="116"/>
      <c r="J157" s="22"/>
      <c r="K157" s="22"/>
      <c r="L157" s="235">
        <f t="shared" si="4"/>
        <v>2.6399999999999997</v>
      </c>
      <c r="M157" s="24">
        <f t="shared" si="5"/>
        <v>12.21</v>
      </c>
      <c r="N157" s="235">
        <f>Стойки!$J$108</f>
        <v>0.24</v>
      </c>
      <c r="O157" s="24">
        <f>Стойки!$K$108</f>
        <v>1.1100000000000001</v>
      </c>
    </row>
    <row r="158" spans="1:15" x14ac:dyDescent="0.2">
      <c r="A158" s="112"/>
      <c r="B158" s="156" t="s">
        <v>253</v>
      </c>
      <c r="C158" s="157"/>
      <c r="D158" s="157"/>
      <c r="E158" s="157"/>
      <c r="F158" s="158"/>
      <c r="G158" s="159">
        <v>127299</v>
      </c>
      <c r="H158" s="112"/>
      <c r="I158" s="116">
        <f>G158*H158</f>
        <v>0</v>
      </c>
      <c r="J158" s="22">
        <f>L158*H158</f>
        <v>0</v>
      </c>
      <c r="K158" s="22">
        <f>H158*M158</f>
        <v>0</v>
      </c>
      <c r="L158" s="235">
        <f>SUM(L159:L165)</f>
        <v>7.5</v>
      </c>
      <c r="M158" s="24">
        <f>SUM(M159:M165)</f>
        <v>63.881999999999998</v>
      </c>
      <c r="N158" s="235"/>
      <c r="O158" s="24"/>
    </row>
    <row r="159" spans="1:15" x14ac:dyDescent="0.2">
      <c r="A159" s="112"/>
      <c r="B159" s="151"/>
      <c r="C159" s="152" t="s">
        <v>86</v>
      </c>
      <c r="D159" s="152" t="s">
        <v>336</v>
      </c>
      <c r="E159" s="153">
        <v>2</v>
      </c>
      <c r="F159" s="154">
        <v>42311</v>
      </c>
      <c r="G159" s="155">
        <v>84622</v>
      </c>
      <c r="H159" s="112"/>
      <c r="I159" s="116"/>
      <c r="J159" s="22"/>
      <c r="K159" s="22"/>
      <c r="L159" s="235">
        <f t="shared" si="4"/>
        <v>3.3</v>
      </c>
      <c r="M159" s="24">
        <f t="shared" si="5"/>
        <v>44.341999999999999</v>
      </c>
      <c r="N159" s="235">
        <f>Стойки!$J$48</f>
        <v>1.65</v>
      </c>
      <c r="O159" s="24">
        <f>Стойки!$K$48</f>
        <v>22.170999999999999</v>
      </c>
    </row>
    <row r="160" spans="1:15" x14ac:dyDescent="0.2">
      <c r="A160" s="112"/>
      <c r="B160" s="151"/>
      <c r="C160" s="152" t="s">
        <v>56</v>
      </c>
      <c r="D160" s="152" t="s">
        <v>294</v>
      </c>
      <c r="E160" s="153">
        <v>5</v>
      </c>
      <c r="F160" s="154">
        <v>1823</v>
      </c>
      <c r="G160" s="155">
        <v>9115</v>
      </c>
      <c r="H160" s="112"/>
      <c r="I160" s="116"/>
      <c r="J160" s="22"/>
      <c r="K160" s="22"/>
      <c r="L160" s="235">
        <f t="shared" si="4"/>
        <v>1.1000000000000001</v>
      </c>
      <c r="M160" s="24">
        <f t="shared" si="5"/>
        <v>4.75</v>
      </c>
      <c r="N160" s="235">
        <f>Стойки!$J$99</f>
        <v>0.22</v>
      </c>
      <c r="O160" s="24">
        <f>Стойки!$K$99</f>
        <v>0.95</v>
      </c>
    </row>
    <row r="161" spans="1:15" x14ac:dyDescent="0.2">
      <c r="A161" s="112"/>
      <c r="B161" s="151"/>
      <c r="C161" s="152" t="s">
        <v>130</v>
      </c>
      <c r="D161" s="152" t="s">
        <v>297</v>
      </c>
      <c r="E161" s="153">
        <v>4</v>
      </c>
      <c r="F161" s="154">
        <v>99</v>
      </c>
      <c r="G161" s="155">
        <v>396</v>
      </c>
      <c r="H161" s="112"/>
      <c r="I161" s="116"/>
      <c r="J161" s="22"/>
      <c r="K161" s="22"/>
      <c r="L161" s="235">
        <f t="shared" si="4"/>
        <v>0.04</v>
      </c>
      <c r="M161" s="24">
        <f t="shared" si="5"/>
        <v>0.12</v>
      </c>
      <c r="N161" s="235">
        <f>Стойки!$J$114</f>
        <v>0.01</v>
      </c>
      <c r="O161" s="24">
        <f>Стойки!$K$114</f>
        <v>0.03</v>
      </c>
    </row>
    <row r="162" spans="1:15" x14ac:dyDescent="0.2">
      <c r="A162" s="112"/>
      <c r="B162" s="151"/>
      <c r="C162" s="152" t="s">
        <v>567</v>
      </c>
      <c r="D162" s="152" t="s">
        <v>572</v>
      </c>
      <c r="E162" s="153">
        <v>2</v>
      </c>
      <c r="F162" s="154">
        <v>3366</v>
      </c>
      <c r="G162" s="155">
        <v>6732</v>
      </c>
      <c r="H162" s="112"/>
      <c r="I162" s="116"/>
      <c r="J162" s="22"/>
      <c r="K162" s="22"/>
      <c r="L162" s="235">
        <f t="shared" si="4"/>
        <v>0.02</v>
      </c>
      <c r="M162" s="24">
        <f t="shared" si="5"/>
        <v>1.82</v>
      </c>
      <c r="N162" s="235">
        <f>Стойки!$J$110</f>
        <v>0.01</v>
      </c>
      <c r="O162" s="24">
        <f>Стойки!$K$110</f>
        <v>0.91</v>
      </c>
    </row>
    <row r="163" spans="1:15" x14ac:dyDescent="0.2">
      <c r="A163" s="112"/>
      <c r="B163" s="151"/>
      <c r="C163" s="152" t="s">
        <v>67</v>
      </c>
      <c r="D163" s="152" t="s">
        <v>388</v>
      </c>
      <c r="E163" s="153">
        <v>20</v>
      </c>
      <c r="F163" s="154">
        <v>127</v>
      </c>
      <c r="G163" s="155">
        <v>2540</v>
      </c>
      <c r="H163" s="112"/>
      <c r="I163" s="116"/>
      <c r="J163" s="22"/>
      <c r="K163" s="22"/>
      <c r="L163" s="235">
        <f t="shared" si="4"/>
        <v>0.2</v>
      </c>
      <c r="M163" s="24">
        <f t="shared" si="5"/>
        <v>0.54</v>
      </c>
      <c r="N163" s="235">
        <f>Стойки!$J$118</f>
        <v>0.01</v>
      </c>
      <c r="O163" s="24">
        <f>Стойки!$K$118</f>
        <v>2.7E-2</v>
      </c>
    </row>
    <row r="164" spans="1:15" x14ac:dyDescent="0.2">
      <c r="A164" s="112"/>
      <c r="B164" s="151"/>
      <c r="C164" s="152" t="s">
        <v>66</v>
      </c>
      <c r="D164" s="152" t="s">
        <v>295</v>
      </c>
      <c r="E164" s="153">
        <v>20</v>
      </c>
      <c r="F164" s="154">
        <v>21</v>
      </c>
      <c r="G164" s="155">
        <v>420</v>
      </c>
      <c r="H164" s="112"/>
      <c r="I164" s="116"/>
      <c r="J164" s="22"/>
      <c r="K164" s="22"/>
      <c r="L164" s="235">
        <f t="shared" si="4"/>
        <v>0.2</v>
      </c>
      <c r="M164" s="24">
        <f t="shared" si="5"/>
        <v>0.1</v>
      </c>
      <c r="N164" s="235">
        <f>Стойки!$J$117</f>
        <v>0.01</v>
      </c>
      <c r="O164" s="24">
        <f>Стойки!$K$117</f>
        <v>5.0000000000000001E-3</v>
      </c>
    </row>
    <row r="165" spans="1:15" ht="13.5" thickBot="1" x14ac:dyDescent="0.25">
      <c r="A165" s="112"/>
      <c r="B165" s="151"/>
      <c r="C165" s="152" t="s">
        <v>64</v>
      </c>
      <c r="D165" s="152" t="s">
        <v>302</v>
      </c>
      <c r="E165" s="153">
        <v>11</v>
      </c>
      <c r="F165" s="154">
        <v>2134</v>
      </c>
      <c r="G165" s="155">
        <v>23474</v>
      </c>
      <c r="H165" s="112"/>
      <c r="I165" s="116"/>
      <c r="J165" s="22"/>
      <c r="K165" s="22"/>
      <c r="L165" s="235">
        <f t="shared" si="4"/>
        <v>2.6399999999999997</v>
      </c>
      <c r="M165" s="24">
        <f t="shared" si="5"/>
        <v>12.21</v>
      </c>
      <c r="N165" s="235">
        <f>Стойки!$J$108</f>
        <v>0.24</v>
      </c>
      <c r="O165" s="24">
        <f>Стойки!$K$108</f>
        <v>1.1100000000000001</v>
      </c>
    </row>
    <row r="166" spans="1:15" x14ac:dyDescent="0.2">
      <c r="A166" s="112"/>
      <c r="B166" s="147" t="s">
        <v>255</v>
      </c>
      <c r="C166" s="148"/>
      <c r="D166" s="148"/>
      <c r="E166" s="148"/>
      <c r="F166" s="149"/>
      <c r="G166" s="150">
        <v>130854</v>
      </c>
      <c r="H166" s="112"/>
      <c r="I166" s="116">
        <f>G166*H166</f>
        <v>0</v>
      </c>
      <c r="J166" s="22">
        <f>L166*H166</f>
        <v>0</v>
      </c>
      <c r="K166" s="22">
        <f>H166*M166</f>
        <v>0</v>
      </c>
      <c r="L166" s="235">
        <f>SUM(L167:L173)</f>
        <v>7.58</v>
      </c>
      <c r="M166" s="24">
        <f>SUM(M167:M173)</f>
        <v>65.823999999999998</v>
      </c>
      <c r="N166" s="235"/>
      <c r="O166" s="24"/>
    </row>
    <row r="167" spans="1:15" x14ac:dyDescent="0.2">
      <c r="A167" s="112"/>
      <c r="B167" s="151"/>
      <c r="C167" s="152" t="s">
        <v>87</v>
      </c>
      <c r="D167" s="152" t="s">
        <v>337</v>
      </c>
      <c r="E167" s="153">
        <v>2</v>
      </c>
      <c r="F167" s="154">
        <v>44106</v>
      </c>
      <c r="G167" s="155">
        <v>88212</v>
      </c>
      <c r="H167" s="112"/>
      <c r="I167" s="116"/>
      <c r="J167" s="22"/>
      <c r="K167" s="22"/>
      <c r="L167" s="235">
        <f t="shared" si="4"/>
        <v>3.4</v>
      </c>
      <c r="M167" s="24">
        <f t="shared" si="5"/>
        <v>46.216000000000001</v>
      </c>
      <c r="N167" s="235">
        <f>Стойки!$J$49</f>
        <v>1.7</v>
      </c>
      <c r="O167" s="24">
        <f>Стойки!$K$49</f>
        <v>23.108000000000001</v>
      </c>
    </row>
    <row r="168" spans="1:15" x14ac:dyDescent="0.2">
      <c r="A168" s="112"/>
      <c r="B168" s="151"/>
      <c r="C168" s="152" t="s">
        <v>56</v>
      </c>
      <c r="D168" s="152" t="s">
        <v>294</v>
      </c>
      <c r="E168" s="153">
        <v>4</v>
      </c>
      <c r="F168" s="154">
        <v>1823</v>
      </c>
      <c r="G168" s="155">
        <v>7292</v>
      </c>
      <c r="H168" s="112"/>
      <c r="I168" s="116"/>
      <c r="J168" s="22"/>
      <c r="K168" s="22"/>
      <c r="L168" s="235">
        <f t="shared" si="4"/>
        <v>0.88</v>
      </c>
      <c r="M168" s="24">
        <f t="shared" si="5"/>
        <v>3.8</v>
      </c>
      <c r="N168" s="235">
        <f>Стойки!$J$99</f>
        <v>0.22</v>
      </c>
      <c r="O168" s="24">
        <f>Стойки!$K$99</f>
        <v>0.95</v>
      </c>
    </row>
    <row r="169" spans="1:15" x14ac:dyDescent="0.2">
      <c r="A169" s="112"/>
      <c r="B169" s="151"/>
      <c r="C169" s="152" t="s">
        <v>130</v>
      </c>
      <c r="D169" s="152" t="s">
        <v>297</v>
      </c>
      <c r="E169" s="153">
        <v>2</v>
      </c>
      <c r="F169" s="154">
        <v>99</v>
      </c>
      <c r="G169" s="155">
        <v>198</v>
      </c>
      <c r="H169" s="112"/>
      <c r="I169" s="116"/>
      <c r="J169" s="22"/>
      <c r="K169" s="22"/>
      <c r="L169" s="235">
        <f t="shared" si="4"/>
        <v>0.02</v>
      </c>
      <c r="M169" s="24">
        <f t="shared" si="5"/>
        <v>0.06</v>
      </c>
      <c r="N169" s="235">
        <f>Стойки!$J$114</f>
        <v>0.01</v>
      </c>
      <c r="O169" s="24">
        <f>Стойки!$K$114</f>
        <v>0.03</v>
      </c>
    </row>
    <row r="170" spans="1:15" x14ac:dyDescent="0.2">
      <c r="A170" s="112"/>
      <c r="B170" s="151"/>
      <c r="C170" s="152" t="s">
        <v>567</v>
      </c>
      <c r="D170" s="152" t="s">
        <v>573</v>
      </c>
      <c r="E170" s="153">
        <v>2</v>
      </c>
      <c r="F170" s="154">
        <v>3366</v>
      </c>
      <c r="G170" s="155">
        <v>6732</v>
      </c>
      <c r="H170" s="112"/>
      <c r="I170" s="116"/>
      <c r="J170" s="22"/>
      <c r="K170" s="22"/>
      <c r="L170" s="235">
        <f t="shared" si="4"/>
        <v>0.02</v>
      </c>
      <c r="M170" s="24">
        <f t="shared" si="5"/>
        <v>1.82</v>
      </c>
      <c r="N170" s="235">
        <f>Стойки!$J$110</f>
        <v>0.01</v>
      </c>
      <c r="O170" s="24">
        <f>Стойки!$K$110</f>
        <v>0.91</v>
      </c>
    </row>
    <row r="171" spans="1:15" x14ac:dyDescent="0.2">
      <c r="A171" s="112"/>
      <c r="B171" s="151"/>
      <c r="C171" s="152" t="s">
        <v>67</v>
      </c>
      <c r="D171" s="152" t="s">
        <v>388</v>
      </c>
      <c r="E171" s="153">
        <v>19</v>
      </c>
      <c r="F171" s="154">
        <v>127</v>
      </c>
      <c r="G171" s="155">
        <v>2413</v>
      </c>
      <c r="H171" s="112"/>
      <c r="I171" s="116"/>
      <c r="J171" s="22"/>
      <c r="K171" s="22"/>
      <c r="L171" s="235">
        <f t="shared" si="4"/>
        <v>0.19</v>
      </c>
      <c r="M171" s="24">
        <f t="shared" si="5"/>
        <v>0.51300000000000001</v>
      </c>
      <c r="N171" s="235">
        <f>Стойки!$J$118</f>
        <v>0.01</v>
      </c>
      <c r="O171" s="24">
        <f>Стойки!$K$118</f>
        <v>2.7E-2</v>
      </c>
    </row>
    <row r="172" spans="1:15" x14ac:dyDescent="0.2">
      <c r="A172" s="112"/>
      <c r="B172" s="151"/>
      <c r="C172" s="152" t="s">
        <v>66</v>
      </c>
      <c r="D172" s="152" t="s">
        <v>295</v>
      </c>
      <c r="E172" s="153">
        <v>19</v>
      </c>
      <c r="F172" s="154">
        <v>21</v>
      </c>
      <c r="G172" s="155">
        <v>399</v>
      </c>
      <c r="H172" s="112"/>
      <c r="I172" s="116"/>
      <c r="J172" s="22"/>
      <c r="K172" s="22"/>
      <c r="L172" s="235">
        <f t="shared" si="4"/>
        <v>0.19</v>
      </c>
      <c r="M172" s="24">
        <f t="shared" si="5"/>
        <v>9.5000000000000001E-2</v>
      </c>
      <c r="N172" s="235">
        <f>Стойки!$J$117</f>
        <v>0.01</v>
      </c>
      <c r="O172" s="24">
        <f>Стойки!$K$117</f>
        <v>5.0000000000000001E-3</v>
      </c>
    </row>
    <row r="173" spans="1:15" x14ac:dyDescent="0.2">
      <c r="A173" s="112"/>
      <c r="B173" s="151"/>
      <c r="C173" s="152" t="s">
        <v>64</v>
      </c>
      <c r="D173" s="152" t="s">
        <v>302</v>
      </c>
      <c r="E173" s="153">
        <v>12</v>
      </c>
      <c r="F173" s="154">
        <v>2134</v>
      </c>
      <c r="G173" s="155">
        <v>25608</v>
      </c>
      <c r="H173" s="112"/>
      <c r="I173" s="116"/>
      <c r="J173" s="22"/>
      <c r="K173" s="22"/>
      <c r="L173" s="235">
        <f t="shared" si="4"/>
        <v>2.88</v>
      </c>
      <c r="M173" s="24">
        <f t="shared" si="5"/>
        <v>13.32</v>
      </c>
      <c r="N173" s="235">
        <f>Стойки!$J$108</f>
        <v>0.24</v>
      </c>
      <c r="O173" s="24">
        <f>Стойки!$K$108</f>
        <v>1.1100000000000001</v>
      </c>
    </row>
    <row r="174" spans="1:15" x14ac:dyDescent="0.2">
      <c r="A174" s="112"/>
      <c r="B174" s="156" t="s">
        <v>257</v>
      </c>
      <c r="C174" s="157"/>
      <c r="D174" s="157"/>
      <c r="E174" s="157"/>
      <c r="F174" s="158"/>
      <c r="G174" s="159">
        <v>136703</v>
      </c>
      <c r="H174" s="112"/>
      <c r="I174" s="116">
        <f>G174*H174</f>
        <v>0</v>
      </c>
      <c r="J174" s="22">
        <f>L174*H174</f>
        <v>0</v>
      </c>
      <c r="K174" s="22">
        <f>H174*M174</f>
        <v>0</v>
      </c>
      <c r="L174" s="235">
        <f>SUM(L175:L181)</f>
        <v>7.9599999999999991</v>
      </c>
      <c r="M174" s="24">
        <f>SUM(M175:M181)</f>
        <v>68.771999999999991</v>
      </c>
      <c r="N174" s="235"/>
      <c r="O174" s="24"/>
    </row>
    <row r="175" spans="1:15" x14ac:dyDescent="0.2">
      <c r="A175" s="112"/>
      <c r="B175" s="151"/>
      <c r="C175" s="152" t="s">
        <v>88</v>
      </c>
      <c r="D175" s="152" t="s">
        <v>338</v>
      </c>
      <c r="E175" s="153">
        <v>2</v>
      </c>
      <c r="F175" s="154">
        <v>45872</v>
      </c>
      <c r="G175" s="155">
        <v>91744</v>
      </c>
      <c r="H175" s="112"/>
      <c r="I175" s="116"/>
      <c r="J175" s="22"/>
      <c r="K175" s="22"/>
      <c r="L175" s="235">
        <f t="shared" si="4"/>
        <v>3.5</v>
      </c>
      <c r="M175" s="24">
        <f t="shared" si="5"/>
        <v>48.09</v>
      </c>
      <c r="N175" s="235">
        <f>Стойки!$J$50</f>
        <v>1.75</v>
      </c>
      <c r="O175" s="24">
        <f>Стойки!$K$50</f>
        <v>24.045000000000002</v>
      </c>
    </row>
    <row r="176" spans="1:15" x14ac:dyDescent="0.2">
      <c r="A176" s="112"/>
      <c r="B176" s="151"/>
      <c r="C176" s="152" t="s">
        <v>56</v>
      </c>
      <c r="D176" s="152" t="s">
        <v>294</v>
      </c>
      <c r="E176" s="153">
        <v>5</v>
      </c>
      <c r="F176" s="154">
        <v>1823</v>
      </c>
      <c r="G176" s="155">
        <v>9115</v>
      </c>
      <c r="H176" s="112"/>
      <c r="I176" s="116"/>
      <c r="J176" s="22"/>
      <c r="K176" s="22"/>
      <c r="L176" s="235">
        <f t="shared" si="4"/>
        <v>1.1000000000000001</v>
      </c>
      <c r="M176" s="24">
        <f t="shared" si="5"/>
        <v>4.75</v>
      </c>
      <c r="N176" s="235">
        <f>Стойки!$J$99</f>
        <v>0.22</v>
      </c>
      <c r="O176" s="24">
        <f>Стойки!$K$99</f>
        <v>0.95</v>
      </c>
    </row>
    <row r="177" spans="1:15" x14ac:dyDescent="0.2">
      <c r="A177" s="112"/>
      <c r="B177" s="151"/>
      <c r="C177" s="152" t="s">
        <v>130</v>
      </c>
      <c r="D177" s="152" t="s">
        <v>297</v>
      </c>
      <c r="E177" s="153">
        <v>4</v>
      </c>
      <c r="F177" s="154">
        <v>99</v>
      </c>
      <c r="G177" s="155">
        <v>396</v>
      </c>
      <c r="H177" s="112"/>
      <c r="I177" s="116"/>
      <c r="J177" s="22"/>
      <c r="K177" s="22"/>
      <c r="L177" s="235">
        <f t="shared" si="4"/>
        <v>0.04</v>
      </c>
      <c r="M177" s="24">
        <f t="shared" si="5"/>
        <v>0.12</v>
      </c>
      <c r="N177" s="235">
        <f>Стойки!$J$114</f>
        <v>0.01</v>
      </c>
      <c r="O177" s="24">
        <f>Стойки!$K$114</f>
        <v>0.03</v>
      </c>
    </row>
    <row r="178" spans="1:15" x14ac:dyDescent="0.2">
      <c r="A178" s="112"/>
      <c r="B178" s="151"/>
      <c r="C178" s="152" t="s">
        <v>567</v>
      </c>
      <c r="D178" s="152" t="s">
        <v>573</v>
      </c>
      <c r="E178" s="153">
        <v>2</v>
      </c>
      <c r="F178" s="154">
        <v>3366</v>
      </c>
      <c r="G178" s="155">
        <v>6732</v>
      </c>
      <c r="H178" s="112"/>
      <c r="I178" s="116"/>
      <c r="J178" s="22"/>
      <c r="K178" s="22"/>
      <c r="L178" s="235">
        <f t="shared" si="4"/>
        <v>0.02</v>
      </c>
      <c r="M178" s="24">
        <f t="shared" si="5"/>
        <v>1.82</v>
      </c>
      <c r="N178" s="235">
        <f>Стойки!$J$110</f>
        <v>0.01</v>
      </c>
      <c r="O178" s="24">
        <f>Стойки!$K$110</f>
        <v>0.91</v>
      </c>
    </row>
    <row r="179" spans="1:15" x14ac:dyDescent="0.2">
      <c r="A179" s="112"/>
      <c r="B179" s="151"/>
      <c r="C179" s="152" t="s">
        <v>67</v>
      </c>
      <c r="D179" s="152" t="s">
        <v>388</v>
      </c>
      <c r="E179" s="153">
        <v>21</v>
      </c>
      <c r="F179" s="154">
        <v>127</v>
      </c>
      <c r="G179" s="155">
        <v>2667</v>
      </c>
      <c r="H179" s="112"/>
      <c r="I179" s="116"/>
      <c r="J179" s="22"/>
      <c r="K179" s="22"/>
      <c r="L179" s="235">
        <f t="shared" si="4"/>
        <v>0.21</v>
      </c>
      <c r="M179" s="24">
        <f t="shared" si="5"/>
        <v>0.56699999999999995</v>
      </c>
      <c r="N179" s="235">
        <f>Стойки!$J$118</f>
        <v>0.01</v>
      </c>
      <c r="O179" s="24">
        <f>Стойки!$K$118</f>
        <v>2.7E-2</v>
      </c>
    </row>
    <row r="180" spans="1:15" x14ac:dyDescent="0.2">
      <c r="A180" s="112"/>
      <c r="B180" s="151"/>
      <c r="C180" s="152" t="s">
        <v>66</v>
      </c>
      <c r="D180" s="152" t="s">
        <v>295</v>
      </c>
      <c r="E180" s="153">
        <v>21</v>
      </c>
      <c r="F180" s="154">
        <v>21</v>
      </c>
      <c r="G180" s="155">
        <v>441</v>
      </c>
      <c r="H180" s="112"/>
      <c r="I180" s="116"/>
      <c r="J180" s="22"/>
      <c r="K180" s="22"/>
      <c r="L180" s="235">
        <f t="shared" si="4"/>
        <v>0.21</v>
      </c>
      <c r="M180" s="24">
        <f t="shared" si="5"/>
        <v>0.105</v>
      </c>
      <c r="N180" s="235">
        <f>Стойки!$J$117</f>
        <v>0.01</v>
      </c>
      <c r="O180" s="24">
        <f>Стойки!$K$117</f>
        <v>5.0000000000000001E-3</v>
      </c>
    </row>
    <row r="181" spans="1:15" ht="13.5" thickBot="1" x14ac:dyDescent="0.25">
      <c r="A181" s="112"/>
      <c r="B181" s="151"/>
      <c r="C181" s="152" t="s">
        <v>64</v>
      </c>
      <c r="D181" s="152" t="s">
        <v>302</v>
      </c>
      <c r="E181" s="153">
        <v>12</v>
      </c>
      <c r="F181" s="154">
        <v>2134</v>
      </c>
      <c r="G181" s="155">
        <v>25608</v>
      </c>
      <c r="H181" s="112"/>
      <c r="I181" s="116"/>
      <c r="J181" s="22"/>
      <c r="K181" s="22"/>
      <c r="L181" s="235">
        <f t="shared" si="4"/>
        <v>2.88</v>
      </c>
      <c r="M181" s="24">
        <f t="shared" si="5"/>
        <v>13.32</v>
      </c>
      <c r="N181" s="235">
        <f>Стойки!$J$108</f>
        <v>0.24</v>
      </c>
      <c r="O181" s="24">
        <f>Стойки!$K$108</f>
        <v>1.1100000000000001</v>
      </c>
    </row>
    <row r="182" spans="1:15" x14ac:dyDescent="0.2">
      <c r="A182" s="112"/>
      <c r="B182" s="147" t="s">
        <v>260</v>
      </c>
      <c r="C182" s="148"/>
      <c r="D182" s="148"/>
      <c r="E182" s="148"/>
      <c r="F182" s="149"/>
      <c r="G182" s="150">
        <v>140272</v>
      </c>
      <c r="H182" s="112"/>
      <c r="I182" s="116">
        <f>G182*H182</f>
        <v>0</v>
      </c>
      <c r="J182" s="22">
        <f>L182*H182</f>
        <v>0</v>
      </c>
      <c r="K182" s="22">
        <f>H182*M182</f>
        <v>0</v>
      </c>
      <c r="L182" s="235">
        <f>SUM(L183:L189)</f>
        <v>8.0399999999999991</v>
      </c>
      <c r="M182" s="24">
        <f>SUM(M183:M189)</f>
        <v>70.712000000000003</v>
      </c>
      <c r="N182" s="235"/>
      <c r="O182" s="24"/>
    </row>
    <row r="183" spans="1:15" x14ac:dyDescent="0.2">
      <c r="A183" s="112"/>
      <c r="B183" s="151"/>
      <c r="C183" s="152" t="s">
        <v>89</v>
      </c>
      <c r="D183" s="152" t="s">
        <v>339</v>
      </c>
      <c r="E183" s="153">
        <v>2</v>
      </c>
      <c r="F183" s="154">
        <v>47674</v>
      </c>
      <c r="G183" s="155">
        <v>95348</v>
      </c>
      <c r="H183" s="112"/>
      <c r="I183" s="116"/>
      <c r="J183" s="22"/>
      <c r="K183" s="22"/>
      <c r="L183" s="235">
        <f t="shared" si="4"/>
        <v>3.6</v>
      </c>
      <c r="M183" s="24">
        <f t="shared" si="5"/>
        <v>49.962000000000003</v>
      </c>
      <c r="N183" s="235">
        <f>Стойки!$J$51</f>
        <v>1.8</v>
      </c>
      <c r="O183" s="24">
        <f>Стойки!$K$51</f>
        <v>24.981000000000002</v>
      </c>
    </row>
    <row r="184" spans="1:15" x14ac:dyDescent="0.2">
      <c r="A184" s="112"/>
      <c r="B184" s="151"/>
      <c r="C184" s="152" t="s">
        <v>56</v>
      </c>
      <c r="D184" s="152" t="s">
        <v>294</v>
      </c>
      <c r="E184" s="153">
        <v>4</v>
      </c>
      <c r="F184" s="154">
        <v>1823</v>
      </c>
      <c r="G184" s="155">
        <v>7292</v>
      </c>
      <c r="H184" s="112"/>
      <c r="I184" s="116"/>
      <c r="J184" s="22"/>
      <c r="K184" s="22"/>
      <c r="L184" s="235">
        <f t="shared" si="4"/>
        <v>0.88</v>
      </c>
      <c r="M184" s="24">
        <f t="shared" si="5"/>
        <v>3.8</v>
      </c>
      <c r="N184" s="235">
        <f>Стойки!$J$99</f>
        <v>0.22</v>
      </c>
      <c r="O184" s="24">
        <f>Стойки!$K$99</f>
        <v>0.95</v>
      </c>
    </row>
    <row r="185" spans="1:15" x14ac:dyDescent="0.2">
      <c r="A185" s="112"/>
      <c r="B185" s="151"/>
      <c r="C185" s="152" t="s">
        <v>130</v>
      </c>
      <c r="D185" s="152" t="s">
        <v>297</v>
      </c>
      <c r="E185" s="153">
        <v>2</v>
      </c>
      <c r="F185" s="154">
        <v>99</v>
      </c>
      <c r="G185" s="155">
        <v>198</v>
      </c>
      <c r="H185" s="112"/>
      <c r="I185" s="116"/>
      <c r="J185" s="22"/>
      <c r="K185" s="22"/>
      <c r="L185" s="235">
        <f t="shared" si="4"/>
        <v>0.02</v>
      </c>
      <c r="M185" s="24">
        <f t="shared" si="5"/>
        <v>0.06</v>
      </c>
      <c r="N185" s="235">
        <f>Стойки!$J$114</f>
        <v>0.01</v>
      </c>
      <c r="O185" s="24">
        <f>Стойки!$K$114</f>
        <v>0.03</v>
      </c>
    </row>
    <row r="186" spans="1:15" x14ac:dyDescent="0.2">
      <c r="A186" s="112"/>
      <c r="B186" s="151"/>
      <c r="C186" s="152" t="s">
        <v>567</v>
      </c>
      <c r="D186" s="152" t="s">
        <v>572</v>
      </c>
      <c r="E186" s="153">
        <v>2</v>
      </c>
      <c r="F186" s="154">
        <v>3366</v>
      </c>
      <c r="G186" s="155">
        <v>6732</v>
      </c>
      <c r="H186" s="112"/>
      <c r="I186" s="116"/>
      <c r="J186" s="22"/>
      <c r="K186" s="22"/>
      <c r="L186" s="235">
        <f t="shared" si="4"/>
        <v>0.02</v>
      </c>
      <c r="M186" s="24">
        <f t="shared" si="5"/>
        <v>1.82</v>
      </c>
      <c r="N186" s="235">
        <f>Стойки!$J$110</f>
        <v>0.01</v>
      </c>
      <c r="O186" s="24">
        <f>Стойки!$K$110</f>
        <v>0.91</v>
      </c>
    </row>
    <row r="187" spans="1:15" x14ac:dyDescent="0.2">
      <c r="A187" s="112"/>
      <c r="B187" s="151"/>
      <c r="C187" s="152" t="s">
        <v>67</v>
      </c>
      <c r="D187" s="152" t="s">
        <v>388</v>
      </c>
      <c r="E187" s="153">
        <v>20</v>
      </c>
      <c r="F187" s="154">
        <v>127</v>
      </c>
      <c r="G187" s="155">
        <v>2540</v>
      </c>
      <c r="H187" s="112"/>
      <c r="I187" s="116"/>
      <c r="J187" s="22"/>
      <c r="K187" s="22"/>
      <c r="L187" s="235">
        <f t="shared" ref="L187:L243" si="6">E187*N187</f>
        <v>0.2</v>
      </c>
      <c r="M187" s="24">
        <f t="shared" ref="M187:M243" si="7">E187*O187</f>
        <v>0.54</v>
      </c>
      <c r="N187" s="235">
        <f>Стойки!$J$118</f>
        <v>0.01</v>
      </c>
      <c r="O187" s="24">
        <f>Стойки!$K$118</f>
        <v>2.7E-2</v>
      </c>
    </row>
    <row r="188" spans="1:15" x14ac:dyDescent="0.2">
      <c r="A188" s="112"/>
      <c r="B188" s="151"/>
      <c r="C188" s="152" t="s">
        <v>66</v>
      </c>
      <c r="D188" s="152" t="s">
        <v>295</v>
      </c>
      <c r="E188" s="153">
        <v>20</v>
      </c>
      <c r="F188" s="154">
        <v>21</v>
      </c>
      <c r="G188" s="155">
        <v>420</v>
      </c>
      <c r="H188" s="112"/>
      <c r="I188" s="116"/>
      <c r="J188" s="22"/>
      <c r="K188" s="22"/>
      <c r="L188" s="235">
        <f t="shared" si="6"/>
        <v>0.2</v>
      </c>
      <c r="M188" s="24">
        <f t="shared" si="7"/>
        <v>0.1</v>
      </c>
      <c r="N188" s="235">
        <f>Стойки!$J$117</f>
        <v>0.01</v>
      </c>
      <c r="O188" s="24">
        <f>Стойки!$K$117</f>
        <v>5.0000000000000001E-3</v>
      </c>
    </row>
    <row r="189" spans="1:15" ht="13.5" thickBot="1" x14ac:dyDescent="0.25">
      <c r="A189" s="112"/>
      <c r="B189" s="151"/>
      <c r="C189" s="152" t="s">
        <v>64</v>
      </c>
      <c r="D189" s="152" t="s">
        <v>302</v>
      </c>
      <c r="E189" s="153">
        <v>13</v>
      </c>
      <c r="F189" s="154">
        <v>2134</v>
      </c>
      <c r="G189" s="155">
        <v>27742</v>
      </c>
      <c r="H189" s="112"/>
      <c r="I189" s="116"/>
      <c r="J189" s="22"/>
      <c r="K189" s="22"/>
      <c r="L189" s="235">
        <f t="shared" si="6"/>
        <v>3.12</v>
      </c>
      <c r="M189" s="24">
        <f t="shared" si="7"/>
        <v>14.430000000000001</v>
      </c>
      <c r="N189" s="235">
        <f>Стойки!$J$108</f>
        <v>0.24</v>
      </c>
      <c r="O189" s="24">
        <f>Стойки!$K$108</f>
        <v>1.1100000000000001</v>
      </c>
    </row>
    <row r="190" spans="1:15" ht="20.100000000000001" customHeight="1" thickBot="1" x14ac:dyDescent="0.25">
      <c r="A190" s="112"/>
      <c r="B190" s="160" t="s">
        <v>478</v>
      </c>
      <c r="C190" s="316"/>
      <c r="D190" s="316"/>
      <c r="E190" s="316"/>
      <c r="F190" s="317"/>
      <c r="G190" s="114"/>
      <c r="H190" s="112"/>
      <c r="I190" s="116"/>
      <c r="J190" s="22"/>
      <c r="K190" s="22"/>
      <c r="L190" s="235"/>
      <c r="M190" s="24"/>
      <c r="N190" s="235"/>
      <c r="O190" s="24"/>
    </row>
    <row r="191" spans="1:15" x14ac:dyDescent="0.2">
      <c r="A191" s="112"/>
      <c r="B191" s="147" t="s">
        <v>191</v>
      </c>
      <c r="C191" s="148"/>
      <c r="D191" s="148"/>
      <c r="E191" s="148"/>
      <c r="F191" s="149"/>
      <c r="G191" s="150">
        <v>44842</v>
      </c>
      <c r="H191" s="112"/>
      <c r="I191" s="116">
        <f>G191*H191</f>
        <v>0</v>
      </c>
      <c r="J191" s="22">
        <f>L191*H191</f>
        <v>0</v>
      </c>
      <c r="K191" s="22">
        <f>H191*M191</f>
        <v>0</v>
      </c>
      <c r="L191" s="235">
        <f>SUM(L192:L198)</f>
        <v>2.8800000000000008</v>
      </c>
      <c r="M191" s="24">
        <f>SUM(M192:M198)</f>
        <v>21.156000000000002</v>
      </c>
      <c r="N191" s="235"/>
      <c r="O191" s="24"/>
    </row>
    <row r="192" spans="1:15" x14ac:dyDescent="0.2">
      <c r="A192" s="112"/>
      <c r="B192" s="151"/>
      <c r="C192" s="152" t="s">
        <v>68</v>
      </c>
      <c r="D192" s="152" t="s">
        <v>318</v>
      </c>
      <c r="E192" s="153">
        <v>2</v>
      </c>
      <c r="F192" s="154">
        <v>13538</v>
      </c>
      <c r="G192" s="155">
        <v>27076</v>
      </c>
      <c r="H192" s="112"/>
      <c r="I192" s="116"/>
      <c r="J192" s="22"/>
      <c r="K192" s="22"/>
      <c r="L192" s="235">
        <f t="shared" si="6"/>
        <v>1.5</v>
      </c>
      <c r="M192" s="24">
        <f t="shared" si="7"/>
        <v>14.182</v>
      </c>
      <c r="N192" s="235">
        <f>Стойки!$J$30</f>
        <v>0.75</v>
      </c>
      <c r="O192" s="24">
        <f>Стойки!$K$30</f>
        <v>7.0910000000000002</v>
      </c>
    </row>
    <row r="193" spans="1:15" x14ac:dyDescent="0.2">
      <c r="A193" s="112"/>
      <c r="B193" s="151"/>
      <c r="C193" s="152" t="s">
        <v>130</v>
      </c>
      <c r="D193" s="152" t="s">
        <v>297</v>
      </c>
      <c r="E193" s="153">
        <v>4</v>
      </c>
      <c r="F193" s="154">
        <v>99</v>
      </c>
      <c r="G193" s="155">
        <v>396</v>
      </c>
      <c r="H193" s="112"/>
      <c r="I193" s="116"/>
      <c r="J193" s="22"/>
      <c r="K193" s="22"/>
      <c r="L193" s="235">
        <f t="shared" si="6"/>
        <v>0.04</v>
      </c>
      <c r="M193" s="24">
        <f t="shared" si="7"/>
        <v>0.12</v>
      </c>
      <c r="N193" s="235">
        <f>Стойки!$J$114</f>
        <v>0.01</v>
      </c>
      <c r="O193" s="24">
        <f>Стойки!$K$114</f>
        <v>0.03</v>
      </c>
    </row>
    <row r="194" spans="1:15" x14ac:dyDescent="0.2">
      <c r="A194" s="112"/>
      <c r="B194" s="151"/>
      <c r="C194" s="152" t="s">
        <v>567</v>
      </c>
      <c r="D194" s="152" t="s">
        <v>572</v>
      </c>
      <c r="E194" s="153">
        <v>2</v>
      </c>
      <c r="F194" s="154">
        <v>3366</v>
      </c>
      <c r="G194" s="155">
        <v>6732</v>
      </c>
      <c r="H194" s="112"/>
      <c r="I194" s="116"/>
      <c r="J194" s="22"/>
      <c r="K194" s="22"/>
      <c r="L194" s="235">
        <f t="shared" si="6"/>
        <v>0.02</v>
      </c>
      <c r="M194" s="24">
        <f t="shared" si="7"/>
        <v>1.82</v>
      </c>
      <c r="N194" s="235">
        <f>Стойки!$J$110</f>
        <v>0.01</v>
      </c>
      <c r="O194" s="24">
        <f>Стойки!$K$110</f>
        <v>0.91</v>
      </c>
    </row>
    <row r="195" spans="1:15" x14ac:dyDescent="0.2">
      <c r="A195" s="112"/>
      <c r="B195" s="151"/>
      <c r="C195" s="152" t="s">
        <v>67</v>
      </c>
      <c r="D195" s="152" t="s">
        <v>388</v>
      </c>
      <c r="E195" s="153">
        <v>12</v>
      </c>
      <c r="F195" s="154">
        <v>127</v>
      </c>
      <c r="G195" s="155">
        <v>1524</v>
      </c>
      <c r="H195" s="112"/>
      <c r="I195" s="116"/>
      <c r="J195" s="22"/>
      <c r="K195" s="22"/>
      <c r="L195" s="235">
        <f t="shared" si="6"/>
        <v>0.12</v>
      </c>
      <c r="M195" s="24">
        <f t="shared" si="7"/>
        <v>0.32400000000000001</v>
      </c>
      <c r="N195" s="235">
        <f>Стойки!$J$118</f>
        <v>0.01</v>
      </c>
      <c r="O195" s="24">
        <f>Стойки!$K$118</f>
        <v>2.7E-2</v>
      </c>
    </row>
    <row r="196" spans="1:15" x14ac:dyDescent="0.2">
      <c r="A196" s="112"/>
      <c r="B196" s="151"/>
      <c r="C196" s="152" t="s">
        <v>66</v>
      </c>
      <c r="D196" s="152" t="s">
        <v>295</v>
      </c>
      <c r="E196" s="153">
        <v>12</v>
      </c>
      <c r="F196" s="154">
        <v>21</v>
      </c>
      <c r="G196" s="155">
        <v>252</v>
      </c>
      <c r="H196" s="112"/>
      <c r="I196" s="116"/>
      <c r="J196" s="22"/>
      <c r="K196" s="22"/>
      <c r="L196" s="235">
        <f t="shared" si="6"/>
        <v>0.12</v>
      </c>
      <c r="M196" s="24">
        <f t="shared" si="7"/>
        <v>0.06</v>
      </c>
      <c r="N196" s="235">
        <f>Стойки!$J$117</f>
        <v>0.01</v>
      </c>
      <c r="O196" s="24">
        <f>Стойки!$K$117</f>
        <v>5.0000000000000001E-3</v>
      </c>
    </row>
    <row r="197" spans="1:15" x14ac:dyDescent="0.2">
      <c r="A197" s="112"/>
      <c r="B197" s="151"/>
      <c r="C197" s="152" t="s">
        <v>51</v>
      </c>
      <c r="D197" s="152" t="s">
        <v>298</v>
      </c>
      <c r="E197" s="153">
        <v>3</v>
      </c>
      <c r="F197" s="154">
        <v>1286</v>
      </c>
      <c r="G197" s="155">
        <v>3858</v>
      </c>
      <c r="H197" s="112"/>
      <c r="I197" s="116"/>
      <c r="J197" s="22"/>
      <c r="K197" s="22"/>
      <c r="L197" s="235">
        <f t="shared" si="6"/>
        <v>0.51</v>
      </c>
      <c r="M197" s="24">
        <f t="shared" si="7"/>
        <v>2.0100000000000002</v>
      </c>
      <c r="N197" s="235">
        <f>Стойки!$J$94</f>
        <v>0.17</v>
      </c>
      <c r="O197" s="24">
        <f>Стойки!$K$94</f>
        <v>0.67</v>
      </c>
    </row>
    <row r="198" spans="1:15" ht="13.5" thickBot="1" x14ac:dyDescent="0.25">
      <c r="A198" s="112"/>
      <c r="B198" s="151"/>
      <c r="C198" s="152" t="s">
        <v>538</v>
      </c>
      <c r="D198" s="152" t="s">
        <v>381</v>
      </c>
      <c r="E198" s="153">
        <v>3</v>
      </c>
      <c r="F198" s="165">
        <v>1668</v>
      </c>
      <c r="G198" s="155">
        <v>5004</v>
      </c>
      <c r="H198" s="112"/>
      <c r="I198" s="116"/>
      <c r="J198" s="22"/>
      <c r="K198" s="22"/>
      <c r="L198" s="235">
        <f t="shared" si="6"/>
        <v>0.57000000000000006</v>
      </c>
      <c r="M198" s="24">
        <f t="shared" si="7"/>
        <v>2.64</v>
      </c>
      <c r="N198" s="235">
        <f>Стойки!$J$103</f>
        <v>0.19</v>
      </c>
      <c r="O198" s="24">
        <f>Стойки!$K$103</f>
        <v>0.88</v>
      </c>
    </row>
    <row r="199" spans="1:15" x14ac:dyDescent="0.2">
      <c r="A199" s="112"/>
      <c r="B199" s="147" t="s">
        <v>193</v>
      </c>
      <c r="C199" s="148"/>
      <c r="D199" s="148"/>
      <c r="E199" s="148"/>
      <c r="F199" s="149"/>
      <c r="G199" s="150">
        <v>48504</v>
      </c>
      <c r="H199" s="112"/>
      <c r="I199" s="116">
        <f>G199*H199</f>
        <v>0</v>
      </c>
      <c r="J199" s="22">
        <f>L199*H199</f>
        <v>0</v>
      </c>
      <c r="K199" s="22">
        <f>H199*M199</f>
        <v>0</v>
      </c>
      <c r="L199" s="235">
        <f>SUM(L200:L206)</f>
        <v>5.0199999999999996</v>
      </c>
      <c r="M199" s="24">
        <f>SUM(M200:M206)</f>
        <v>20.650000000000002</v>
      </c>
      <c r="N199" s="235"/>
      <c r="O199" s="24"/>
    </row>
    <row r="200" spans="1:15" x14ac:dyDescent="0.2">
      <c r="A200" s="112"/>
      <c r="B200" s="151"/>
      <c r="C200" s="152" t="s">
        <v>69</v>
      </c>
      <c r="D200" s="152" t="s">
        <v>319</v>
      </c>
      <c r="E200" s="153">
        <v>2</v>
      </c>
      <c r="F200" s="154">
        <v>15369</v>
      </c>
      <c r="G200" s="155">
        <v>30738</v>
      </c>
      <c r="H200" s="112"/>
      <c r="I200" s="116"/>
      <c r="J200" s="22"/>
      <c r="K200" s="22"/>
      <c r="L200" s="235">
        <f t="shared" si="6"/>
        <v>1.6</v>
      </c>
      <c r="M200" s="24">
        <f t="shared" si="7"/>
        <v>16.116</v>
      </c>
      <c r="N200" s="235">
        <f>Стойки!$J$31</f>
        <v>0.8</v>
      </c>
      <c r="O200" s="24">
        <f>Стойки!$K$31</f>
        <v>8.0579999999999998</v>
      </c>
    </row>
    <row r="201" spans="1:15" x14ac:dyDescent="0.2">
      <c r="A201" s="112"/>
      <c r="B201" s="151"/>
      <c r="C201" s="152" t="s">
        <v>130</v>
      </c>
      <c r="D201" s="152" t="s">
        <v>297</v>
      </c>
      <c r="E201" s="153">
        <v>4</v>
      </c>
      <c r="F201" s="154">
        <v>99</v>
      </c>
      <c r="G201" s="155">
        <v>396</v>
      </c>
      <c r="H201" s="112"/>
      <c r="I201" s="116"/>
      <c r="J201" s="22"/>
      <c r="K201" s="22"/>
      <c r="L201" s="235">
        <f t="shared" si="6"/>
        <v>0.04</v>
      </c>
      <c r="M201" s="24">
        <f t="shared" si="7"/>
        <v>0.12</v>
      </c>
      <c r="N201" s="235">
        <f>Стойки!$J$114</f>
        <v>0.01</v>
      </c>
      <c r="O201" s="24">
        <f>Стойки!$K$114</f>
        <v>0.03</v>
      </c>
    </row>
    <row r="202" spans="1:15" x14ac:dyDescent="0.2">
      <c r="A202" s="112"/>
      <c r="B202" s="151"/>
      <c r="C202" s="152" t="s">
        <v>567</v>
      </c>
      <c r="D202" s="152" t="s">
        <v>572</v>
      </c>
      <c r="E202" s="153">
        <v>2</v>
      </c>
      <c r="F202" s="154">
        <v>3366</v>
      </c>
      <c r="G202" s="155">
        <v>6732</v>
      </c>
      <c r="H202" s="112"/>
      <c r="I202" s="116"/>
      <c r="J202" s="22"/>
      <c r="K202" s="22"/>
      <c r="L202" s="235">
        <f t="shared" si="6"/>
        <v>0.02</v>
      </c>
      <c r="M202" s="24">
        <f t="shared" si="7"/>
        <v>1.82</v>
      </c>
      <c r="N202" s="235">
        <f>Стойки!$J$110</f>
        <v>0.01</v>
      </c>
      <c r="O202" s="24">
        <f>Стойки!$K$110</f>
        <v>0.91</v>
      </c>
    </row>
    <row r="203" spans="1:15" x14ac:dyDescent="0.2">
      <c r="A203" s="112"/>
      <c r="B203" s="151"/>
      <c r="C203" s="152" t="s">
        <v>67</v>
      </c>
      <c r="D203" s="152" t="s">
        <v>388</v>
      </c>
      <c r="E203" s="153">
        <v>12</v>
      </c>
      <c r="F203" s="154">
        <v>127</v>
      </c>
      <c r="G203" s="155">
        <v>1524</v>
      </c>
      <c r="H203" s="112"/>
      <c r="I203" s="116"/>
      <c r="J203" s="22"/>
      <c r="K203" s="22"/>
      <c r="L203" s="235">
        <f t="shared" si="6"/>
        <v>0.12</v>
      </c>
      <c r="M203" s="24">
        <f t="shared" si="7"/>
        <v>0.32400000000000001</v>
      </c>
      <c r="N203" s="235">
        <f>Стойки!$J$118</f>
        <v>0.01</v>
      </c>
      <c r="O203" s="24">
        <f>Стойки!$K$118</f>
        <v>2.7E-2</v>
      </c>
    </row>
    <row r="204" spans="1:15" x14ac:dyDescent="0.2">
      <c r="A204" s="112"/>
      <c r="B204" s="151"/>
      <c r="C204" s="152" t="s">
        <v>66</v>
      </c>
      <c r="D204" s="152" t="s">
        <v>295</v>
      </c>
      <c r="E204" s="153">
        <v>12</v>
      </c>
      <c r="F204" s="154">
        <v>21</v>
      </c>
      <c r="G204" s="155">
        <v>252</v>
      </c>
      <c r="H204" s="112"/>
      <c r="I204" s="116"/>
      <c r="J204" s="22"/>
      <c r="K204" s="22"/>
      <c r="L204" s="235">
        <f t="shared" si="6"/>
        <v>0.12</v>
      </c>
      <c r="M204" s="24">
        <f t="shared" si="7"/>
        <v>0.06</v>
      </c>
      <c r="N204" s="235">
        <f>Стойки!$J$117</f>
        <v>0.01</v>
      </c>
      <c r="O204" s="24">
        <f>Стойки!$K$117</f>
        <v>5.0000000000000001E-3</v>
      </c>
    </row>
    <row r="205" spans="1:15" x14ac:dyDescent="0.2">
      <c r="A205" s="112"/>
      <c r="B205" s="151"/>
      <c r="C205" s="152" t="s">
        <v>51</v>
      </c>
      <c r="D205" s="152" t="s">
        <v>298</v>
      </c>
      <c r="E205" s="153">
        <v>3</v>
      </c>
      <c r="F205" s="154">
        <v>1286</v>
      </c>
      <c r="G205" s="155">
        <v>3858</v>
      </c>
      <c r="H205" s="112"/>
      <c r="I205" s="116"/>
      <c r="J205" s="22"/>
      <c r="K205" s="22"/>
      <c r="L205" s="235">
        <f t="shared" si="6"/>
        <v>0.51</v>
      </c>
      <c r="M205" s="24">
        <f t="shared" si="7"/>
        <v>2.0100000000000002</v>
      </c>
      <c r="N205" s="235">
        <f>Стойки!$J$94</f>
        <v>0.17</v>
      </c>
      <c r="O205" s="24">
        <f>Стойки!$K$94</f>
        <v>0.67</v>
      </c>
    </row>
    <row r="206" spans="1:15" ht="13.5" thickBot="1" x14ac:dyDescent="0.25">
      <c r="A206" s="112"/>
      <c r="B206" s="151"/>
      <c r="C206" s="152" t="s">
        <v>538</v>
      </c>
      <c r="D206" s="152" t="s">
        <v>381</v>
      </c>
      <c r="E206" s="153">
        <v>3</v>
      </c>
      <c r="F206" s="165">
        <v>1668</v>
      </c>
      <c r="G206" s="155">
        <v>5004</v>
      </c>
      <c r="H206" s="112"/>
      <c r="I206" s="116"/>
      <c r="J206" s="22"/>
      <c r="K206" s="22"/>
      <c r="L206" s="235">
        <f t="shared" si="6"/>
        <v>2.61</v>
      </c>
      <c r="M206" s="23">
        <f>Стойки!$J$97</f>
        <v>0.2</v>
      </c>
      <c r="N206" s="24">
        <f>Стойки!$K$97</f>
        <v>0.87</v>
      </c>
      <c r="O206" s="24">
        <f>Стойки!$K$103</f>
        <v>0.88</v>
      </c>
    </row>
    <row r="207" spans="1:15" x14ac:dyDescent="0.2">
      <c r="A207" s="112"/>
      <c r="B207" s="147" t="s">
        <v>195</v>
      </c>
      <c r="C207" s="148"/>
      <c r="D207" s="148"/>
      <c r="E207" s="148"/>
      <c r="F207" s="149"/>
      <c r="G207" s="150">
        <v>51174</v>
      </c>
      <c r="H207" s="112"/>
      <c r="I207" s="116">
        <f>G207*H207</f>
        <v>0</v>
      </c>
      <c r="J207" s="22">
        <f>L207*H207</f>
        <v>0</v>
      </c>
      <c r="K207" s="22">
        <f>H207*M207</f>
        <v>0</v>
      </c>
      <c r="L207" s="235">
        <f>SUM(L208:L214)</f>
        <v>5.8</v>
      </c>
      <c r="M207" s="24">
        <f>SUM(M208:M214)</f>
        <v>21.209999999999997</v>
      </c>
      <c r="N207" s="235"/>
      <c r="O207" s="24"/>
    </row>
    <row r="208" spans="1:15" x14ac:dyDescent="0.2">
      <c r="A208" s="112"/>
      <c r="B208" s="151"/>
      <c r="C208" s="152" t="s">
        <v>70</v>
      </c>
      <c r="D208" s="152" t="s">
        <v>320</v>
      </c>
      <c r="E208" s="153">
        <v>2</v>
      </c>
      <c r="F208" s="154">
        <v>16612</v>
      </c>
      <c r="G208" s="155">
        <v>33224</v>
      </c>
      <c r="H208" s="112"/>
      <c r="I208" s="116"/>
      <c r="J208" s="22"/>
      <c r="K208" s="22"/>
      <c r="L208" s="235">
        <f t="shared" si="6"/>
        <v>1.7</v>
      </c>
      <c r="M208" s="24">
        <f t="shared" si="7"/>
        <v>17.405999999999999</v>
      </c>
      <c r="N208" s="235">
        <f>Стойки!$J$32</f>
        <v>0.85</v>
      </c>
      <c r="O208" s="24">
        <f>Стойки!$K$32</f>
        <v>8.7029999999999994</v>
      </c>
    </row>
    <row r="209" spans="1:15" x14ac:dyDescent="0.2">
      <c r="A209" s="112"/>
      <c r="B209" s="151"/>
      <c r="C209" s="152" t="s">
        <v>130</v>
      </c>
      <c r="D209" s="152" t="s">
        <v>297</v>
      </c>
      <c r="E209" s="153">
        <v>2</v>
      </c>
      <c r="F209" s="154">
        <v>99</v>
      </c>
      <c r="G209" s="155">
        <v>198</v>
      </c>
      <c r="H209" s="112"/>
      <c r="I209" s="116"/>
      <c r="J209" s="22"/>
      <c r="K209" s="22"/>
      <c r="L209" s="235">
        <f t="shared" si="6"/>
        <v>0.02</v>
      </c>
      <c r="M209" s="24">
        <f t="shared" si="7"/>
        <v>0.06</v>
      </c>
      <c r="N209" s="235">
        <f>Стойки!$J$114</f>
        <v>0.01</v>
      </c>
      <c r="O209" s="24">
        <f>Стойки!$K$114</f>
        <v>0.03</v>
      </c>
    </row>
    <row r="210" spans="1:15" x14ac:dyDescent="0.2">
      <c r="A210" s="112"/>
      <c r="B210" s="151"/>
      <c r="C210" s="152" t="s">
        <v>567</v>
      </c>
      <c r="D210" s="152" t="s">
        <v>572</v>
      </c>
      <c r="E210" s="153">
        <v>2</v>
      </c>
      <c r="F210" s="154">
        <v>3366</v>
      </c>
      <c r="G210" s="155">
        <v>6732</v>
      </c>
      <c r="H210" s="112"/>
      <c r="I210" s="116"/>
      <c r="J210" s="22"/>
      <c r="K210" s="22"/>
      <c r="L210" s="235">
        <f t="shared" si="6"/>
        <v>0.02</v>
      </c>
      <c r="M210" s="24">
        <f t="shared" si="7"/>
        <v>1.82</v>
      </c>
      <c r="N210" s="235">
        <f>Стойки!$J$110</f>
        <v>0.01</v>
      </c>
      <c r="O210" s="24">
        <f>Стойки!$K$110</f>
        <v>0.91</v>
      </c>
    </row>
    <row r="211" spans="1:15" x14ac:dyDescent="0.2">
      <c r="A211" s="112"/>
      <c r="B211" s="151"/>
      <c r="C211" s="152" t="s">
        <v>67</v>
      </c>
      <c r="D211" s="152" t="s">
        <v>388</v>
      </c>
      <c r="E211" s="153">
        <v>12</v>
      </c>
      <c r="F211" s="154">
        <v>127</v>
      </c>
      <c r="G211" s="155">
        <v>1524</v>
      </c>
      <c r="H211" s="112"/>
      <c r="I211" s="116"/>
      <c r="J211" s="22"/>
      <c r="K211" s="22"/>
      <c r="L211" s="235">
        <f t="shared" si="6"/>
        <v>0.12</v>
      </c>
      <c r="M211" s="24">
        <f t="shared" si="7"/>
        <v>0.32400000000000001</v>
      </c>
      <c r="N211" s="235">
        <f>Стойки!$J$118</f>
        <v>0.01</v>
      </c>
      <c r="O211" s="24">
        <f>Стойки!$K$118</f>
        <v>2.7E-2</v>
      </c>
    </row>
    <row r="212" spans="1:15" x14ac:dyDescent="0.2">
      <c r="A212" s="112"/>
      <c r="B212" s="151"/>
      <c r="C212" s="152" t="s">
        <v>66</v>
      </c>
      <c r="D212" s="152" t="s">
        <v>295</v>
      </c>
      <c r="E212" s="153">
        <v>12</v>
      </c>
      <c r="F212" s="154">
        <v>21</v>
      </c>
      <c r="G212" s="155">
        <v>252</v>
      </c>
      <c r="H212" s="112"/>
      <c r="I212" s="116"/>
      <c r="J212" s="22"/>
      <c r="K212" s="22"/>
      <c r="L212" s="235">
        <f t="shared" si="6"/>
        <v>0.12</v>
      </c>
      <c r="M212" s="24">
        <f t="shared" si="7"/>
        <v>0.06</v>
      </c>
      <c r="N212" s="235">
        <f>Стойки!$J$117</f>
        <v>0.01</v>
      </c>
      <c r="O212" s="24">
        <f>Стойки!$K$117</f>
        <v>5.0000000000000001E-3</v>
      </c>
    </row>
    <row r="213" spans="1:15" x14ac:dyDescent="0.2">
      <c r="A213" s="112"/>
      <c r="B213" s="151"/>
      <c r="C213" s="152" t="s">
        <v>51</v>
      </c>
      <c r="D213" s="152" t="s">
        <v>298</v>
      </c>
      <c r="E213" s="153">
        <v>2</v>
      </c>
      <c r="F213" s="154">
        <v>1286</v>
      </c>
      <c r="G213" s="155">
        <v>2572</v>
      </c>
      <c r="H213" s="112"/>
      <c r="I213" s="116"/>
      <c r="J213" s="22"/>
      <c r="K213" s="22"/>
      <c r="L213" s="235">
        <f t="shared" si="6"/>
        <v>0.34</v>
      </c>
      <c r="M213" s="24">
        <f t="shared" si="7"/>
        <v>1.34</v>
      </c>
      <c r="N213" s="235">
        <f>Стойки!$J$94</f>
        <v>0.17</v>
      </c>
      <c r="O213" s="24">
        <f>Стойки!$K$94</f>
        <v>0.67</v>
      </c>
    </row>
    <row r="214" spans="1:15" ht="13.5" thickBot="1" x14ac:dyDescent="0.25">
      <c r="A214" s="112"/>
      <c r="B214" s="151"/>
      <c r="C214" s="152" t="s">
        <v>538</v>
      </c>
      <c r="D214" s="152" t="s">
        <v>381</v>
      </c>
      <c r="E214" s="153">
        <v>4</v>
      </c>
      <c r="F214" s="165">
        <v>1668</v>
      </c>
      <c r="G214" s="155">
        <v>6672</v>
      </c>
      <c r="H214" s="112"/>
      <c r="I214" s="116"/>
      <c r="J214" s="22"/>
      <c r="K214" s="22"/>
      <c r="L214" s="235">
        <f t="shared" si="6"/>
        <v>3.48</v>
      </c>
      <c r="M214" s="23">
        <f>Стойки!$J$97</f>
        <v>0.2</v>
      </c>
      <c r="N214" s="24">
        <f>Стойки!$K$97</f>
        <v>0.87</v>
      </c>
      <c r="O214" s="24">
        <f>Стойки!$K$103</f>
        <v>0.88</v>
      </c>
    </row>
    <row r="215" spans="1:15" x14ac:dyDescent="0.2">
      <c r="A215" s="112"/>
      <c r="B215" s="147" t="s">
        <v>197</v>
      </c>
      <c r="C215" s="148"/>
      <c r="D215" s="148"/>
      <c r="E215" s="148"/>
      <c r="F215" s="149"/>
      <c r="G215" s="150">
        <v>56376</v>
      </c>
      <c r="H215" s="112"/>
      <c r="I215" s="116">
        <f>G215*H215</f>
        <v>0</v>
      </c>
      <c r="J215" s="22">
        <f>L215*H215</f>
        <v>0</v>
      </c>
      <c r="K215" s="22">
        <f>H215*M215</f>
        <v>0</v>
      </c>
      <c r="L215" s="235">
        <f>SUM(L216:L222)</f>
        <v>6.09</v>
      </c>
      <c r="M215" s="24">
        <f>SUM(M216:M222)</f>
        <v>23.874000000000002</v>
      </c>
      <c r="N215" s="235"/>
      <c r="O215" s="24"/>
    </row>
    <row r="216" spans="1:15" x14ac:dyDescent="0.2">
      <c r="A216" s="112"/>
      <c r="B216" s="151"/>
      <c r="C216" s="152" t="s">
        <v>71</v>
      </c>
      <c r="D216" s="152" t="s">
        <v>321</v>
      </c>
      <c r="E216" s="153">
        <v>2</v>
      </c>
      <c r="F216" s="154">
        <v>18471</v>
      </c>
      <c r="G216" s="155">
        <v>36942</v>
      </c>
      <c r="H216" s="112"/>
      <c r="I216" s="116"/>
      <c r="J216" s="22"/>
      <c r="K216" s="22"/>
      <c r="L216" s="235">
        <f t="shared" si="6"/>
        <v>1.8</v>
      </c>
      <c r="M216" s="24">
        <f t="shared" si="7"/>
        <v>19.34</v>
      </c>
      <c r="N216" s="235">
        <f>Стойки!$J$33</f>
        <v>0.9</v>
      </c>
      <c r="O216" s="24">
        <f>Стойки!$K$33</f>
        <v>9.67</v>
      </c>
    </row>
    <row r="217" spans="1:15" x14ac:dyDescent="0.2">
      <c r="A217" s="112"/>
      <c r="B217" s="151"/>
      <c r="C217" s="152" t="s">
        <v>130</v>
      </c>
      <c r="D217" s="152" t="s">
        <v>297</v>
      </c>
      <c r="E217" s="153">
        <v>4</v>
      </c>
      <c r="F217" s="154">
        <v>99</v>
      </c>
      <c r="G217" s="155">
        <v>396</v>
      </c>
      <c r="H217" s="112"/>
      <c r="I217" s="116"/>
      <c r="J217" s="22"/>
      <c r="K217" s="22"/>
      <c r="L217" s="235">
        <f t="shared" si="6"/>
        <v>0.04</v>
      </c>
      <c r="M217" s="24">
        <f t="shared" si="7"/>
        <v>0.12</v>
      </c>
      <c r="N217" s="235">
        <f>Стойки!$J$114</f>
        <v>0.01</v>
      </c>
      <c r="O217" s="24">
        <f>Стойки!$K$114</f>
        <v>0.03</v>
      </c>
    </row>
    <row r="218" spans="1:15" x14ac:dyDescent="0.2">
      <c r="A218" s="112"/>
      <c r="B218" s="151"/>
      <c r="C218" s="152" t="s">
        <v>567</v>
      </c>
      <c r="D218" s="152" t="s">
        <v>573</v>
      </c>
      <c r="E218" s="153">
        <v>2</v>
      </c>
      <c r="F218" s="154">
        <v>3366</v>
      </c>
      <c r="G218" s="155">
        <v>6732</v>
      </c>
      <c r="H218" s="112"/>
      <c r="I218" s="116"/>
      <c r="J218" s="22"/>
      <c r="K218" s="22"/>
      <c r="L218" s="235">
        <f t="shared" si="6"/>
        <v>0.02</v>
      </c>
      <c r="M218" s="24">
        <f t="shared" si="7"/>
        <v>1.82</v>
      </c>
      <c r="N218" s="235">
        <f>Стойки!$J$110</f>
        <v>0.01</v>
      </c>
      <c r="O218" s="24">
        <f>Стойки!$K$110</f>
        <v>0.91</v>
      </c>
    </row>
    <row r="219" spans="1:15" x14ac:dyDescent="0.2">
      <c r="A219" s="112"/>
      <c r="B219" s="151"/>
      <c r="C219" s="152" t="s">
        <v>67</v>
      </c>
      <c r="D219" s="152" t="s">
        <v>388</v>
      </c>
      <c r="E219" s="153">
        <v>12</v>
      </c>
      <c r="F219" s="154">
        <v>127</v>
      </c>
      <c r="G219" s="155">
        <v>1524</v>
      </c>
      <c r="H219" s="112"/>
      <c r="I219" s="116"/>
      <c r="J219" s="22"/>
      <c r="K219" s="22"/>
      <c r="L219" s="235">
        <f t="shared" si="6"/>
        <v>0.12</v>
      </c>
      <c r="M219" s="24">
        <f t="shared" si="7"/>
        <v>0.32400000000000001</v>
      </c>
      <c r="N219" s="235">
        <f>Стойки!$J$118</f>
        <v>0.01</v>
      </c>
      <c r="O219" s="24">
        <f>Стойки!$K$118</f>
        <v>2.7E-2</v>
      </c>
    </row>
    <row r="220" spans="1:15" x14ac:dyDescent="0.2">
      <c r="A220" s="112"/>
      <c r="B220" s="151"/>
      <c r="C220" s="152" t="s">
        <v>66</v>
      </c>
      <c r="D220" s="152" t="s">
        <v>295</v>
      </c>
      <c r="E220" s="153">
        <v>12</v>
      </c>
      <c r="F220" s="154">
        <v>21</v>
      </c>
      <c r="G220" s="155">
        <v>252</v>
      </c>
      <c r="H220" s="112"/>
      <c r="I220" s="116"/>
      <c r="J220" s="22"/>
      <c r="K220" s="22"/>
      <c r="L220" s="235">
        <f t="shared" si="6"/>
        <v>0.12</v>
      </c>
      <c r="M220" s="24">
        <f t="shared" si="7"/>
        <v>0.06</v>
      </c>
      <c r="N220" s="235">
        <f>Стойки!$J$117</f>
        <v>0.01</v>
      </c>
      <c r="O220" s="24">
        <f>Стойки!$K$117</f>
        <v>5.0000000000000001E-3</v>
      </c>
    </row>
    <row r="221" spans="1:15" x14ac:dyDescent="0.2">
      <c r="A221" s="112"/>
      <c r="B221" s="151"/>
      <c r="C221" s="152" t="s">
        <v>51</v>
      </c>
      <c r="D221" s="152" t="s">
        <v>298</v>
      </c>
      <c r="E221" s="153">
        <v>3</v>
      </c>
      <c r="F221" s="154">
        <v>1286</v>
      </c>
      <c r="G221" s="155">
        <v>3858</v>
      </c>
      <c r="H221" s="112"/>
      <c r="I221" s="116"/>
      <c r="J221" s="22"/>
      <c r="K221" s="22"/>
      <c r="L221" s="235">
        <f t="shared" si="6"/>
        <v>0.51</v>
      </c>
      <c r="M221" s="24">
        <f t="shared" si="7"/>
        <v>2.0100000000000002</v>
      </c>
      <c r="N221" s="235">
        <f>Стойки!$J$94</f>
        <v>0.17</v>
      </c>
      <c r="O221" s="24">
        <f>Стойки!$K$94</f>
        <v>0.67</v>
      </c>
    </row>
    <row r="222" spans="1:15" ht="13.5" thickBot="1" x14ac:dyDescent="0.25">
      <c r="A222" s="112"/>
      <c r="B222" s="151"/>
      <c r="C222" s="152" t="s">
        <v>538</v>
      </c>
      <c r="D222" s="152" t="s">
        <v>381</v>
      </c>
      <c r="E222" s="153">
        <v>4</v>
      </c>
      <c r="F222" s="165">
        <v>1668</v>
      </c>
      <c r="G222" s="155">
        <v>6672</v>
      </c>
      <c r="H222" s="112"/>
      <c r="I222" s="116"/>
      <c r="J222" s="22"/>
      <c r="K222" s="22"/>
      <c r="L222" s="235">
        <f t="shared" si="6"/>
        <v>3.48</v>
      </c>
      <c r="M222" s="23">
        <f>Стойки!$J$97</f>
        <v>0.2</v>
      </c>
      <c r="N222" s="24">
        <f>Стойки!$K$97</f>
        <v>0.87</v>
      </c>
      <c r="O222" s="24">
        <f>Стойки!$K$103</f>
        <v>0.88</v>
      </c>
    </row>
    <row r="223" spans="1:15" x14ac:dyDescent="0.2">
      <c r="A223" s="112"/>
      <c r="B223" s="147" t="s">
        <v>199</v>
      </c>
      <c r="C223" s="148"/>
      <c r="D223" s="148"/>
      <c r="E223" s="148"/>
      <c r="F223" s="149"/>
      <c r="G223" s="150">
        <v>61520</v>
      </c>
      <c r="H223" s="112"/>
      <c r="I223" s="116">
        <f>G223*H223</f>
        <v>0</v>
      </c>
      <c r="J223" s="22">
        <f>L223*H223</f>
        <v>0</v>
      </c>
      <c r="K223" s="22">
        <f>H223*M223</f>
        <v>0</v>
      </c>
      <c r="L223" s="235">
        <f>SUM(L224:L230)</f>
        <v>7.21</v>
      </c>
      <c r="M223" s="24">
        <f>SUM(M224:M230)</f>
        <v>25.753999999999998</v>
      </c>
      <c r="N223" s="235"/>
      <c r="O223" s="24"/>
    </row>
    <row r="224" spans="1:15" x14ac:dyDescent="0.2">
      <c r="A224" s="112"/>
      <c r="B224" s="151"/>
      <c r="C224" s="152" t="s">
        <v>72</v>
      </c>
      <c r="D224" s="152" t="s">
        <v>322</v>
      </c>
      <c r="E224" s="153">
        <v>2</v>
      </c>
      <c r="F224" s="154">
        <v>19665</v>
      </c>
      <c r="G224" s="155">
        <v>39330</v>
      </c>
      <c r="H224" s="112"/>
      <c r="I224" s="116"/>
      <c r="J224" s="22"/>
      <c r="K224" s="22"/>
      <c r="L224" s="235">
        <f t="shared" si="6"/>
        <v>1.9</v>
      </c>
      <c r="M224" s="24">
        <f t="shared" si="7"/>
        <v>20.61</v>
      </c>
      <c r="N224" s="235">
        <f>Стойки!$J$34</f>
        <v>0.95</v>
      </c>
      <c r="O224" s="24">
        <f>Стойки!$K$34</f>
        <v>10.305</v>
      </c>
    </row>
    <row r="225" spans="1:15" x14ac:dyDescent="0.2">
      <c r="A225" s="112"/>
      <c r="B225" s="151"/>
      <c r="C225" s="152" t="s">
        <v>130</v>
      </c>
      <c r="D225" s="152" t="s">
        <v>297</v>
      </c>
      <c r="E225" s="153">
        <v>2</v>
      </c>
      <c r="F225" s="154">
        <v>99</v>
      </c>
      <c r="G225" s="155">
        <v>198</v>
      </c>
      <c r="H225" s="112"/>
      <c r="I225" s="116"/>
      <c r="J225" s="22"/>
      <c r="K225" s="22"/>
      <c r="L225" s="235">
        <f t="shared" si="6"/>
        <v>0.02</v>
      </c>
      <c r="M225" s="24">
        <f t="shared" si="7"/>
        <v>0.06</v>
      </c>
      <c r="N225" s="235">
        <f>Стойки!$J$114</f>
        <v>0.01</v>
      </c>
      <c r="O225" s="24">
        <f>Стойки!$K$114</f>
        <v>0.03</v>
      </c>
    </row>
    <row r="226" spans="1:15" x14ac:dyDescent="0.2">
      <c r="A226" s="112"/>
      <c r="B226" s="151"/>
      <c r="C226" s="152" t="s">
        <v>567</v>
      </c>
      <c r="D226" s="152" t="s">
        <v>572</v>
      </c>
      <c r="E226" s="153">
        <v>2</v>
      </c>
      <c r="F226" s="154">
        <v>3366</v>
      </c>
      <c r="G226" s="155">
        <v>6732</v>
      </c>
      <c r="H226" s="112"/>
      <c r="I226" s="116"/>
      <c r="J226" s="22"/>
      <c r="K226" s="22"/>
      <c r="L226" s="235">
        <f t="shared" si="6"/>
        <v>0.02</v>
      </c>
      <c r="M226" s="24">
        <f t="shared" si="7"/>
        <v>1.82</v>
      </c>
      <c r="N226" s="235">
        <f>Стойки!$J$110</f>
        <v>0.01</v>
      </c>
      <c r="O226" s="24">
        <f>Стойки!$K$110</f>
        <v>0.91</v>
      </c>
    </row>
    <row r="227" spans="1:15" x14ac:dyDescent="0.2">
      <c r="A227" s="112"/>
      <c r="B227" s="151"/>
      <c r="C227" s="152" t="s">
        <v>67</v>
      </c>
      <c r="D227" s="152" t="s">
        <v>388</v>
      </c>
      <c r="E227" s="153">
        <v>12</v>
      </c>
      <c r="F227" s="154">
        <v>127</v>
      </c>
      <c r="G227" s="155">
        <v>1524</v>
      </c>
      <c r="H227" s="112"/>
      <c r="I227" s="116"/>
      <c r="J227" s="22"/>
      <c r="K227" s="22"/>
      <c r="L227" s="235">
        <f t="shared" si="6"/>
        <v>0.12</v>
      </c>
      <c r="M227" s="24">
        <f t="shared" si="7"/>
        <v>0.32400000000000001</v>
      </c>
      <c r="N227" s="235">
        <f>Стойки!$J$118</f>
        <v>0.01</v>
      </c>
      <c r="O227" s="24">
        <f>Стойки!$K$118</f>
        <v>2.7E-2</v>
      </c>
    </row>
    <row r="228" spans="1:15" x14ac:dyDescent="0.2">
      <c r="A228" s="112"/>
      <c r="B228" s="151"/>
      <c r="C228" s="152" t="s">
        <v>66</v>
      </c>
      <c r="D228" s="152" t="s">
        <v>295</v>
      </c>
      <c r="E228" s="153">
        <v>12</v>
      </c>
      <c r="F228" s="154">
        <v>21</v>
      </c>
      <c r="G228" s="155">
        <v>252</v>
      </c>
      <c r="H228" s="112"/>
      <c r="I228" s="116"/>
      <c r="J228" s="22"/>
      <c r="K228" s="22"/>
      <c r="L228" s="235">
        <f t="shared" si="6"/>
        <v>0.12</v>
      </c>
      <c r="M228" s="24">
        <f t="shared" si="7"/>
        <v>0.06</v>
      </c>
      <c r="N228" s="235">
        <f>Стойки!$J$117</f>
        <v>0.01</v>
      </c>
      <c r="O228" s="24">
        <f>Стойки!$K$117</f>
        <v>5.0000000000000001E-3</v>
      </c>
    </row>
    <row r="229" spans="1:15" x14ac:dyDescent="0.2">
      <c r="A229" s="112"/>
      <c r="B229" s="151"/>
      <c r="C229" s="152" t="s">
        <v>51</v>
      </c>
      <c r="D229" s="152" t="s">
        <v>298</v>
      </c>
      <c r="E229" s="153">
        <v>4</v>
      </c>
      <c r="F229" s="154">
        <v>1286</v>
      </c>
      <c r="G229" s="155">
        <v>5144</v>
      </c>
      <c r="H229" s="112"/>
      <c r="I229" s="116"/>
      <c r="J229" s="22"/>
      <c r="K229" s="22"/>
      <c r="L229" s="235">
        <f t="shared" si="6"/>
        <v>0.68</v>
      </c>
      <c r="M229" s="24">
        <f t="shared" si="7"/>
        <v>2.68</v>
      </c>
      <c r="N229" s="235">
        <f>Стойки!$J$94</f>
        <v>0.17</v>
      </c>
      <c r="O229" s="24">
        <f>Стойки!$K$94</f>
        <v>0.67</v>
      </c>
    </row>
    <row r="230" spans="1:15" x14ac:dyDescent="0.2">
      <c r="A230" s="112"/>
      <c r="B230" s="151"/>
      <c r="C230" s="152" t="s">
        <v>538</v>
      </c>
      <c r="D230" s="152" t="s">
        <v>381</v>
      </c>
      <c r="E230" s="153">
        <v>5</v>
      </c>
      <c r="F230" s="165">
        <v>1668</v>
      </c>
      <c r="G230" s="155">
        <v>8340</v>
      </c>
      <c r="H230" s="112"/>
      <c r="I230" s="116"/>
      <c r="J230" s="22"/>
      <c r="K230" s="22"/>
      <c r="L230" s="235">
        <f t="shared" si="6"/>
        <v>4.3499999999999996</v>
      </c>
      <c r="M230" s="23">
        <f>Стойки!$J$97</f>
        <v>0.2</v>
      </c>
      <c r="N230" s="24">
        <f>Стойки!$K$97</f>
        <v>0.87</v>
      </c>
      <c r="O230" s="24">
        <f>Стойки!$K$103</f>
        <v>0.88</v>
      </c>
    </row>
    <row r="231" spans="1:15" x14ac:dyDescent="0.2">
      <c r="A231" s="112"/>
      <c r="B231" s="156" t="s">
        <v>202</v>
      </c>
      <c r="C231" s="157"/>
      <c r="D231" s="157"/>
      <c r="E231" s="157"/>
      <c r="F231" s="158"/>
      <c r="G231" s="159">
        <v>69314</v>
      </c>
      <c r="H231" s="112"/>
      <c r="I231" s="116">
        <f>G231*H231</f>
        <v>0</v>
      </c>
      <c r="J231" s="22">
        <f>L231*H231</f>
        <v>0</v>
      </c>
      <c r="K231" s="22">
        <f>H231*M231</f>
        <v>0</v>
      </c>
      <c r="L231" s="235">
        <f>SUM(L232:L238)</f>
        <v>8.3000000000000007</v>
      </c>
      <c r="M231" s="24">
        <f>SUM(M232:M238)</f>
        <v>28.907999999999998</v>
      </c>
      <c r="N231" s="235"/>
      <c r="O231" s="24"/>
    </row>
    <row r="232" spans="1:15" x14ac:dyDescent="0.2">
      <c r="A232" s="112"/>
      <c r="B232" s="151"/>
      <c r="C232" s="152" t="s">
        <v>74</v>
      </c>
      <c r="D232" s="152" t="s">
        <v>324</v>
      </c>
      <c r="E232" s="153">
        <v>2</v>
      </c>
      <c r="F232" s="154">
        <v>22654</v>
      </c>
      <c r="G232" s="155">
        <v>45308</v>
      </c>
      <c r="H232" s="112"/>
      <c r="I232" s="116"/>
      <c r="J232" s="22"/>
      <c r="K232" s="22"/>
      <c r="L232" s="235">
        <f t="shared" si="6"/>
        <v>2.1</v>
      </c>
      <c r="M232" s="24">
        <f t="shared" si="7"/>
        <v>23.731999999999999</v>
      </c>
      <c r="N232" s="235">
        <f>Стойки!$J$36</f>
        <v>1.05</v>
      </c>
      <c r="O232" s="24">
        <f>Стойки!$K$36</f>
        <v>11.866</v>
      </c>
    </row>
    <row r="233" spans="1:15" x14ac:dyDescent="0.2">
      <c r="A233" s="112"/>
      <c r="B233" s="151"/>
      <c r="C233" s="152" t="s">
        <v>130</v>
      </c>
      <c r="D233" s="152" t="s">
        <v>297</v>
      </c>
      <c r="E233" s="153">
        <v>2</v>
      </c>
      <c r="F233" s="154">
        <v>99</v>
      </c>
      <c r="G233" s="155">
        <v>198</v>
      </c>
      <c r="H233" s="112"/>
      <c r="I233" s="116"/>
      <c r="J233" s="22"/>
      <c r="K233" s="22"/>
      <c r="L233" s="235">
        <f t="shared" si="6"/>
        <v>0.02</v>
      </c>
      <c r="M233" s="24">
        <f t="shared" si="7"/>
        <v>0.06</v>
      </c>
      <c r="N233" s="235">
        <f>Стойки!$J$114</f>
        <v>0.01</v>
      </c>
      <c r="O233" s="24">
        <f>Стойки!$K$114</f>
        <v>0.03</v>
      </c>
    </row>
    <row r="234" spans="1:15" x14ac:dyDescent="0.2">
      <c r="A234" s="112"/>
      <c r="B234" s="151"/>
      <c r="C234" s="152" t="s">
        <v>567</v>
      </c>
      <c r="D234" s="152" t="s">
        <v>572</v>
      </c>
      <c r="E234" s="153">
        <v>2</v>
      </c>
      <c r="F234" s="154">
        <v>3366</v>
      </c>
      <c r="G234" s="155">
        <v>6732</v>
      </c>
      <c r="H234" s="112"/>
      <c r="I234" s="116"/>
      <c r="J234" s="22"/>
      <c r="K234" s="22"/>
      <c r="L234" s="235">
        <f t="shared" si="6"/>
        <v>0.02</v>
      </c>
      <c r="M234" s="24">
        <f t="shared" si="7"/>
        <v>1.82</v>
      </c>
      <c r="N234" s="235">
        <f>Стойки!$J$110</f>
        <v>0.01</v>
      </c>
      <c r="O234" s="24">
        <f>Стойки!$K$110</f>
        <v>0.91</v>
      </c>
    </row>
    <row r="235" spans="1:15" x14ac:dyDescent="0.2">
      <c r="A235" s="112"/>
      <c r="B235" s="151"/>
      <c r="C235" s="152" t="s">
        <v>67</v>
      </c>
      <c r="D235" s="152" t="s">
        <v>388</v>
      </c>
      <c r="E235" s="153">
        <v>13</v>
      </c>
      <c r="F235" s="154">
        <v>127</v>
      </c>
      <c r="G235" s="155">
        <v>1651</v>
      </c>
      <c r="H235" s="112"/>
      <c r="I235" s="116"/>
      <c r="J235" s="22"/>
      <c r="K235" s="22"/>
      <c r="L235" s="235">
        <f t="shared" si="6"/>
        <v>0.13</v>
      </c>
      <c r="M235" s="24">
        <f t="shared" si="7"/>
        <v>0.35099999999999998</v>
      </c>
      <c r="N235" s="235">
        <f>Стойки!$J$118</f>
        <v>0.01</v>
      </c>
      <c r="O235" s="24">
        <f>Стойки!$K$118</f>
        <v>2.7E-2</v>
      </c>
    </row>
    <row r="236" spans="1:15" x14ac:dyDescent="0.2">
      <c r="A236" s="112"/>
      <c r="B236" s="151"/>
      <c r="C236" s="152" t="s">
        <v>66</v>
      </c>
      <c r="D236" s="152" t="s">
        <v>295</v>
      </c>
      <c r="E236" s="153">
        <v>13</v>
      </c>
      <c r="F236" s="154">
        <v>21</v>
      </c>
      <c r="G236" s="155">
        <v>273</v>
      </c>
      <c r="H236" s="112"/>
      <c r="I236" s="116"/>
      <c r="J236" s="22"/>
      <c r="K236" s="22"/>
      <c r="L236" s="235">
        <f t="shared" si="6"/>
        <v>0.13</v>
      </c>
      <c r="M236" s="24">
        <f t="shared" si="7"/>
        <v>6.5000000000000002E-2</v>
      </c>
      <c r="N236" s="235">
        <f>Стойки!$J$117</f>
        <v>0.01</v>
      </c>
      <c r="O236" s="24">
        <f>Стойки!$K$117</f>
        <v>5.0000000000000001E-3</v>
      </c>
    </row>
    <row r="237" spans="1:15" x14ac:dyDescent="0.2">
      <c r="A237" s="112"/>
      <c r="B237" s="151"/>
      <c r="C237" s="152" t="s">
        <v>51</v>
      </c>
      <c r="D237" s="152" t="s">
        <v>298</v>
      </c>
      <c r="E237" s="153">
        <v>4</v>
      </c>
      <c r="F237" s="154">
        <v>1286</v>
      </c>
      <c r="G237" s="155">
        <v>5144</v>
      </c>
      <c r="H237" s="112"/>
      <c r="I237" s="116"/>
      <c r="J237" s="22"/>
      <c r="K237" s="22"/>
      <c r="L237" s="235">
        <f t="shared" si="6"/>
        <v>0.68</v>
      </c>
      <c r="M237" s="24">
        <f t="shared" si="7"/>
        <v>2.68</v>
      </c>
      <c r="N237" s="235">
        <f>Стойки!$J$94</f>
        <v>0.17</v>
      </c>
      <c r="O237" s="24">
        <f>Стойки!$K$94</f>
        <v>0.67</v>
      </c>
    </row>
    <row r="238" spans="1:15" ht="13.5" thickBot="1" x14ac:dyDescent="0.25">
      <c r="A238" s="112"/>
      <c r="B238" s="151"/>
      <c r="C238" s="152" t="s">
        <v>538</v>
      </c>
      <c r="D238" s="152" t="s">
        <v>381</v>
      </c>
      <c r="E238" s="153">
        <v>6</v>
      </c>
      <c r="F238" s="165">
        <v>1668</v>
      </c>
      <c r="G238" s="155">
        <v>10008</v>
      </c>
      <c r="H238" s="112"/>
      <c r="I238" s="116"/>
      <c r="J238" s="22"/>
      <c r="K238" s="22"/>
      <c r="L238" s="235">
        <f t="shared" si="6"/>
        <v>5.22</v>
      </c>
      <c r="M238" s="23">
        <f>Стойки!$J$97</f>
        <v>0.2</v>
      </c>
      <c r="N238" s="24">
        <f>Стойки!$K$97</f>
        <v>0.87</v>
      </c>
      <c r="O238" s="24">
        <f>Стойки!$K$103</f>
        <v>0.88</v>
      </c>
    </row>
    <row r="239" spans="1:15" x14ac:dyDescent="0.2">
      <c r="A239" s="112"/>
      <c r="B239" s="147" t="s">
        <v>203</v>
      </c>
      <c r="C239" s="148"/>
      <c r="D239" s="148"/>
      <c r="E239" s="148"/>
      <c r="F239" s="149"/>
      <c r="G239" s="150">
        <v>74654</v>
      </c>
      <c r="H239" s="112"/>
      <c r="I239" s="116">
        <f>G239*H239</f>
        <v>0</v>
      </c>
      <c r="J239" s="22">
        <f>L239*H239</f>
        <v>0</v>
      </c>
      <c r="K239" s="22">
        <f>H239*M239</f>
        <v>0</v>
      </c>
      <c r="L239" s="235">
        <f>SUM(L240:L246)</f>
        <v>8.629999999999999</v>
      </c>
      <c r="M239" s="24">
        <f>SUM(M240:M246)</f>
        <v>31.576000000000004</v>
      </c>
      <c r="N239" s="235"/>
      <c r="O239" s="24"/>
    </row>
    <row r="240" spans="1:15" x14ac:dyDescent="0.2">
      <c r="A240" s="112"/>
      <c r="B240" s="151"/>
      <c r="C240" s="152" t="s">
        <v>75</v>
      </c>
      <c r="D240" s="152" t="s">
        <v>325</v>
      </c>
      <c r="E240" s="153">
        <v>2</v>
      </c>
      <c r="F240" s="154">
        <v>24434</v>
      </c>
      <c r="G240" s="155">
        <v>48868</v>
      </c>
      <c r="H240" s="112"/>
      <c r="I240" s="116"/>
      <c r="J240" s="22"/>
      <c r="K240" s="22"/>
      <c r="L240" s="235">
        <f t="shared" si="6"/>
        <v>2.2000000000000002</v>
      </c>
      <c r="M240" s="24">
        <f t="shared" si="7"/>
        <v>25.606000000000002</v>
      </c>
      <c r="N240" s="235">
        <f>Стойки!$J$37</f>
        <v>1.1000000000000001</v>
      </c>
      <c r="O240" s="24">
        <f>Стойки!$K$37</f>
        <v>12.803000000000001</v>
      </c>
    </row>
    <row r="241" spans="1:15" x14ac:dyDescent="0.2">
      <c r="A241" s="112"/>
      <c r="B241" s="151"/>
      <c r="C241" s="152" t="s">
        <v>130</v>
      </c>
      <c r="D241" s="152" t="s">
        <v>297</v>
      </c>
      <c r="E241" s="153">
        <v>4</v>
      </c>
      <c r="F241" s="154">
        <v>99</v>
      </c>
      <c r="G241" s="155">
        <v>396</v>
      </c>
      <c r="H241" s="112"/>
      <c r="I241" s="116"/>
      <c r="J241" s="22"/>
      <c r="K241" s="22"/>
      <c r="L241" s="235">
        <f t="shared" si="6"/>
        <v>0.04</v>
      </c>
      <c r="M241" s="24">
        <f t="shared" si="7"/>
        <v>0.12</v>
      </c>
      <c r="N241" s="235">
        <f>Стойки!$J$114</f>
        <v>0.01</v>
      </c>
      <c r="O241" s="24">
        <f>Стойки!$K$114</f>
        <v>0.03</v>
      </c>
    </row>
    <row r="242" spans="1:15" x14ac:dyDescent="0.2">
      <c r="A242" s="112"/>
      <c r="B242" s="151"/>
      <c r="C242" s="152" t="s">
        <v>567</v>
      </c>
      <c r="D242" s="152" t="s">
        <v>572</v>
      </c>
      <c r="E242" s="153">
        <v>2</v>
      </c>
      <c r="F242" s="154">
        <v>3366</v>
      </c>
      <c r="G242" s="155">
        <v>6732</v>
      </c>
      <c r="H242" s="112"/>
      <c r="I242" s="116"/>
      <c r="J242" s="22"/>
      <c r="K242" s="22"/>
      <c r="L242" s="235">
        <f t="shared" si="6"/>
        <v>0.02</v>
      </c>
      <c r="M242" s="24">
        <f t="shared" si="7"/>
        <v>1.82</v>
      </c>
      <c r="N242" s="235">
        <f>Стойки!$J$110</f>
        <v>0.01</v>
      </c>
      <c r="O242" s="24">
        <f>Стойки!$K$110</f>
        <v>0.91</v>
      </c>
    </row>
    <row r="243" spans="1:15" x14ac:dyDescent="0.2">
      <c r="A243" s="112"/>
      <c r="B243" s="151"/>
      <c r="C243" s="152" t="s">
        <v>67</v>
      </c>
      <c r="D243" s="152" t="s">
        <v>388</v>
      </c>
      <c r="E243" s="153">
        <v>15</v>
      </c>
      <c r="F243" s="154">
        <v>127</v>
      </c>
      <c r="G243" s="155">
        <v>1905</v>
      </c>
      <c r="H243" s="112"/>
      <c r="I243" s="116"/>
      <c r="J243" s="22"/>
      <c r="K243" s="22"/>
      <c r="L243" s="235">
        <f t="shared" si="6"/>
        <v>0.15</v>
      </c>
      <c r="M243" s="24">
        <f t="shared" si="7"/>
        <v>0.40499999999999997</v>
      </c>
      <c r="N243" s="235">
        <f>Стойки!$J$118</f>
        <v>0.01</v>
      </c>
      <c r="O243" s="24">
        <f>Стойки!$K$118</f>
        <v>2.7E-2</v>
      </c>
    </row>
    <row r="244" spans="1:15" x14ac:dyDescent="0.2">
      <c r="A244" s="112"/>
      <c r="B244" s="151"/>
      <c r="C244" s="152" t="s">
        <v>66</v>
      </c>
      <c r="D244" s="152" t="s">
        <v>295</v>
      </c>
      <c r="E244" s="153">
        <v>15</v>
      </c>
      <c r="F244" s="154">
        <v>21</v>
      </c>
      <c r="G244" s="155">
        <v>315</v>
      </c>
      <c r="H244" s="112"/>
      <c r="I244" s="116"/>
      <c r="J244" s="22"/>
      <c r="K244" s="22"/>
      <c r="L244" s="235">
        <f t="shared" ref="L244:L254" si="8">E244*N244</f>
        <v>0.15</v>
      </c>
      <c r="M244" s="24">
        <f t="shared" ref="M244:M253" si="9">E244*O244</f>
        <v>7.4999999999999997E-2</v>
      </c>
      <c r="N244" s="235">
        <f>Стойки!$J$117</f>
        <v>0.01</v>
      </c>
      <c r="O244" s="24">
        <f>Стойки!$K$117</f>
        <v>5.0000000000000001E-3</v>
      </c>
    </row>
    <row r="245" spans="1:15" x14ac:dyDescent="0.2">
      <c r="A245" s="112"/>
      <c r="B245" s="151"/>
      <c r="C245" s="152" t="s">
        <v>51</v>
      </c>
      <c r="D245" s="152" t="s">
        <v>298</v>
      </c>
      <c r="E245" s="153">
        <v>5</v>
      </c>
      <c r="F245" s="154">
        <v>1286</v>
      </c>
      <c r="G245" s="155">
        <v>6430</v>
      </c>
      <c r="H245" s="112"/>
      <c r="I245" s="116"/>
      <c r="J245" s="22"/>
      <c r="K245" s="22"/>
      <c r="L245" s="235">
        <f t="shared" si="8"/>
        <v>0.85000000000000009</v>
      </c>
      <c r="M245" s="24">
        <f t="shared" si="9"/>
        <v>3.35</v>
      </c>
      <c r="N245" s="235">
        <f>Стойки!$J$94</f>
        <v>0.17</v>
      </c>
      <c r="O245" s="24">
        <f>Стойки!$K$94</f>
        <v>0.67</v>
      </c>
    </row>
    <row r="246" spans="1:15" ht="13.5" thickBot="1" x14ac:dyDescent="0.25">
      <c r="A246" s="112"/>
      <c r="B246" s="151"/>
      <c r="C246" s="152" t="s">
        <v>538</v>
      </c>
      <c r="D246" s="152" t="s">
        <v>381</v>
      </c>
      <c r="E246" s="153">
        <v>6</v>
      </c>
      <c r="F246" s="165">
        <v>1668</v>
      </c>
      <c r="G246" s="155">
        <v>10008</v>
      </c>
      <c r="H246" s="112"/>
      <c r="I246" s="116"/>
      <c r="J246" s="22"/>
      <c r="K246" s="22"/>
      <c r="L246" s="235">
        <f t="shared" si="8"/>
        <v>5.22</v>
      </c>
      <c r="M246" s="23">
        <f>Стойки!$J$97</f>
        <v>0.2</v>
      </c>
      <c r="N246" s="24">
        <f>Стойки!$K$97</f>
        <v>0.87</v>
      </c>
      <c r="O246" s="24">
        <f>Стойки!$K$103</f>
        <v>0.88</v>
      </c>
    </row>
    <row r="247" spans="1:15" x14ac:dyDescent="0.2">
      <c r="A247" s="112"/>
      <c r="B247" s="147" t="s">
        <v>204</v>
      </c>
      <c r="C247" s="148"/>
      <c r="D247" s="148"/>
      <c r="E247" s="148"/>
      <c r="F247" s="149"/>
      <c r="G247" s="150">
        <v>78280</v>
      </c>
      <c r="H247" s="112"/>
      <c r="I247" s="116">
        <f>G247*H247</f>
        <v>0</v>
      </c>
      <c r="J247" s="22">
        <f>L247*H247</f>
        <v>0</v>
      </c>
      <c r="K247" s="22">
        <f>H247*M247</f>
        <v>0</v>
      </c>
      <c r="L247" s="235">
        <f>SUM(L248:L254)</f>
        <v>9.39</v>
      </c>
      <c r="M247" s="24">
        <f>SUM(M248:M254)</f>
        <v>32.688000000000002</v>
      </c>
      <c r="N247" s="235"/>
      <c r="O247" s="24"/>
    </row>
    <row r="248" spans="1:15" x14ac:dyDescent="0.2">
      <c r="A248" s="112"/>
      <c r="B248" s="151"/>
      <c r="C248" s="152" t="s">
        <v>76</v>
      </c>
      <c r="D248" s="152" t="s">
        <v>326</v>
      </c>
      <c r="E248" s="153">
        <v>2</v>
      </c>
      <c r="F248" s="154">
        <v>26229</v>
      </c>
      <c r="G248" s="155">
        <v>52458</v>
      </c>
      <c r="H248" s="112"/>
      <c r="I248" s="116"/>
      <c r="J248" s="22"/>
      <c r="K248" s="22"/>
      <c r="L248" s="235">
        <f t="shared" si="8"/>
        <v>2.2999999999999998</v>
      </c>
      <c r="M248" s="24">
        <f t="shared" si="9"/>
        <v>27.48</v>
      </c>
      <c r="N248" s="235">
        <f>Стойки!$J$38</f>
        <v>1.1499999999999999</v>
      </c>
      <c r="O248" s="24">
        <f>Стойки!$K$38</f>
        <v>13.74</v>
      </c>
    </row>
    <row r="249" spans="1:15" x14ac:dyDescent="0.2">
      <c r="A249" s="112"/>
      <c r="B249" s="151"/>
      <c r="C249" s="152" t="s">
        <v>130</v>
      </c>
      <c r="D249" s="152" t="s">
        <v>297</v>
      </c>
      <c r="E249" s="153">
        <v>2</v>
      </c>
      <c r="F249" s="154">
        <v>99</v>
      </c>
      <c r="G249" s="155">
        <v>198</v>
      </c>
      <c r="H249" s="112"/>
      <c r="I249" s="116"/>
      <c r="J249" s="22"/>
      <c r="K249" s="22"/>
      <c r="L249" s="235">
        <f t="shared" si="8"/>
        <v>0.02</v>
      </c>
      <c r="M249" s="24">
        <f t="shared" si="9"/>
        <v>0.06</v>
      </c>
      <c r="N249" s="235">
        <f>Стойки!$J$114</f>
        <v>0.01</v>
      </c>
      <c r="O249" s="24">
        <f>Стойки!$K$114</f>
        <v>0.03</v>
      </c>
    </row>
    <row r="250" spans="1:15" x14ac:dyDescent="0.2">
      <c r="A250" s="112"/>
      <c r="B250" s="151"/>
      <c r="C250" s="152" t="s">
        <v>567</v>
      </c>
      <c r="D250" s="152" t="s">
        <v>573</v>
      </c>
      <c r="E250" s="153">
        <v>2</v>
      </c>
      <c r="F250" s="154">
        <v>3366</v>
      </c>
      <c r="G250" s="155">
        <v>6732</v>
      </c>
      <c r="H250" s="112"/>
      <c r="I250" s="116"/>
      <c r="J250" s="22"/>
      <c r="K250" s="22"/>
      <c r="L250" s="235">
        <f t="shared" si="8"/>
        <v>0.02</v>
      </c>
      <c r="M250" s="24">
        <f t="shared" si="9"/>
        <v>1.82</v>
      </c>
      <c r="N250" s="235">
        <f>Стойки!$J$110</f>
        <v>0.01</v>
      </c>
      <c r="O250" s="24">
        <f>Стойки!$K$110</f>
        <v>0.91</v>
      </c>
    </row>
    <row r="251" spans="1:15" x14ac:dyDescent="0.2">
      <c r="A251" s="112"/>
      <c r="B251" s="151"/>
      <c r="C251" s="152" t="s">
        <v>67</v>
      </c>
      <c r="D251" s="152" t="s">
        <v>388</v>
      </c>
      <c r="E251" s="153">
        <v>14</v>
      </c>
      <c r="F251" s="154">
        <v>127</v>
      </c>
      <c r="G251" s="155">
        <v>1778</v>
      </c>
      <c r="H251" s="112"/>
      <c r="I251" s="116"/>
      <c r="J251" s="22"/>
      <c r="K251" s="22"/>
      <c r="L251" s="235">
        <f t="shared" si="8"/>
        <v>0.14000000000000001</v>
      </c>
      <c r="M251" s="24">
        <f t="shared" si="9"/>
        <v>0.378</v>
      </c>
      <c r="N251" s="235">
        <f>Стойки!$J$118</f>
        <v>0.01</v>
      </c>
      <c r="O251" s="24">
        <f>Стойки!$K$118</f>
        <v>2.7E-2</v>
      </c>
    </row>
    <row r="252" spans="1:15" x14ac:dyDescent="0.2">
      <c r="A252" s="112"/>
      <c r="B252" s="151"/>
      <c r="C252" s="152" t="s">
        <v>66</v>
      </c>
      <c r="D252" s="152" t="s">
        <v>295</v>
      </c>
      <c r="E252" s="153">
        <v>14</v>
      </c>
      <c r="F252" s="154">
        <v>21</v>
      </c>
      <c r="G252" s="155">
        <v>294</v>
      </c>
      <c r="H252" s="112"/>
      <c r="I252" s="116"/>
      <c r="J252" s="22"/>
      <c r="K252" s="22"/>
      <c r="L252" s="235">
        <f t="shared" si="8"/>
        <v>0.14000000000000001</v>
      </c>
      <c r="M252" s="24">
        <f t="shared" si="9"/>
        <v>7.0000000000000007E-2</v>
      </c>
      <c r="N252" s="235">
        <f>Стойки!$J$117</f>
        <v>0.01</v>
      </c>
      <c r="O252" s="24">
        <f>Стойки!$K$117</f>
        <v>5.0000000000000001E-3</v>
      </c>
    </row>
    <row r="253" spans="1:15" x14ac:dyDescent="0.2">
      <c r="A253" s="112"/>
      <c r="B253" s="151"/>
      <c r="C253" s="152" t="s">
        <v>51</v>
      </c>
      <c r="D253" s="152" t="s">
        <v>298</v>
      </c>
      <c r="E253" s="153">
        <v>4</v>
      </c>
      <c r="F253" s="154">
        <v>1286</v>
      </c>
      <c r="G253" s="155">
        <v>5144</v>
      </c>
      <c r="H253" s="112"/>
      <c r="I253" s="116"/>
      <c r="J253" s="22"/>
      <c r="K253" s="22"/>
      <c r="L253" s="235">
        <f t="shared" si="8"/>
        <v>0.68</v>
      </c>
      <c r="M253" s="24">
        <f t="shared" si="9"/>
        <v>2.68</v>
      </c>
      <c r="N253" s="235">
        <f>Стойки!$J$94</f>
        <v>0.17</v>
      </c>
      <c r="O253" s="24">
        <f>Стойки!$K$94</f>
        <v>0.67</v>
      </c>
    </row>
    <row r="254" spans="1:15" x14ac:dyDescent="0.2">
      <c r="A254" s="112"/>
      <c r="B254" s="151"/>
      <c r="C254" s="152" t="s">
        <v>538</v>
      </c>
      <c r="D254" s="152" t="s">
        <v>381</v>
      </c>
      <c r="E254" s="153">
        <v>7</v>
      </c>
      <c r="F254" s="165">
        <v>1668</v>
      </c>
      <c r="G254" s="155">
        <v>11676</v>
      </c>
      <c r="H254" s="112"/>
      <c r="I254" s="116"/>
      <c r="J254" s="22"/>
      <c r="K254" s="22"/>
      <c r="L254" s="235">
        <f t="shared" si="8"/>
        <v>6.09</v>
      </c>
      <c r="M254" s="23">
        <f>Стойки!$J$97</f>
        <v>0.2</v>
      </c>
      <c r="N254" s="24">
        <f>Стойки!$K$97</f>
        <v>0.87</v>
      </c>
      <c r="O254" s="24">
        <f>Стойки!$K$103</f>
        <v>0.88</v>
      </c>
    </row>
    <row r="255" spans="1:15" ht="15" customHeight="1" x14ac:dyDescent="0.2">
      <c r="I255" s="117">
        <f>SUM(I13:I254)</f>
        <v>0</v>
      </c>
      <c r="J255" s="29">
        <f>SUM(J14:J254)</f>
        <v>0</v>
      </c>
      <c r="K255" s="25">
        <f>SUM(K14:K254)</f>
        <v>0</v>
      </c>
      <c r="L255" s="27"/>
      <c r="M255" s="27"/>
      <c r="N255" s="27"/>
      <c r="O255" s="27"/>
    </row>
    <row r="256" spans="1:15" x14ac:dyDescent="0.2">
      <c r="D256" s="161"/>
    </row>
  </sheetData>
  <phoneticPr fontId="6" type="noConversion"/>
  <pageMargins left="0.75" right="0.75" top="1" bottom="1" header="0.5" footer="0.5"/>
  <pageSetup paperSize="9" scale="72" orientation="portrait" r:id="rId1"/>
  <headerFooter alignWithMargins="0"/>
  <rowBreaks count="3" manualBreakCount="3">
    <brk id="29" max="16383" man="1"/>
    <brk id="53" max="16383" man="1"/>
    <brk id="1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314"/>
  <sheetViews>
    <sheetView zoomScaleNormal="100" zoomScaleSheetLayoutView="100" workbookViewId="0">
      <pane ySplit="12" topLeftCell="A13" activePane="bottomLeft" state="frozen"/>
      <selection pane="bottomLeft" activeCell="M2" sqref="M2"/>
    </sheetView>
  </sheetViews>
  <sheetFormatPr defaultColWidth="9.140625" defaultRowHeight="12.75" x14ac:dyDescent="0.2"/>
  <cols>
    <col min="1" max="1" width="3.7109375" style="33" customWidth="1"/>
    <col min="2" max="2" width="17" style="33" customWidth="1"/>
    <col min="3" max="3" width="33.85546875" style="33" customWidth="1"/>
    <col min="4" max="4" width="18" style="33" customWidth="1"/>
    <col min="5" max="5" width="10.5703125" style="33" customWidth="1"/>
    <col min="6" max="6" width="10.42578125" style="37" customWidth="1"/>
    <col min="7" max="7" width="11.28515625" style="39" customWidth="1"/>
    <col min="8" max="8" width="9.140625" style="33" customWidth="1"/>
    <col min="9" max="9" width="13.140625" style="171" customWidth="1"/>
    <col min="10" max="10" width="12.85546875" style="13" customWidth="1"/>
    <col min="11" max="13" width="10.42578125" style="13" customWidth="1"/>
    <col min="14" max="14" width="9.140625" style="11" customWidth="1"/>
    <col min="15" max="15" width="9.140625" style="12" customWidth="1"/>
    <col min="16" max="16384" width="9.140625" style="33"/>
  </cols>
  <sheetData>
    <row r="1" spans="1:20" s="52" customFormat="1" ht="15" x14ac:dyDescent="0.25">
      <c r="B1" s="41" t="s">
        <v>395</v>
      </c>
      <c r="C1" s="41" t="s">
        <v>440</v>
      </c>
      <c r="D1" s="49" t="s">
        <v>441</v>
      </c>
      <c r="E1" s="248"/>
      <c r="F1" s="296"/>
      <c r="G1" s="249"/>
      <c r="H1" s="119"/>
      <c r="I1" s="172"/>
      <c r="J1" s="42"/>
      <c r="K1" s="42"/>
      <c r="L1" s="43"/>
      <c r="M1" s="44"/>
      <c r="N1" s="47"/>
      <c r="O1" s="47"/>
      <c r="Q1" s="333"/>
      <c r="R1" s="334"/>
      <c r="S1" s="48"/>
      <c r="T1" s="60"/>
    </row>
    <row r="2" spans="1:20" x14ac:dyDescent="0.2">
      <c r="B2" s="377"/>
      <c r="C2" s="378"/>
      <c r="D2" s="379"/>
      <c r="E2" s="378"/>
      <c r="F2" s="378"/>
      <c r="G2" s="378"/>
      <c r="H2" s="380"/>
      <c r="I2" s="381"/>
      <c r="P2" s="30"/>
      <c r="Q2" s="28"/>
      <c r="R2" s="28"/>
    </row>
    <row r="3" spans="1:20" x14ac:dyDescent="0.2">
      <c r="B3" s="377"/>
      <c r="C3" s="378"/>
      <c r="D3" s="379"/>
      <c r="E3" s="378"/>
      <c r="F3" s="378"/>
      <c r="G3" s="378"/>
      <c r="H3" s="380"/>
      <c r="I3" s="381"/>
      <c r="P3" s="30"/>
      <c r="Q3" s="28"/>
      <c r="R3" s="28"/>
    </row>
    <row r="4" spans="1:20" x14ac:dyDescent="0.2">
      <c r="B4" s="377"/>
      <c r="C4" s="378"/>
      <c r="D4" s="379"/>
      <c r="E4" s="378"/>
      <c r="F4" s="378"/>
      <c r="G4" s="378"/>
      <c r="H4" s="380"/>
      <c r="I4" s="381"/>
      <c r="P4" s="30"/>
      <c r="Q4" s="28"/>
      <c r="R4" s="28"/>
    </row>
    <row r="5" spans="1:20" x14ac:dyDescent="0.2">
      <c r="B5" s="382"/>
      <c r="C5" s="383"/>
      <c r="D5" s="384"/>
      <c r="E5" s="383"/>
      <c r="F5" s="383"/>
      <c r="G5" s="383"/>
      <c r="H5" s="385"/>
      <c r="I5" s="381"/>
      <c r="P5" s="30"/>
      <c r="Q5" s="28"/>
      <c r="R5" s="28"/>
    </row>
    <row r="6" spans="1:20" x14ac:dyDescent="0.2">
      <c r="B6" s="377"/>
      <c r="C6" s="386"/>
      <c r="D6" s="387"/>
      <c r="E6" s="386"/>
      <c r="F6" s="386"/>
      <c r="G6" s="386"/>
      <c r="H6" s="385"/>
      <c r="I6" s="381"/>
      <c r="P6" s="30"/>
      <c r="Q6" s="28"/>
      <c r="R6" s="28"/>
    </row>
    <row r="7" spans="1:20" x14ac:dyDescent="0.2">
      <c r="B7" s="388"/>
      <c r="C7" s="389"/>
      <c r="D7" s="390"/>
      <c r="E7" s="391"/>
      <c r="F7" s="390"/>
      <c r="G7" s="392"/>
      <c r="H7" s="393"/>
      <c r="I7" s="394"/>
      <c r="P7" s="34"/>
      <c r="Q7" s="35"/>
      <c r="R7" s="35"/>
    </row>
    <row r="10" spans="1:20" ht="15.75" x14ac:dyDescent="0.25">
      <c r="C10" s="36" t="s">
        <v>402</v>
      </c>
      <c r="D10" s="103"/>
      <c r="H10" s="104" t="s">
        <v>411</v>
      </c>
      <c r="I10" s="105">
        <f>I11+Балки!H11+'Рамы РП90'!I11+'Рамы РП110'!I11+Стойки!G11+ДСП!F11</f>
        <v>0</v>
      </c>
      <c r="J10" s="14">
        <f>J11+Балки!I11+'Рамы РП90'!J11+'Рамы РП110'!J11+Стойки!H11+ДСП!G11</f>
        <v>0</v>
      </c>
      <c r="K10" s="14">
        <f>K11+Балки!J11+'Рамы РП90'!K11+'Рамы РП110'!K11+Стойки!I11+ДСП!H11</f>
        <v>0</v>
      </c>
      <c r="L10" s="14"/>
      <c r="M10" s="14"/>
      <c r="N10" s="15"/>
      <c r="O10" s="16"/>
    </row>
    <row r="11" spans="1:20" ht="20.100000000000001" customHeight="1" thickBot="1" x14ac:dyDescent="0.25">
      <c r="B11" s="162"/>
      <c r="C11" s="163" t="s">
        <v>479</v>
      </c>
      <c r="H11" s="106" t="s">
        <v>412</v>
      </c>
      <c r="I11" s="107">
        <f>I314</f>
        <v>0</v>
      </c>
      <c r="J11" s="17">
        <f>J314</f>
        <v>0</v>
      </c>
      <c r="K11" s="17">
        <f>K314</f>
        <v>0</v>
      </c>
      <c r="L11" s="17"/>
      <c r="M11" s="17"/>
      <c r="N11" s="18"/>
      <c r="O11" s="19"/>
    </row>
    <row r="12" spans="1:20" ht="39" customHeight="1" thickBot="1" x14ac:dyDescent="0.25">
      <c r="B12" s="108" t="s">
        <v>128</v>
      </c>
      <c r="C12" s="109" t="s">
        <v>129</v>
      </c>
      <c r="D12" s="109" t="s">
        <v>292</v>
      </c>
      <c r="E12" s="109" t="s">
        <v>398</v>
      </c>
      <c r="F12" s="110" t="s">
        <v>396</v>
      </c>
      <c r="G12" s="110" t="s">
        <v>400</v>
      </c>
      <c r="H12" s="109" t="s">
        <v>398</v>
      </c>
      <c r="I12" s="111" t="s">
        <v>400</v>
      </c>
      <c r="J12" s="31" t="s">
        <v>472</v>
      </c>
      <c r="K12" s="32" t="s">
        <v>408</v>
      </c>
      <c r="L12" s="234" t="s">
        <v>488</v>
      </c>
      <c r="M12" s="21" t="s">
        <v>489</v>
      </c>
      <c r="N12" s="20" t="s">
        <v>442</v>
      </c>
      <c r="O12" s="21" t="s">
        <v>443</v>
      </c>
    </row>
    <row r="13" spans="1:20" ht="20.100000000000001" customHeight="1" thickBot="1" x14ac:dyDescent="0.25">
      <c r="A13" s="145"/>
      <c r="B13" s="341" t="s">
        <v>477</v>
      </c>
      <c r="C13" s="342"/>
      <c r="D13" s="342"/>
      <c r="E13" s="342"/>
      <c r="F13" s="343"/>
      <c r="G13" s="343"/>
      <c r="H13" s="344"/>
      <c r="I13" s="115"/>
      <c r="J13" s="22"/>
      <c r="K13" s="22"/>
      <c r="L13" s="22"/>
      <c r="M13" s="22"/>
      <c r="N13" s="23"/>
      <c r="O13" s="24"/>
    </row>
    <row r="14" spans="1:20" x14ac:dyDescent="0.2">
      <c r="A14" s="112"/>
      <c r="B14" s="345" t="s">
        <v>259</v>
      </c>
      <c r="C14" s="346"/>
      <c r="D14" s="346"/>
      <c r="E14" s="346"/>
      <c r="F14" s="347"/>
      <c r="G14" s="348">
        <v>42645</v>
      </c>
      <c r="H14" s="344"/>
      <c r="I14" s="164">
        <f>G14*H14</f>
        <v>0</v>
      </c>
      <c r="J14" s="22">
        <f>H14*L14</f>
        <v>0</v>
      </c>
      <c r="K14" s="22">
        <f>H14*M14</f>
        <v>0</v>
      </c>
      <c r="L14" s="22">
        <f>SUM(L15:L21)</f>
        <v>3.08</v>
      </c>
      <c r="M14" s="22">
        <f>SUM(M15:M21)</f>
        <v>22.067999999999998</v>
      </c>
      <c r="N14" s="23"/>
      <c r="O14" s="24"/>
    </row>
    <row r="15" spans="1:20" x14ac:dyDescent="0.2">
      <c r="A15" s="112"/>
      <c r="B15" s="349"/>
      <c r="C15" s="350" t="s">
        <v>34</v>
      </c>
      <c r="D15" s="350" t="s">
        <v>293</v>
      </c>
      <c r="E15" s="351">
        <v>2</v>
      </c>
      <c r="F15" s="340">
        <v>11751</v>
      </c>
      <c r="G15" s="352">
        <v>23502</v>
      </c>
      <c r="H15" s="344"/>
      <c r="I15" s="115"/>
      <c r="J15" s="22"/>
      <c r="K15" s="22"/>
      <c r="L15" s="22">
        <f>E15*N15</f>
        <v>1.4</v>
      </c>
      <c r="M15" s="22">
        <f>E15*O15</f>
        <v>11.827999999999999</v>
      </c>
      <c r="N15" s="23">
        <f>Стойки!$J$14</f>
        <v>0.7</v>
      </c>
      <c r="O15" s="24">
        <f>Стойки!$K$14</f>
        <v>5.9139999999999997</v>
      </c>
    </row>
    <row r="16" spans="1:20" x14ac:dyDescent="0.2">
      <c r="A16" s="112"/>
      <c r="B16" s="349"/>
      <c r="C16" s="350" t="s">
        <v>56</v>
      </c>
      <c r="D16" s="350" t="s">
        <v>294</v>
      </c>
      <c r="E16" s="351">
        <v>3</v>
      </c>
      <c r="F16" s="340">
        <v>1823</v>
      </c>
      <c r="G16" s="352">
        <v>5469</v>
      </c>
      <c r="H16" s="344"/>
      <c r="I16" s="115"/>
      <c r="J16" s="22"/>
      <c r="K16" s="22"/>
      <c r="L16" s="22">
        <f t="shared" ref="L16:L73" si="0">E16*N16</f>
        <v>0.66</v>
      </c>
      <c r="M16" s="22">
        <f t="shared" ref="M16:M73" si="1">E16*O16</f>
        <v>2.8499999999999996</v>
      </c>
      <c r="N16" s="23">
        <f>Стойки!$J$99</f>
        <v>0.22</v>
      </c>
      <c r="O16" s="24">
        <f>Стойки!$K$99</f>
        <v>0.95</v>
      </c>
    </row>
    <row r="17" spans="1:15" x14ac:dyDescent="0.2">
      <c r="A17" s="112"/>
      <c r="B17" s="349"/>
      <c r="C17" s="350" t="s">
        <v>130</v>
      </c>
      <c r="D17" s="350" t="s">
        <v>297</v>
      </c>
      <c r="E17" s="351">
        <v>4</v>
      </c>
      <c r="F17" s="340">
        <v>99</v>
      </c>
      <c r="G17" s="352">
        <v>396</v>
      </c>
      <c r="H17" s="344"/>
      <c r="I17" s="115"/>
      <c r="J17" s="22"/>
      <c r="K17" s="22"/>
      <c r="L17" s="22">
        <f t="shared" si="0"/>
        <v>0.04</v>
      </c>
      <c r="M17" s="22">
        <f t="shared" si="1"/>
        <v>0.12</v>
      </c>
      <c r="N17" s="23">
        <f>Стойки!$J$114</f>
        <v>0.01</v>
      </c>
      <c r="O17" s="24">
        <f>Стойки!$K$114</f>
        <v>0.03</v>
      </c>
    </row>
    <row r="18" spans="1:15" x14ac:dyDescent="0.2">
      <c r="A18" s="112"/>
      <c r="B18" s="349"/>
      <c r="C18" s="350" t="s">
        <v>564</v>
      </c>
      <c r="D18" s="350" t="s">
        <v>569</v>
      </c>
      <c r="E18" s="351">
        <v>2</v>
      </c>
      <c r="F18" s="340">
        <v>2550</v>
      </c>
      <c r="G18" s="352">
        <v>5100</v>
      </c>
      <c r="H18" s="344"/>
      <c r="I18" s="115"/>
      <c r="J18" s="22"/>
      <c r="K18" s="22"/>
      <c r="L18" s="22">
        <f t="shared" si="0"/>
        <v>0.02</v>
      </c>
      <c r="M18" s="22">
        <f t="shared" si="1"/>
        <v>1</v>
      </c>
      <c r="N18" s="23">
        <f>Стойки!$J$111</f>
        <v>0.01</v>
      </c>
      <c r="O18" s="24">
        <f>Стойки!$K$111</f>
        <v>0.5</v>
      </c>
    </row>
    <row r="19" spans="1:15" x14ac:dyDescent="0.2">
      <c r="A19" s="112"/>
      <c r="B19" s="349"/>
      <c r="C19" s="350" t="s">
        <v>66</v>
      </c>
      <c r="D19" s="350" t="s">
        <v>295</v>
      </c>
      <c r="E19" s="351">
        <v>12</v>
      </c>
      <c r="F19" s="340">
        <v>21</v>
      </c>
      <c r="G19" s="352">
        <v>252</v>
      </c>
      <c r="H19" s="344"/>
      <c r="I19" s="115"/>
      <c r="J19" s="22"/>
      <c r="K19" s="22"/>
      <c r="L19" s="22">
        <f t="shared" si="0"/>
        <v>0.12</v>
      </c>
      <c r="M19" s="22">
        <f t="shared" si="1"/>
        <v>0.06</v>
      </c>
      <c r="N19" s="23">
        <f>Стойки!$J$117</f>
        <v>0.01</v>
      </c>
      <c r="O19" s="24">
        <f>Стойки!$K$117</f>
        <v>5.0000000000000001E-3</v>
      </c>
    </row>
    <row r="20" spans="1:15" x14ac:dyDescent="0.2">
      <c r="A20" s="112"/>
      <c r="B20" s="349"/>
      <c r="C20" s="350" t="s">
        <v>64</v>
      </c>
      <c r="D20" s="350" t="s">
        <v>302</v>
      </c>
      <c r="E20" s="351">
        <v>3</v>
      </c>
      <c r="F20" s="340">
        <v>2134</v>
      </c>
      <c r="G20" s="352">
        <v>6402</v>
      </c>
      <c r="H20" s="344"/>
      <c r="I20" s="115"/>
      <c r="J20" s="22"/>
      <c r="K20" s="22"/>
      <c r="L20" s="22">
        <f t="shared" si="0"/>
        <v>0.72</v>
      </c>
      <c r="M20" s="22">
        <f t="shared" si="1"/>
        <v>3.33</v>
      </c>
      <c r="N20" s="23">
        <f>Стойки!$J$108</f>
        <v>0.24</v>
      </c>
      <c r="O20" s="24">
        <f>Стойки!$K$108</f>
        <v>1.1100000000000001</v>
      </c>
    </row>
    <row r="21" spans="1:15" ht="13.5" thickBot="1" x14ac:dyDescent="0.25">
      <c r="A21" s="112"/>
      <c r="B21" s="353"/>
      <c r="C21" s="354" t="s">
        <v>133</v>
      </c>
      <c r="D21" s="354" t="s">
        <v>296</v>
      </c>
      <c r="E21" s="355">
        <v>12</v>
      </c>
      <c r="F21" s="356">
        <v>127</v>
      </c>
      <c r="G21" s="357">
        <v>1524</v>
      </c>
      <c r="H21" s="344"/>
      <c r="I21" s="115"/>
      <c r="J21" s="22"/>
      <c r="K21" s="22"/>
      <c r="L21" s="22">
        <f t="shared" si="0"/>
        <v>0.12</v>
      </c>
      <c r="M21" s="22">
        <f t="shared" si="1"/>
        <v>2.88</v>
      </c>
      <c r="N21" s="23">
        <f>Стойки!$J$116</f>
        <v>0.01</v>
      </c>
      <c r="O21" s="24">
        <f>Стойки!$K$116</f>
        <v>0.24</v>
      </c>
    </row>
    <row r="22" spans="1:15" x14ac:dyDescent="0.2">
      <c r="A22" s="112"/>
      <c r="B22" s="345" t="s">
        <v>262</v>
      </c>
      <c r="C22" s="346"/>
      <c r="D22" s="346"/>
      <c r="E22" s="358"/>
      <c r="F22" s="347"/>
      <c r="G22" s="348">
        <v>45825</v>
      </c>
      <c r="H22" s="344"/>
      <c r="I22" s="164">
        <f>G22*H22</f>
        <v>0</v>
      </c>
      <c r="J22" s="22">
        <f>H22*L22</f>
        <v>0</v>
      </c>
      <c r="K22" s="22">
        <f>H22*M22</f>
        <v>0</v>
      </c>
      <c r="L22" s="22">
        <f>SUM(L23:L29)</f>
        <v>3.1800000000000006</v>
      </c>
      <c r="M22" s="22">
        <f>SUM(M23:M29)</f>
        <v>23.679999999999996</v>
      </c>
      <c r="N22" s="23"/>
      <c r="O22" s="24"/>
    </row>
    <row r="23" spans="1:15" x14ac:dyDescent="0.2">
      <c r="A23" s="112"/>
      <c r="B23" s="349"/>
      <c r="C23" s="350" t="s">
        <v>35</v>
      </c>
      <c r="D23" s="350" t="s">
        <v>301</v>
      </c>
      <c r="E23" s="351">
        <v>2</v>
      </c>
      <c r="F23" s="340">
        <v>13341</v>
      </c>
      <c r="G23" s="352">
        <v>26682</v>
      </c>
      <c r="H23" s="344"/>
      <c r="I23" s="115"/>
      <c r="J23" s="22"/>
      <c r="K23" s="22"/>
      <c r="L23" s="22">
        <f t="shared" si="0"/>
        <v>1.5</v>
      </c>
      <c r="M23" s="22">
        <f t="shared" si="1"/>
        <v>13.44</v>
      </c>
      <c r="N23" s="23">
        <f>Стойки!$J$15</f>
        <v>0.75</v>
      </c>
      <c r="O23" s="24">
        <f>Стойки!$K$15</f>
        <v>6.72</v>
      </c>
    </row>
    <row r="24" spans="1:15" x14ac:dyDescent="0.2">
      <c r="A24" s="112"/>
      <c r="B24" s="349"/>
      <c r="C24" s="350" t="s">
        <v>56</v>
      </c>
      <c r="D24" s="350" t="s">
        <v>294</v>
      </c>
      <c r="E24" s="351">
        <v>3</v>
      </c>
      <c r="F24" s="340">
        <v>1823</v>
      </c>
      <c r="G24" s="352">
        <v>5469</v>
      </c>
      <c r="H24" s="344"/>
      <c r="I24" s="115"/>
      <c r="J24" s="22"/>
      <c r="K24" s="22"/>
      <c r="L24" s="22">
        <f t="shared" si="0"/>
        <v>0.66</v>
      </c>
      <c r="M24" s="22">
        <f t="shared" si="1"/>
        <v>2.8499999999999996</v>
      </c>
      <c r="N24" s="23">
        <f>Стойки!$J$99</f>
        <v>0.22</v>
      </c>
      <c r="O24" s="24">
        <f>Стойки!$K$99</f>
        <v>0.95</v>
      </c>
    </row>
    <row r="25" spans="1:15" x14ac:dyDescent="0.2">
      <c r="A25" s="112"/>
      <c r="B25" s="349"/>
      <c r="C25" s="350" t="s">
        <v>130</v>
      </c>
      <c r="D25" s="350" t="s">
        <v>297</v>
      </c>
      <c r="E25" s="351">
        <v>4</v>
      </c>
      <c r="F25" s="340">
        <v>99</v>
      </c>
      <c r="G25" s="352">
        <v>396</v>
      </c>
      <c r="H25" s="344"/>
      <c r="I25" s="115"/>
      <c r="J25" s="22"/>
      <c r="K25" s="22"/>
      <c r="L25" s="22">
        <f t="shared" si="0"/>
        <v>0.04</v>
      </c>
      <c r="M25" s="22">
        <f t="shared" si="1"/>
        <v>0.12</v>
      </c>
      <c r="N25" s="23">
        <f>Стойки!$J$114</f>
        <v>0.01</v>
      </c>
      <c r="O25" s="24">
        <f>Стойки!$K$114</f>
        <v>0.03</v>
      </c>
    </row>
    <row r="26" spans="1:15" x14ac:dyDescent="0.2">
      <c r="A26" s="112"/>
      <c r="B26" s="349"/>
      <c r="C26" s="350" t="s">
        <v>565</v>
      </c>
      <c r="D26" s="350" t="s">
        <v>568</v>
      </c>
      <c r="E26" s="351">
        <v>2</v>
      </c>
      <c r="F26" s="340">
        <v>2550</v>
      </c>
      <c r="G26" s="352">
        <v>5100</v>
      </c>
      <c r="H26" s="344"/>
      <c r="I26" s="115"/>
      <c r="J26" s="22"/>
      <c r="K26" s="22"/>
      <c r="L26" s="22">
        <f t="shared" si="0"/>
        <v>0.02</v>
      </c>
      <c r="M26" s="22">
        <f t="shared" si="1"/>
        <v>1</v>
      </c>
      <c r="N26" s="23">
        <f>Стойки!$J$111</f>
        <v>0.01</v>
      </c>
      <c r="O26" s="24">
        <f>Стойки!$K$111</f>
        <v>0.5</v>
      </c>
    </row>
    <row r="27" spans="1:15" x14ac:dyDescent="0.2">
      <c r="A27" s="112"/>
      <c r="B27" s="349"/>
      <c r="C27" s="350" t="s">
        <v>66</v>
      </c>
      <c r="D27" s="350" t="s">
        <v>295</v>
      </c>
      <c r="E27" s="351">
        <v>12</v>
      </c>
      <c r="F27" s="340">
        <v>21</v>
      </c>
      <c r="G27" s="352">
        <v>252</v>
      </c>
      <c r="H27" s="344"/>
      <c r="I27" s="115"/>
      <c r="J27" s="22"/>
      <c r="K27" s="22"/>
      <c r="L27" s="22">
        <f t="shared" si="0"/>
        <v>0.12</v>
      </c>
      <c r="M27" s="22">
        <f t="shared" si="1"/>
        <v>0.06</v>
      </c>
      <c r="N27" s="23">
        <f>Стойки!$J$117</f>
        <v>0.01</v>
      </c>
      <c r="O27" s="24">
        <f>Стойки!$K$117</f>
        <v>5.0000000000000001E-3</v>
      </c>
    </row>
    <row r="28" spans="1:15" x14ac:dyDescent="0.2">
      <c r="A28" s="112"/>
      <c r="B28" s="349"/>
      <c r="C28" s="350" t="s">
        <v>64</v>
      </c>
      <c r="D28" s="350" t="s">
        <v>302</v>
      </c>
      <c r="E28" s="351">
        <v>3</v>
      </c>
      <c r="F28" s="340">
        <v>2134</v>
      </c>
      <c r="G28" s="352">
        <v>6402</v>
      </c>
      <c r="H28" s="344"/>
      <c r="I28" s="115"/>
      <c r="J28" s="22"/>
      <c r="K28" s="22"/>
      <c r="L28" s="22">
        <f t="shared" si="0"/>
        <v>0.72</v>
      </c>
      <c r="M28" s="22">
        <f t="shared" si="1"/>
        <v>3.33</v>
      </c>
      <c r="N28" s="23">
        <f>Стойки!$J$108</f>
        <v>0.24</v>
      </c>
      <c r="O28" s="24">
        <f>Стойки!$K$108</f>
        <v>1.1100000000000001</v>
      </c>
    </row>
    <row r="29" spans="1:15" ht="13.5" thickBot="1" x14ac:dyDescent="0.25">
      <c r="A29" s="112"/>
      <c r="B29" s="353"/>
      <c r="C29" s="354" t="s">
        <v>133</v>
      </c>
      <c r="D29" s="354" t="s">
        <v>296</v>
      </c>
      <c r="E29" s="355">
        <v>12</v>
      </c>
      <c r="F29" s="356">
        <v>127</v>
      </c>
      <c r="G29" s="357">
        <v>1524</v>
      </c>
      <c r="H29" s="344"/>
      <c r="I29" s="115"/>
      <c r="J29" s="22"/>
      <c r="K29" s="22"/>
      <c r="L29" s="22">
        <f t="shared" si="0"/>
        <v>0.12</v>
      </c>
      <c r="M29" s="22">
        <f t="shared" si="1"/>
        <v>2.88</v>
      </c>
      <c r="N29" s="23">
        <f>Стойки!$J$116</f>
        <v>0.01</v>
      </c>
      <c r="O29" s="24">
        <f>Стойки!$K$116</f>
        <v>0.24</v>
      </c>
    </row>
    <row r="30" spans="1:15" x14ac:dyDescent="0.2">
      <c r="A30" s="112"/>
      <c r="B30" s="345" t="s">
        <v>263</v>
      </c>
      <c r="C30" s="346"/>
      <c r="D30" s="346"/>
      <c r="E30" s="358"/>
      <c r="F30" s="347"/>
      <c r="G30" s="348">
        <v>50644</v>
      </c>
      <c r="H30" s="344"/>
      <c r="I30" s="164">
        <f>G30*H30</f>
        <v>0</v>
      </c>
      <c r="J30" s="22">
        <f>H30*L30</f>
        <v>0</v>
      </c>
      <c r="K30" s="22">
        <f>H30*M30</f>
        <v>0</v>
      </c>
      <c r="L30" s="22">
        <f>SUM(L31:L38)</f>
        <v>3.3200000000000003</v>
      </c>
      <c r="M30" s="22">
        <f>SUM(M31:M38)</f>
        <v>25.207999999999998</v>
      </c>
      <c r="N30" s="23"/>
      <c r="O30" s="24"/>
    </row>
    <row r="31" spans="1:15" x14ac:dyDescent="0.2">
      <c r="A31" s="112"/>
      <c r="B31" s="349"/>
      <c r="C31" s="350" t="s">
        <v>36</v>
      </c>
      <c r="D31" s="350" t="s">
        <v>305</v>
      </c>
      <c r="E31" s="351">
        <v>2</v>
      </c>
      <c r="F31" s="340">
        <v>14408</v>
      </c>
      <c r="G31" s="352">
        <v>28816</v>
      </c>
      <c r="H31" s="344"/>
      <c r="I31" s="115"/>
      <c r="J31" s="22"/>
      <c r="K31" s="22"/>
      <c r="L31" s="22">
        <f t="shared" si="0"/>
        <v>1.6</v>
      </c>
      <c r="M31" s="22">
        <f t="shared" si="1"/>
        <v>14.516</v>
      </c>
      <c r="N31" s="23">
        <f>Стойки!$J$16</f>
        <v>0.8</v>
      </c>
      <c r="O31" s="24">
        <f>Стойки!$K$16</f>
        <v>7.258</v>
      </c>
    </row>
    <row r="32" spans="1:15" x14ac:dyDescent="0.2">
      <c r="A32" s="112"/>
      <c r="B32" s="349"/>
      <c r="C32" s="350" t="s">
        <v>56</v>
      </c>
      <c r="D32" s="350" t="s">
        <v>294</v>
      </c>
      <c r="E32" s="351">
        <v>2</v>
      </c>
      <c r="F32" s="340">
        <v>1823</v>
      </c>
      <c r="G32" s="352">
        <v>3646</v>
      </c>
      <c r="H32" s="344"/>
      <c r="I32" s="115"/>
      <c r="J32" s="22"/>
      <c r="K32" s="22"/>
      <c r="L32" s="22">
        <f t="shared" si="0"/>
        <v>0.44</v>
      </c>
      <c r="M32" s="22">
        <f t="shared" si="1"/>
        <v>1.9</v>
      </c>
      <c r="N32" s="23">
        <f>Стойки!$J$99</f>
        <v>0.22</v>
      </c>
      <c r="O32" s="24">
        <f>Стойки!$K$99</f>
        <v>0.95</v>
      </c>
    </row>
    <row r="33" spans="1:15" x14ac:dyDescent="0.2">
      <c r="A33" s="112"/>
      <c r="B33" s="349"/>
      <c r="C33" s="350" t="s">
        <v>130</v>
      </c>
      <c r="D33" s="350" t="s">
        <v>297</v>
      </c>
      <c r="E33" s="351">
        <v>2</v>
      </c>
      <c r="F33" s="340">
        <v>99</v>
      </c>
      <c r="G33" s="352">
        <v>198</v>
      </c>
      <c r="H33" s="344"/>
      <c r="I33" s="115"/>
      <c r="J33" s="22"/>
      <c r="K33" s="22"/>
      <c r="L33" s="22">
        <f t="shared" si="0"/>
        <v>0.02</v>
      </c>
      <c r="M33" s="22">
        <f t="shared" si="1"/>
        <v>0.06</v>
      </c>
      <c r="N33" s="23">
        <f>Стойки!$J$114</f>
        <v>0.01</v>
      </c>
      <c r="O33" s="24">
        <f>Стойки!$K$114</f>
        <v>0.03</v>
      </c>
    </row>
    <row r="34" spans="1:15" x14ac:dyDescent="0.2">
      <c r="A34" s="112"/>
      <c r="B34" s="349"/>
      <c r="C34" s="350" t="s">
        <v>565</v>
      </c>
      <c r="D34" s="350" t="s">
        <v>571</v>
      </c>
      <c r="E34" s="351">
        <v>2</v>
      </c>
      <c r="F34" s="340">
        <v>2550</v>
      </c>
      <c r="G34" s="352">
        <v>5100</v>
      </c>
      <c r="H34" s="344"/>
      <c r="I34" s="115"/>
      <c r="J34" s="22"/>
      <c r="K34" s="22"/>
      <c r="L34" s="22">
        <f t="shared" si="0"/>
        <v>0.02</v>
      </c>
      <c r="M34" s="22">
        <f t="shared" si="1"/>
        <v>1</v>
      </c>
      <c r="N34" s="23">
        <f>Стойки!$J$111</f>
        <v>0.01</v>
      </c>
      <c r="O34" s="24">
        <f>Стойки!$K$111</f>
        <v>0.5</v>
      </c>
    </row>
    <row r="35" spans="1:15" x14ac:dyDescent="0.2">
      <c r="A35" s="112"/>
      <c r="B35" s="349"/>
      <c r="C35" s="350" t="s">
        <v>66</v>
      </c>
      <c r="D35" s="350" t="s">
        <v>295</v>
      </c>
      <c r="E35" s="351">
        <v>12</v>
      </c>
      <c r="F35" s="340">
        <v>21</v>
      </c>
      <c r="G35" s="352">
        <v>252</v>
      </c>
      <c r="H35" s="344"/>
      <c r="I35" s="115"/>
      <c r="J35" s="22"/>
      <c r="K35" s="22"/>
      <c r="L35" s="22">
        <f t="shared" si="0"/>
        <v>0.12</v>
      </c>
      <c r="M35" s="22">
        <f t="shared" si="1"/>
        <v>0.06</v>
      </c>
      <c r="N35" s="23">
        <f>Стойки!$J$117</f>
        <v>0.01</v>
      </c>
      <c r="O35" s="24">
        <f>Стойки!$K$117</f>
        <v>5.0000000000000001E-3</v>
      </c>
    </row>
    <row r="36" spans="1:15" x14ac:dyDescent="0.2">
      <c r="A36" s="112"/>
      <c r="B36" s="349"/>
      <c r="C36" s="350" t="s">
        <v>64</v>
      </c>
      <c r="D36" s="350" t="s">
        <v>302</v>
      </c>
      <c r="E36" s="351">
        <v>4</v>
      </c>
      <c r="F36" s="340">
        <v>2134</v>
      </c>
      <c r="G36" s="352">
        <v>8536</v>
      </c>
      <c r="H36" s="344"/>
      <c r="I36" s="115"/>
      <c r="J36" s="22"/>
      <c r="K36" s="22"/>
      <c r="L36" s="22">
        <f t="shared" si="0"/>
        <v>0.96</v>
      </c>
      <c r="M36" s="22">
        <f t="shared" si="1"/>
        <v>4.4400000000000004</v>
      </c>
      <c r="N36" s="23">
        <f>Стойки!$J$108</f>
        <v>0.24</v>
      </c>
      <c r="O36" s="24">
        <f>Стойки!$K$108</f>
        <v>1.1100000000000001</v>
      </c>
    </row>
    <row r="37" spans="1:15" x14ac:dyDescent="0.2">
      <c r="A37" s="112"/>
      <c r="B37" s="349"/>
      <c r="C37" s="350" t="s">
        <v>132</v>
      </c>
      <c r="D37" s="350" t="s">
        <v>300</v>
      </c>
      <c r="E37" s="351">
        <v>4</v>
      </c>
      <c r="F37" s="340">
        <v>643</v>
      </c>
      <c r="G37" s="352">
        <v>2572</v>
      </c>
      <c r="H37" s="344"/>
      <c r="I37" s="115"/>
      <c r="J37" s="22"/>
      <c r="K37" s="22"/>
      <c r="L37" s="22">
        <f t="shared" si="0"/>
        <v>0.04</v>
      </c>
      <c r="M37" s="22">
        <f t="shared" si="1"/>
        <v>0.35199999999999998</v>
      </c>
      <c r="N37" s="23">
        <f>Стойки!$J$115</f>
        <v>0.01</v>
      </c>
      <c r="O37" s="24">
        <f>Стойки!$K$115</f>
        <v>8.7999999999999995E-2</v>
      </c>
    </row>
    <row r="38" spans="1:15" ht="13.5" thickBot="1" x14ac:dyDescent="0.25">
      <c r="A38" s="112"/>
      <c r="B38" s="353"/>
      <c r="C38" s="354" t="s">
        <v>133</v>
      </c>
      <c r="D38" s="354" t="s">
        <v>296</v>
      </c>
      <c r="E38" s="355">
        <v>12</v>
      </c>
      <c r="F38" s="356">
        <v>127</v>
      </c>
      <c r="G38" s="357">
        <v>1524</v>
      </c>
      <c r="H38" s="344"/>
      <c r="I38" s="115"/>
      <c r="J38" s="22"/>
      <c r="K38" s="22"/>
      <c r="L38" s="22">
        <f t="shared" si="0"/>
        <v>0.12</v>
      </c>
      <c r="M38" s="22">
        <f t="shared" si="1"/>
        <v>2.88</v>
      </c>
      <c r="N38" s="23">
        <f>Стойки!$J$116</f>
        <v>0.01</v>
      </c>
      <c r="O38" s="24">
        <f>Стойки!$K$116</f>
        <v>0.24</v>
      </c>
    </row>
    <row r="39" spans="1:15" x14ac:dyDescent="0.2">
      <c r="A39" s="112"/>
      <c r="B39" s="345" t="s">
        <v>264</v>
      </c>
      <c r="C39" s="346"/>
      <c r="D39" s="346"/>
      <c r="E39" s="358"/>
      <c r="F39" s="347"/>
      <c r="G39" s="348">
        <v>53285</v>
      </c>
      <c r="H39" s="344"/>
      <c r="I39" s="164">
        <f>G39*H39</f>
        <v>0</v>
      </c>
      <c r="J39" s="22">
        <f>H39*L39</f>
        <v>0</v>
      </c>
      <c r="K39" s="22">
        <f>H39*M39</f>
        <v>0</v>
      </c>
      <c r="L39" s="22">
        <f>SUM(L40:L46)</f>
        <v>3.62</v>
      </c>
      <c r="M39" s="22">
        <f>SUM(M40:M46)</f>
        <v>27.478000000000002</v>
      </c>
      <c r="N39" s="23"/>
      <c r="O39" s="24"/>
    </row>
    <row r="40" spans="1:15" x14ac:dyDescent="0.2">
      <c r="A40" s="112"/>
      <c r="B40" s="349"/>
      <c r="C40" s="350" t="s">
        <v>37</v>
      </c>
      <c r="D40" s="350" t="s">
        <v>306</v>
      </c>
      <c r="E40" s="351">
        <v>2</v>
      </c>
      <c r="F40" s="340">
        <v>16004</v>
      </c>
      <c r="G40" s="352">
        <v>32008</v>
      </c>
      <c r="H40" s="344"/>
      <c r="I40" s="115"/>
      <c r="J40" s="22"/>
      <c r="K40" s="22"/>
      <c r="L40" s="22">
        <f t="shared" si="0"/>
        <v>1.7</v>
      </c>
      <c r="M40" s="22">
        <f t="shared" si="1"/>
        <v>16.128</v>
      </c>
      <c r="N40" s="23">
        <f>Стойки!$J$17</f>
        <v>0.85</v>
      </c>
      <c r="O40" s="24">
        <f>Стойки!$K$17</f>
        <v>8.0640000000000001</v>
      </c>
    </row>
    <row r="41" spans="1:15" x14ac:dyDescent="0.2">
      <c r="A41" s="112"/>
      <c r="B41" s="349"/>
      <c r="C41" s="350" t="s">
        <v>56</v>
      </c>
      <c r="D41" s="350" t="s">
        <v>294</v>
      </c>
      <c r="E41" s="351">
        <v>3</v>
      </c>
      <c r="F41" s="340">
        <v>1823</v>
      </c>
      <c r="G41" s="352">
        <v>5469</v>
      </c>
      <c r="H41" s="344"/>
      <c r="I41" s="115"/>
      <c r="J41" s="22"/>
      <c r="K41" s="22"/>
      <c r="L41" s="22">
        <f t="shared" si="0"/>
        <v>0.66</v>
      </c>
      <c r="M41" s="22">
        <f t="shared" si="1"/>
        <v>2.8499999999999996</v>
      </c>
      <c r="N41" s="23">
        <f>Стойки!$J$99</f>
        <v>0.22</v>
      </c>
      <c r="O41" s="24">
        <f>Стойки!$K$99</f>
        <v>0.95</v>
      </c>
    </row>
    <row r="42" spans="1:15" x14ac:dyDescent="0.2">
      <c r="A42" s="112"/>
      <c r="B42" s="349"/>
      <c r="C42" s="350" t="s">
        <v>130</v>
      </c>
      <c r="D42" s="350" t="s">
        <v>297</v>
      </c>
      <c r="E42" s="351">
        <v>4</v>
      </c>
      <c r="F42" s="340">
        <v>99</v>
      </c>
      <c r="G42" s="352">
        <v>396</v>
      </c>
      <c r="H42" s="344"/>
      <c r="I42" s="115"/>
      <c r="J42" s="22"/>
      <c r="K42" s="22"/>
      <c r="L42" s="22">
        <f t="shared" si="0"/>
        <v>0.04</v>
      </c>
      <c r="M42" s="22">
        <f t="shared" si="1"/>
        <v>0.12</v>
      </c>
      <c r="N42" s="23">
        <f>Стойки!$J$114</f>
        <v>0.01</v>
      </c>
      <c r="O42" s="24">
        <f>Стойки!$K$114</f>
        <v>0.03</v>
      </c>
    </row>
    <row r="43" spans="1:15" x14ac:dyDescent="0.2">
      <c r="A43" s="112"/>
      <c r="B43" s="349"/>
      <c r="C43" s="350" t="s">
        <v>570</v>
      </c>
      <c r="D43" s="350" t="s">
        <v>569</v>
      </c>
      <c r="E43" s="351">
        <v>2</v>
      </c>
      <c r="F43" s="340">
        <v>2550</v>
      </c>
      <c r="G43" s="352">
        <v>5100</v>
      </c>
      <c r="H43" s="344"/>
      <c r="I43" s="115"/>
      <c r="J43" s="22"/>
      <c r="K43" s="22"/>
      <c r="L43" s="22">
        <f t="shared" si="0"/>
        <v>0.02</v>
      </c>
      <c r="M43" s="22">
        <f t="shared" si="1"/>
        <v>1</v>
      </c>
      <c r="N43" s="23">
        <f>Стойки!$J$111</f>
        <v>0.01</v>
      </c>
      <c r="O43" s="24">
        <f>Стойки!$K$111</f>
        <v>0.5</v>
      </c>
    </row>
    <row r="44" spans="1:15" x14ac:dyDescent="0.2">
      <c r="A44" s="112"/>
      <c r="B44" s="349"/>
      <c r="C44" s="350" t="s">
        <v>66</v>
      </c>
      <c r="D44" s="350" t="s">
        <v>295</v>
      </c>
      <c r="E44" s="351">
        <v>12</v>
      </c>
      <c r="F44" s="340">
        <v>21</v>
      </c>
      <c r="G44" s="352">
        <v>252</v>
      </c>
      <c r="H44" s="344"/>
      <c r="I44" s="115"/>
      <c r="J44" s="22"/>
      <c r="K44" s="22"/>
      <c r="L44" s="22">
        <f t="shared" si="0"/>
        <v>0.12</v>
      </c>
      <c r="M44" s="22">
        <f t="shared" si="1"/>
        <v>0.06</v>
      </c>
      <c r="N44" s="23">
        <f>Стойки!$J$117</f>
        <v>0.01</v>
      </c>
      <c r="O44" s="24">
        <f>Стойки!$K$117</f>
        <v>5.0000000000000001E-3</v>
      </c>
    </row>
    <row r="45" spans="1:15" x14ac:dyDescent="0.2">
      <c r="A45" s="112"/>
      <c r="B45" s="349"/>
      <c r="C45" s="350" t="s">
        <v>64</v>
      </c>
      <c r="D45" s="350" t="s">
        <v>302</v>
      </c>
      <c r="E45" s="351">
        <v>4</v>
      </c>
      <c r="F45" s="340">
        <v>2134</v>
      </c>
      <c r="G45" s="352">
        <v>8536</v>
      </c>
      <c r="H45" s="344"/>
      <c r="I45" s="115"/>
      <c r="J45" s="22"/>
      <c r="K45" s="22"/>
      <c r="L45" s="22">
        <f t="shared" si="0"/>
        <v>0.96</v>
      </c>
      <c r="M45" s="22">
        <f t="shared" si="1"/>
        <v>4.4400000000000004</v>
      </c>
      <c r="N45" s="23">
        <f>Стойки!$J$108</f>
        <v>0.24</v>
      </c>
      <c r="O45" s="24">
        <f>Стойки!$K$108</f>
        <v>1.1100000000000001</v>
      </c>
    </row>
    <row r="46" spans="1:15" ht="13.5" thickBot="1" x14ac:dyDescent="0.25">
      <c r="A46" s="112"/>
      <c r="B46" s="353"/>
      <c r="C46" s="354" t="s">
        <v>133</v>
      </c>
      <c r="D46" s="354" t="s">
        <v>296</v>
      </c>
      <c r="E46" s="355">
        <v>12</v>
      </c>
      <c r="F46" s="356">
        <v>127</v>
      </c>
      <c r="G46" s="357">
        <v>1524</v>
      </c>
      <c r="H46" s="344"/>
      <c r="I46" s="115"/>
      <c r="J46" s="22"/>
      <c r="K46" s="22"/>
      <c r="L46" s="22">
        <f t="shared" si="0"/>
        <v>0.12</v>
      </c>
      <c r="M46" s="22">
        <f t="shared" si="1"/>
        <v>2.88</v>
      </c>
      <c r="N46" s="23">
        <f>Стойки!$J$116</f>
        <v>0.01</v>
      </c>
      <c r="O46" s="24">
        <f>Стойки!$K$116</f>
        <v>0.24</v>
      </c>
    </row>
    <row r="47" spans="1:15" x14ac:dyDescent="0.2">
      <c r="A47" s="112"/>
      <c r="B47" s="345" t="s">
        <v>265</v>
      </c>
      <c r="C47" s="346"/>
      <c r="D47" s="346"/>
      <c r="E47" s="358"/>
      <c r="F47" s="347"/>
      <c r="G47" s="348">
        <v>60282</v>
      </c>
      <c r="H47" s="344"/>
      <c r="I47" s="164">
        <f>G47*H47</f>
        <v>0</v>
      </c>
      <c r="J47" s="22">
        <f>H47*L47</f>
        <v>0</v>
      </c>
      <c r="K47" s="22">
        <f>H47*M47</f>
        <v>0</v>
      </c>
      <c r="L47" s="22">
        <f>SUM(L48:L54)</f>
        <v>4.16</v>
      </c>
      <c r="M47" s="22">
        <f>SUM(M48:M54)</f>
        <v>31.089999999999996</v>
      </c>
      <c r="N47" s="23"/>
      <c r="O47" s="24"/>
    </row>
    <row r="48" spans="1:15" x14ac:dyDescent="0.2">
      <c r="A48" s="112"/>
      <c r="B48" s="349"/>
      <c r="C48" s="350" t="s">
        <v>38</v>
      </c>
      <c r="D48" s="350" t="s">
        <v>307</v>
      </c>
      <c r="E48" s="351">
        <v>2</v>
      </c>
      <c r="F48" s="340">
        <v>17623</v>
      </c>
      <c r="G48" s="352">
        <v>35246</v>
      </c>
      <c r="H48" s="344"/>
      <c r="I48" s="115"/>
      <c r="J48" s="22"/>
      <c r="K48" s="22"/>
      <c r="L48" s="22">
        <f t="shared" si="0"/>
        <v>1.8</v>
      </c>
      <c r="M48" s="22">
        <f t="shared" si="1"/>
        <v>17.739999999999998</v>
      </c>
      <c r="N48" s="23">
        <f>Стойки!$J$18</f>
        <v>0.9</v>
      </c>
      <c r="O48" s="24">
        <f>Стойки!$K$18</f>
        <v>8.8699999999999992</v>
      </c>
    </row>
    <row r="49" spans="1:15" x14ac:dyDescent="0.2">
      <c r="A49" s="112"/>
      <c r="B49" s="349"/>
      <c r="C49" s="350" t="s">
        <v>56</v>
      </c>
      <c r="D49" s="350" t="s">
        <v>294</v>
      </c>
      <c r="E49" s="351">
        <v>4</v>
      </c>
      <c r="F49" s="340">
        <v>1823</v>
      </c>
      <c r="G49" s="352">
        <v>7292</v>
      </c>
      <c r="H49" s="344"/>
      <c r="I49" s="115"/>
      <c r="J49" s="22"/>
      <c r="K49" s="22"/>
      <c r="L49" s="22">
        <f t="shared" si="0"/>
        <v>0.88</v>
      </c>
      <c r="M49" s="22">
        <f t="shared" si="1"/>
        <v>3.8</v>
      </c>
      <c r="N49" s="23">
        <f>Стойки!$J$99</f>
        <v>0.22</v>
      </c>
      <c r="O49" s="24">
        <f>Стойки!$K$99</f>
        <v>0.95</v>
      </c>
    </row>
    <row r="50" spans="1:15" x14ac:dyDescent="0.2">
      <c r="A50" s="112"/>
      <c r="B50" s="349"/>
      <c r="C50" s="350" t="s">
        <v>130</v>
      </c>
      <c r="D50" s="350" t="s">
        <v>297</v>
      </c>
      <c r="E50" s="351">
        <v>2</v>
      </c>
      <c r="F50" s="340">
        <v>99</v>
      </c>
      <c r="G50" s="352">
        <v>198</v>
      </c>
      <c r="H50" s="344"/>
      <c r="I50" s="115"/>
      <c r="J50" s="22"/>
      <c r="K50" s="22"/>
      <c r="L50" s="22">
        <f t="shared" si="0"/>
        <v>0.02</v>
      </c>
      <c r="M50" s="22">
        <f t="shared" si="1"/>
        <v>0.06</v>
      </c>
      <c r="N50" s="23">
        <f>Стойки!$J$114</f>
        <v>0.01</v>
      </c>
      <c r="O50" s="24">
        <f>Стойки!$K$114</f>
        <v>0.03</v>
      </c>
    </row>
    <row r="51" spans="1:15" x14ac:dyDescent="0.2">
      <c r="A51" s="112"/>
      <c r="B51" s="349"/>
      <c r="C51" s="350" t="s">
        <v>570</v>
      </c>
      <c r="D51" s="350" t="s">
        <v>571</v>
      </c>
      <c r="E51" s="351">
        <v>2</v>
      </c>
      <c r="F51" s="340">
        <v>2550</v>
      </c>
      <c r="G51" s="352">
        <v>5100</v>
      </c>
      <c r="H51" s="344"/>
      <c r="I51" s="115"/>
      <c r="J51" s="22"/>
      <c r="K51" s="22"/>
      <c r="L51" s="22">
        <f t="shared" si="0"/>
        <v>0.02</v>
      </c>
      <c r="M51" s="22">
        <f t="shared" si="1"/>
        <v>1</v>
      </c>
      <c r="N51" s="23">
        <f>Стойки!$J$111</f>
        <v>0.01</v>
      </c>
      <c r="O51" s="24">
        <f>Стойки!$K$111</f>
        <v>0.5</v>
      </c>
    </row>
    <row r="52" spans="1:15" x14ac:dyDescent="0.2">
      <c r="A52" s="112"/>
      <c r="B52" s="349"/>
      <c r="C52" s="350" t="s">
        <v>66</v>
      </c>
      <c r="D52" s="350" t="s">
        <v>295</v>
      </c>
      <c r="E52" s="351">
        <v>12</v>
      </c>
      <c r="F52" s="340">
        <v>21</v>
      </c>
      <c r="G52" s="352">
        <v>252</v>
      </c>
      <c r="H52" s="344"/>
      <c r="I52" s="115"/>
      <c r="J52" s="22"/>
      <c r="K52" s="22"/>
      <c r="L52" s="22">
        <f t="shared" si="0"/>
        <v>0.12</v>
      </c>
      <c r="M52" s="22">
        <f t="shared" si="1"/>
        <v>0.06</v>
      </c>
      <c r="N52" s="23">
        <f>Стойки!$J$117</f>
        <v>0.01</v>
      </c>
      <c r="O52" s="24">
        <f>Стойки!$K$117</f>
        <v>5.0000000000000001E-3</v>
      </c>
    </row>
    <row r="53" spans="1:15" x14ac:dyDescent="0.2">
      <c r="A53" s="112"/>
      <c r="B53" s="349"/>
      <c r="C53" s="350" t="s">
        <v>64</v>
      </c>
      <c r="D53" s="350" t="s">
        <v>302</v>
      </c>
      <c r="E53" s="351">
        <v>5</v>
      </c>
      <c r="F53" s="340">
        <v>2134</v>
      </c>
      <c r="G53" s="352">
        <v>10670</v>
      </c>
      <c r="H53" s="344"/>
      <c r="I53" s="115"/>
      <c r="J53" s="22"/>
      <c r="K53" s="22"/>
      <c r="L53" s="22">
        <f t="shared" si="0"/>
        <v>1.2</v>
      </c>
      <c r="M53" s="22">
        <f t="shared" si="1"/>
        <v>5.5500000000000007</v>
      </c>
      <c r="N53" s="23">
        <f>Стойки!$J$108</f>
        <v>0.24</v>
      </c>
      <c r="O53" s="24">
        <f>Стойки!$K$108</f>
        <v>1.1100000000000001</v>
      </c>
    </row>
    <row r="54" spans="1:15" ht="13.5" thickBot="1" x14ac:dyDescent="0.25">
      <c r="A54" s="112"/>
      <c r="B54" s="353"/>
      <c r="C54" s="354" t="s">
        <v>133</v>
      </c>
      <c r="D54" s="354" t="s">
        <v>296</v>
      </c>
      <c r="E54" s="355">
        <v>12</v>
      </c>
      <c r="F54" s="356">
        <v>127</v>
      </c>
      <c r="G54" s="357">
        <v>1524</v>
      </c>
      <c r="H54" s="344"/>
      <c r="I54" s="115"/>
      <c r="J54" s="22"/>
      <c r="K54" s="22"/>
      <c r="L54" s="22">
        <f t="shared" si="0"/>
        <v>0.12</v>
      </c>
      <c r="M54" s="22">
        <f t="shared" si="1"/>
        <v>2.88</v>
      </c>
      <c r="N54" s="23">
        <f>Стойки!$J$116</f>
        <v>0.01</v>
      </c>
      <c r="O54" s="24">
        <f>Стойки!$K$116</f>
        <v>0.24</v>
      </c>
    </row>
    <row r="55" spans="1:15" x14ac:dyDescent="0.2">
      <c r="A55" s="112"/>
      <c r="B55" s="345" t="s">
        <v>266</v>
      </c>
      <c r="C55" s="346"/>
      <c r="D55" s="346"/>
      <c r="E55" s="358"/>
      <c r="F55" s="347"/>
      <c r="G55" s="348">
        <v>65511</v>
      </c>
      <c r="H55" s="344"/>
      <c r="I55" s="164">
        <f>G55*H55</f>
        <v>0</v>
      </c>
      <c r="J55" s="22">
        <f>H55*L55</f>
        <v>0</v>
      </c>
      <c r="K55" s="22">
        <f>H55*M55</f>
        <v>0</v>
      </c>
      <c r="L55" s="22">
        <f>SUM(L56:L62)</f>
        <v>4.5</v>
      </c>
      <c r="M55" s="22">
        <f>SUM(M56:M62)</f>
        <v>33.713999999999999</v>
      </c>
      <c r="N55" s="23"/>
      <c r="O55" s="24"/>
    </row>
    <row r="56" spans="1:15" x14ac:dyDescent="0.2">
      <c r="A56" s="112"/>
      <c r="B56" s="349"/>
      <c r="C56" s="350" t="s">
        <v>39</v>
      </c>
      <c r="D56" s="350" t="s">
        <v>308</v>
      </c>
      <c r="E56" s="351">
        <v>2</v>
      </c>
      <c r="F56" s="340">
        <v>19227</v>
      </c>
      <c r="G56" s="352">
        <v>38454</v>
      </c>
      <c r="H56" s="344"/>
      <c r="I56" s="115"/>
      <c r="J56" s="22"/>
      <c r="K56" s="22"/>
      <c r="L56" s="22">
        <f t="shared" si="0"/>
        <v>1.9</v>
      </c>
      <c r="M56" s="22">
        <f t="shared" si="1"/>
        <v>19.353999999999999</v>
      </c>
      <c r="N56" s="23">
        <f>Стойки!$J$19</f>
        <v>0.95</v>
      </c>
      <c r="O56" s="24">
        <f>Стойки!$K$19</f>
        <v>9.6769999999999996</v>
      </c>
    </row>
    <row r="57" spans="1:15" x14ac:dyDescent="0.2">
      <c r="A57" s="112"/>
      <c r="B57" s="349"/>
      <c r="C57" s="350" t="s">
        <v>56</v>
      </c>
      <c r="D57" s="350" t="s">
        <v>294</v>
      </c>
      <c r="E57" s="351">
        <v>5</v>
      </c>
      <c r="F57" s="340">
        <v>1823</v>
      </c>
      <c r="G57" s="352">
        <v>9115</v>
      </c>
      <c r="H57" s="344"/>
      <c r="I57" s="115"/>
      <c r="J57" s="22"/>
      <c r="K57" s="22"/>
      <c r="L57" s="22">
        <f t="shared" si="0"/>
        <v>1.1000000000000001</v>
      </c>
      <c r="M57" s="22">
        <f t="shared" si="1"/>
        <v>4.75</v>
      </c>
      <c r="N57" s="23">
        <f>Стойки!$J$99</f>
        <v>0.22</v>
      </c>
      <c r="O57" s="24">
        <f>Стойки!$K$99</f>
        <v>0.95</v>
      </c>
    </row>
    <row r="58" spans="1:15" x14ac:dyDescent="0.2">
      <c r="A58" s="112"/>
      <c r="B58" s="349"/>
      <c r="C58" s="350" t="s">
        <v>130</v>
      </c>
      <c r="D58" s="350" t="s">
        <v>297</v>
      </c>
      <c r="E58" s="351">
        <v>4</v>
      </c>
      <c r="F58" s="340">
        <v>99</v>
      </c>
      <c r="G58" s="352">
        <v>396</v>
      </c>
      <c r="H58" s="344"/>
      <c r="I58" s="115"/>
      <c r="J58" s="22"/>
      <c r="K58" s="22"/>
      <c r="L58" s="22">
        <f t="shared" si="0"/>
        <v>0.04</v>
      </c>
      <c r="M58" s="22">
        <f t="shared" si="1"/>
        <v>0.12</v>
      </c>
      <c r="N58" s="23">
        <f>Стойки!$J$114</f>
        <v>0.01</v>
      </c>
      <c r="O58" s="24">
        <f>Стойки!$K$114</f>
        <v>0.03</v>
      </c>
    </row>
    <row r="59" spans="1:15" x14ac:dyDescent="0.2">
      <c r="A59" s="112"/>
      <c r="B59" s="349"/>
      <c r="C59" s="350" t="s">
        <v>570</v>
      </c>
      <c r="D59" s="350" t="s">
        <v>571</v>
      </c>
      <c r="E59" s="351">
        <v>2</v>
      </c>
      <c r="F59" s="340">
        <v>2550</v>
      </c>
      <c r="G59" s="352">
        <v>5100</v>
      </c>
      <c r="H59" s="344"/>
      <c r="I59" s="115"/>
      <c r="J59" s="22"/>
      <c r="K59" s="22"/>
      <c r="L59" s="22">
        <f t="shared" si="0"/>
        <v>0.02</v>
      </c>
      <c r="M59" s="22">
        <f t="shared" si="1"/>
        <v>1</v>
      </c>
      <c r="N59" s="23">
        <f>Стойки!$J$111</f>
        <v>0.01</v>
      </c>
      <c r="O59" s="24">
        <f>Стойки!$K$111</f>
        <v>0.5</v>
      </c>
    </row>
    <row r="60" spans="1:15" x14ac:dyDescent="0.2">
      <c r="A60" s="112"/>
      <c r="B60" s="349"/>
      <c r="C60" s="350" t="s">
        <v>66</v>
      </c>
      <c r="D60" s="350" t="s">
        <v>295</v>
      </c>
      <c r="E60" s="351">
        <v>12</v>
      </c>
      <c r="F60" s="340">
        <v>21</v>
      </c>
      <c r="G60" s="352">
        <v>252</v>
      </c>
      <c r="H60" s="344"/>
      <c r="I60" s="115"/>
      <c r="J60" s="22"/>
      <c r="K60" s="22"/>
      <c r="L60" s="22">
        <f t="shared" si="0"/>
        <v>0.12</v>
      </c>
      <c r="M60" s="22">
        <f t="shared" si="1"/>
        <v>0.06</v>
      </c>
      <c r="N60" s="23">
        <f>Стойки!$J$117</f>
        <v>0.01</v>
      </c>
      <c r="O60" s="24">
        <f>Стойки!$K$117</f>
        <v>5.0000000000000001E-3</v>
      </c>
    </row>
    <row r="61" spans="1:15" x14ac:dyDescent="0.2">
      <c r="A61" s="112"/>
      <c r="B61" s="349"/>
      <c r="C61" s="350" t="s">
        <v>64</v>
      </c>
      <c r="D61" s="350" t="s">
        <v>302</v>
      </c>
      <c r="E61" s="351">
        <v>5</v>
      </c>
      <c r="F61" s="340">
        <v>2134</v>
      </c>
      <c r="G61" s="352">
        <v>10670</v>
      </c>
      <c r="H61" s="344"/>
      <c r="I61" s="115"/>
      <c r="J61" s="22"/>
      <c r="K61" s="22"/>
      <c r="L61" s="22">
        <f t="shared" si="0"/>
        <v>1.2</v>
      </c>
      <c r="M61" s="22">
        <f t="shared" si="1"/>
        <v>5.5500000000000007</v>
      </c>
      <c r="N61" s="23">
        <f>Стойки!$J$108</f>
        <v>0.24</v>
      </c>
      <c r="O61" s="24">
        <f>Стойки!$K$108</f>
        <v>1.1100000000000001</v>
      </c>
    </row>
    <row r="62" spans="1:15" ht="13.5" thickBot="1" x14ac:dyDescent="0.25">
      <c r="A62" s="112"/>
      <c r="B62" s="353"/>
      <c r="C62" s="354" t="s">
        <v>133</v>
      </c>
      <c r="D62" s="354" t="s">
        <v>296</v>
      </c>
      <c r="E62" s="355">
        <v>12</v>
      </c>
      <c r="F62" s="356">
        <v>127</v>
      </c>
      <c r="G62" s="357">
        <v>1524</v>
      </c>
      <c r="H62" s="344"/>
      <c r="I62" s="115"/>
      <c r="J62" s="22"/>
      <c r="K62" s="22"/>
      <c r="L62" s="22">
        <f t="shared" si="0"/>
        <v>0.12</v>
      </c>
      <c r="M62" s="22">
        <f t="shared" si="1"/>
        <v>2.88</v>
      </c>
      <c r="N62" s="23">
        <f>Стойки!$J$116</f>
        <v>0.01</v>
      </c>
      <c r="O62" s="24">
        <f>Стойки!$K$116</f>
        <v>0.24</v>
      </c>
    </row>
    <row r="63" spans="1:15" x14ac:dyDescent="0.2">
      <c r="A63" s="112"/>
      <c r="B63" s="345" t="s">
        <v>267</v>
      </c>
      <c r="C63" s="346"/>
      <c r="D63" s="346"/>
      <c r="E63" s="358"/>
      <c r="F63" s="347"/>
      <c r="G63" s="348">
        <v>67876</v>
      </c>
      <c r="H63" s="344"/>
      <c r="I63" s="164">
        <f>G63*H63</f>
        <v>0</v>
      </c>
      <c r="J63" s="22">
        <f>H63*L63</f>
        <v>0</v>
      </c>
      <c r="K63" s="22">
        <f>H63*M63</f>
        <v>0</v>
      </c>
      <c r="L63" s="22">
        <f>SUM(L64:L70)</f>
        <v>4.62</v>
      </c>
      <c r="M63" s="22">
        <f>SUM(M64:M70)</f>
        <v>35.133000000000003</v>
      </c>
      <c r="N63" s="23"/>
      <c r="O63" s="24"/>
    </row>
    <row r="64" spans="1:15" x14ac:dyDescent="0.2">
      <c r="A64" s="112"/>
      <c r="B64" s="349"/>
      <c r="C64" s="350" t="s">
        <v>40</v>
      </c>
      <c r="D64" s="350" t="s">
        <v>309</v>
      </c>
      <c r="E64" s="351">
        <v>2</v>
      </c>
      <c r="F64" s="340">
        <v>20279</v>
      </c>
      <c r="G64" s="352">
        <v>40558</v>
      </c>
      <c r="H64" s="344"/>
      <c r="I64" s="115"/>
      <c r="J64" s="22"/>
      <c r="K64" s="22"/>
      <c r="L64" s="22">
        <f t="shared" si="0"/>
        <v>2</v>
      </c>
      <c r="M64" s="22">
        <f t="shared" si="1"/>
        <v>20.428000000000001</v>
      </c>
      <c r="N64" s="23">
        <f>Стойки!$J$20</f>
        <v>1</v>
      </c>
      <c r="O64" s="24">
        <f>Стойки!$K$20</f>
        <v>10.214</v>
      </c>
    </row>
    <row r="65" spans="1:15" x14ac:dyDescent="0.2">
      <c r="A65" s="112"/>
      <c r="B65" s="349"/>
      <c r="C65" s="350" t="s">
        <v>56</v>
      </c>
      <c r="D65" s="350" t="s">
        <v>294</v>
      </c>
      <c r="E65" s="351">
        <v>4</v>
      </c>
      <c r="F65" s="340">
        <v>1823</v>
      </c>
      <c r="G65" s="352">
        <v>7292</v>
      </c>
      <c r="H65" s="344"/>
      <c r="I65" s="115"/>
      <c r="J65" s="22"/>
      <c r="K65" s="22"/>
      <c r="L65" s="22">
        <f t="shared" si="0"/>
        <v>0.88</v>
      </c>
      <c r="M65" s="22">
        <f t="shared" si="1"/>
        <v>3.8</v>
      </c>
      <c r="N65" s="23">
        <f>Стойки!$J$99</f>
        <v>0.22</v>
      </c>
      <c r="O65" s="24">
        <f>Стойки!$K$99</f>
        <v>0.95</v>
      </c>
    </row>
    <row r="66" spans="1:15" x14ac:dyDescent="0.2">
      <c r="A66" s="112"/>
      <c r="B66" s="349"/>
      <c r="C66" s="350" t="s">
        <v>130</v>
      </c>
      <c r="D66" s="350" t="s">
        <v>297</v>
      </c>
      <c r="E66" s="351">
        <v>2</v>
      </c>
      <c r="F66" s="340">
        <v>99</v>
      </c>
      <c r="G66" s="352">
        <v>198</v>
      </c>
      <c r="H66" s="344"/>
      <c r="I66" s="115"/>
      <c r="J66" s="22"/>
      <c r="K66" s="22"/>
      <c r="L66" s="22">
        <f t="shared" si="0"/>
        <v>0.02</v>
      </c>
      <c r="M66" s="22">
        <f t="shared" si="1"/>
        <v>0.06</v>
      </c>
      <c r="N66" s="23">
        <f>Стойки!$J$114</f>
        <v>0.01</v>
      </c>
      <c r="O66" s="24">
        <f>Стойки!$K$114</f>
        <v>0.03</v>
      </c>
    </row>
    <row r="67" spans="1:15" x14ac:dyDescent="0.2">
      <c r="A67" s="112"/>
      <c r="B67" s="349"/>
      <c r="C67" s="350" t="s">
        <v>570</v>
      </c>
      <c r="D67" s="350" t="s">
        <v>571</v>
      </c>
      <c r="E67" s="351">
        <v>2</v>
      </c>
      <c r="F67" s="340">
        <v>2550</v>
      </c>
      <c r="G67" s="352">
        <v>5100</v>
      </c>
      <c r="H67" s="344"/>
      <c r="I67" s="115"/>
      <c r="J67" s="22"/>
      <c r="K67" s="22"/>
      <c r="L67" s="22">
        <f t="shared" si="0"/>
        <v>0.02</v>
      </c>
      <c r="M67" s="22">
        <f t="shared" si="1"/>
        <v>1</v>
      </c>
      <c r="N67" s="23">
        <f>Стойки!$J$111</f>
        <v>0.01</v>
      </c>
      <c r="O67" s="24">
        <f>Стойки!$K$111</f>
        <v>0.5</v>
      </c>
    </row>
    <row r="68" spans="1:15" x14ac:dyDescent="0.2">
      <c r="A68" s="112"/>
      <c r="B68" s="349"/>
      <c r="C68" s="350" t="s">
        <v>66</v>
      </c>
      <c r="D68" s="350" t="s">
        <v>295</v>
      </c>
      <c r="E68" s="351">
        <v>13</v>
      </c>
      <c r="F68" s="340">
        <v>21</v>
      </c>
      <c r="G68" s="352">
        <v>273</v>
      </c>
      <c r="H68" s="344"/>
      <c r="I68" s="115"/>
      <c r="J68" s="22"/>
      <c r="K68" s="22"/>
      <c r="L68" s="22">
        <f t="shared" si="0"/>
        <v>0.13</v>
      </c>
      <c r="M68" s="22">
        <f t="shared" si="1"/>
        <v>6.5000000000000002E-2</v>
      </c>
      <c r="N68" s="23">
        <f>Стойки!$J$117</f>
        <v>0.01</v>
      </c>
      <c r="O68" s="24">
        <f>Стойки!$K$117</f>
        <v>5.0000000000000001E-3</v>
      </c>
    </row>
    <row r="69" spans="1:15" x14ac:dyDescent="0.2">
      <c r="A69" s="112"/>
      <c r="B69" s="349"/>
      <c r="C69" s="350" t="s">
        <v>64</v>
      </c>
      <c r="D69" s="350" t="s">
        <v>302</v>
      </c>
      <c r="E69" s="351">
        <v>6</v>
      </c>
      <c r="F69" s="340">
        <v>2134</v>
      </c>
      <c r="G69" s="352">
        <v>12804</v>
      </c>
      <c r="H69" s="344"/>
      <c r="I69" s="115"/>
      <c r="J69" s="22"/>
      <c r="K69" s="22"/>
      <c r="L69" s="22">
        <f t="shared" si="0"/>
        <v>1.44</v>
      </c>
      <c r="M69" s="22">
        <f t="shared" si="1"/>
        <v>6.66</v>
      </c>
      <c r="N69" s="23">
        <f>Стойки!$J$108</f>
        <v>0.24</v>
      </c>
      <c r="O69" s="24">
        <f>Стойки!$K$108</f>
        <v>1.1100000000000001</v>
      </c>
    </row>
    <row r="70" spans="1:15" ht="13.5" thickBot="1" x14ac:dyDescent="0.25">
      <c r="A70" s="112"/>
      <c r="B70" s="353"/>
      <c r="C70" s="354" t="s">
        <v>133</v>
      </c>
      <c r="D70" s="354" t="s">
        <v>296</v>
      </c>
      <c r="E70" s="355">
        <v>13</v>
      </c>
      <c r="F70" s="356">
        <v>127</v>
      </c>
      <c r="G70" s="357">
        <v>1651</v>
      </c>
      <c r="H70" s="344"/>
      <c r="I70" s="115"/>
      <c r="J70" s="22"/>
      <c r="K70" s="22"/>
      <c r="L70" s="22">
        <f t="shared" si="0"/>
        <v>0.13</v>
      </c>
      <c r="M70" s="22">
        <f t="shared" si="1"/>
        <v>3.12</v>
      </c>
      <c r="N70" s="23">
        <f>Стойки!$J$116</f>
        <v>0.01</v>
      </c>
      <c r="O70" s="24">
        <f>Стойки!$K$116</f>
        <v>0.24</v>
      </c>
    </row>
    <row r="71" spans="1:15" x14ac:dyDescent="0.2">
      <c r="A71" s="112"/>
      <c r="B71" s="345" t="s">
        <v>269</v>
      </c>
      <c r="C71" s="346"/>
      <c r="D71" s="346"/>
      <c r="E71" s="358"/>
      <c r="F71" s="347"/>
      <c r="G71" s="348">
        <v>73366</v>
      </c>
      <c r="H71" s="344"/>
      <c r="I71" s="164">
        <f>G71*H71</f>
        <v>0</v>
      </c>
      <c r="J71" s="22">
        <f>H71*L71</f>
        <v>0</v>
      </c>
      <c r="K71" s="22">
        <f>H71*M71</f>
        <v>0</v>
      </c>
      <c r="L71" s="22">
        <f>SUM(L72:L78)</f>
        <v>4.99</v>
      </c>
      <c r="M71" s="22">
        <f>SUM(M72:M78)</f>
        <v>38.242000000000004</v>
      </c>
      <c r="N71" s="23"/>
      <c r="O71" s="24"/>
    </row>
    <row r="72" spans="1:15" x14ac:dyDescent="0.2">
      <c r="A72" s="112"/>
      <c r="B72" s="349"/>
      <c r="C72" s="350" t="s">
        <v>41</v>
      </c>
      <c r="D72" s="350" t="s">
        <v>310</v>
      </c>
      <c r="E72" s="351">
        <v>2</v>
      </c>
      <c r="F72" s="340">
        <v>21876</v>
      </c>
      <c r="G72" s="352">
        <v>43752</v>
      </c>
      <c r="H72" s="344"/>
      <c r="I72" s="115"/>
      <c r="J72" s="22"/>
      <c r="K72" s="22"/>
      <c r="L72" s="22">
        <f t="shared" si="0"/>
        <v>2.1</v>
      </c>
      <c r="M72" s="22">
        <f t="shared" si="1"/>
        <v>22.042000000000002</v>
      </c>
      <c r="N72" s="23">
        <f>Стойки!$J$21</f>
        <v>1.05</v>
      </c>
      <c r="O72" s="24">
        <f>Стойки!$K$21</f>
        <v>11.021000000000001</v>
      </c>
    </row>
    <row r="73" spans="1:15" x14ac:dyDescent="0.2">
      <c r="A73" s="112"/>
      <c r="B73" s="349"/>
      <c r="C73" s="350" t="s">
        <v>56</v>
      </c>
      <c r="D73" s="350" t="s">
        <v>294</v>
      </c>
      <c r="E73" s="351">
        <v>5</v>
      </c>
      <c r="F73" s="340">
        <v>1823</v>
      </c>
      <c r="G73" s="352">
        <v>9115</v>
      </c>
      <c r="H73" s="344"/>
      <c r="I73" s="115"/>
      <c r="J73" s="22"/>
      <c r="K73" s="22"/>
      <c r="L73" s="22">
        <f t="shared" si="0"/>
        <v>1.1000000000000001</v>
      </c>
      <c r="M73" s="22">
        <f t="shared" si="1"/>
        <v>4.75</v>
      </c>
      <c r="N73" s="23">
        <f>Стойки!$J$99</f>
        <v>0.22</v>
      </c>
      <c r="O73" s="24">
        <f>Стойки!$K$99</f>
        <v>0.95</v>
      </c>
    </row>
    <row r="74" spans="1:15" x14ac:dyDescent="0.2">
      <c r="A74" s="112"/>
      <c r="B74" s="349"/>
      <c r="C74" s="350" t="s">
        <v>130</v>
      </c>
      <c r="D74" s="350" t="s">
        <v>297</v>
      </c>
      <c r="E74" s="351">
        <v>4</v>
      </c>
      <c r="F74" s="340">
        <v>99</v>
      </c>
      <c r="G74" s="352">
        <v>396</v>
      </c>
      <c r="H74" s="344"/>
      <c r="I74" s="115"/>
      <c r="J74" s="22"/>
      <c r="K74" s="22"/>
      <c r="L74" s="22">
        <f t="shared" ref="L74:L130" si="2">E74*N74</f>
        <v>0.04</v>
      </c>
      <c r="M74" s="22">
        <f t="shared" ref="M74:M130" si="3">E74*O74</f>
        <v>0.12</v>
      </c>
      <c r="N74" s="23">
        <f>Стойки!$J$114</f>
        <v>0.01</v>
      </c>
      <c r="O74" s="24">
        <f>Стойки!$K$114</f>
        <v>0.03</v>
      </c>
    </row>
    <row r="75" spans="1:15" x14ac:dyDescent="0.2">
      <c r="A75" s="112"/>
      <c r="B75" s="349"/>
      <c r="C75" s="350" t="s">
        <v>570</v>
      </c>
      <c r="D75" s="350" t="s">
        <v>571</v>
      </c>
      <c r="E75" s="351">
        <v>2</v>
      </c>
      <c r="F75" s="340">
        <v>2550</v>
      </c>
      <c r="G75" s="352">
        <v>5100</v>
      </c>
      <c r="H75" s="344"/>
      <c r="I75" s="115"/>
      <c r="J75" s="22"/>
      <c r="K75" s="22"/>
      <c r="L75" s="22">
        <f t="shared" si="2"/>
        <v>0.02</v>
      </c>
      <c r="M75" s="22">
        <f t="shared" si="3"/>
        <v>1</v>
      </c>
      <c r="N75" s="23">
        <f>Стойки!$J$111</f>
        <v>0.01</v>
      </c>
      <c r="O75" s="24">
        <f>Стойки!$K$111</f>
        <v>0.5</v>
      </c>
    </row>
    <row r="76" spans="1:15" x14ac:dyDescent="0.2">
      <c r="A76" s="112"/>
      <c r="B76" s="349"/>
      <c r="C76" s="350" t="s">
        <v>66</v>
      </c>
      <c r="D76" s="350" t="s">
        <v>295</v>
      </c>
      <c r="E76" s="351">
        <v>14</v>
      </c>
      <c r="F76" s="340">
        <v>21</v>
      </c>
      <c r="G76" s="352">
        <v>294</v>
      </c>
      <c r="H76" s="344"/>
      <c r="I76" s="115"/>
      <c r="J76" s="22"/>
      <c r="K76" s="22"/>
      <c r="L76" s="22">
        <f t="shared" si="2"/>
        <v>0.14000000000000001</v>
      </c>
      <c r="M76" s="22">
        <f t="shared" si="3"/>
        <v>7.0000000000000007E-2</v>
      </c>
      <c r="N76" s="23">
        <f>Стойки!$J$117</f>
        <v>0.01</v>
      </c>
      <c r="O76" s="24">
        <f>Стойки!$K$117</f>
        <v>5.0000000000000001E-3</v>
      </c>
    </row>
    <row r="77" spans="1:15" x14ac:dyDescent="0.2">
      <c r="A77" s="112"/>
      <c r="B77" s="349"/>
      <c r="C77" s="350" t="s">
        <v>64</v>
      </c>
      <c r="D77" s="350" t="s">
        <v>302</v>
      </c>
      <c r="E77" s="351">
        <v>6</v>
      </c>
      <c r="F77" s="340">
        <v>2134</v>
      </c>
      <c r="G77" s="352">
        <v>12804</v>
      </c>
      <c r="H77" s="344"/>
      <c r="I77" s="115"/>
      <c r="J77" s="22"/>
      <c r="K77" s="22"/>
      <c r="L77" s="22">
        <f t="shared" si="2"/>
        <v>1.44</v>
      </c>
      <c r="M77" s="22">
        <f t="shared" si="3"/>
        <v>6.66</v>
      </c>
      <c r="N77" s="23">
        <f>Стойки!$J$108</f>
        <v>0.24</v>
      </c>
      <c r="O77" s="24">
        <f>Стойки!$K$108</f>
        <v>1.1100000000000001</v>
      </c>
    </row>
    <row r="78" spans="1:15" ht="13.5" thickBot="1" x14ac:dyDescent="0.25">
      <c r="A78" s="112"/>
      <c r="B78" s="353"/>
      <c r="C78" s="354" t="s">
        <v>133</v>
      </c>
      <c r="D78" s="354" t="s">
        <v>296</v>
      </c>
      <c r="E78" s="355">
        <v>15</v>
      </c>
      <c r="F78" s="356">
        <v>127</v>
      </c>
      <c r="G78" s="357">
        <v>1905</v>
      </c>
      <c r="H78" s="344"/>
      <c r="I78" s="115"/>
      <c r="J78" s="22"/>
      <c r="K78" s="22"/>
      <c r="L78" s="22">
        <f t="shared" si="2"/>
        <v>0.15</v>
      </c>
      <c r="M78" s="22">
        <f t="shared" si="3"/>
        <v>3.5999999999999996</v>
      </c>
      <c r="N78" s="23">
        <f>Стойки!$J$116</f>
        <v>0.01</v>
      </c>
      <c r="O78" s="24">
        <f>Стойки!$K$116</f>
        <v>0.24</v>
      </c>
    </row>
    <row r="79" spans="1:15" x14ac:dyDescent="0.2">
      <c r="A79" s="112"/>
      <c r="B79" s="345" t="s">
        <v>270</v>
      </c>
      <c r="C79" s="346"/>
      <c r="D79" s="346"/>
      <c r="E79" s="358"/>
      <c r="F79" s="347"/>
      <c r="G79" s="348">
        <v>76588</v>
      </c>
      <c r="H79" s="344"/>
      <c r="I79" s="164">
        <f>G79*H79</f>
        <v>0</v>
      </c>
      <c r="J79" s="22">
        <f>H79*L79</f>
        <v>0</v>
      </c>
      <c r="K79" s="22">
        <f>H79*M79</f>
        <v>0</v>
      </c>
      <c r="L79" s="22">
        <f>SUM(L80:L86)</f>
        <v>5.08</v>
      </c>
      <c r="M79" s="22">
        <f>SUM(M80:M86)</f>
        <v>39.713999999999999</v>
      </c>
      <c r="N79" s="23"/>
      <c r="O79" s="24"/>
    </row>
    <row r="80" spans="1:15" x14ac:dyDescent="0.2">
      <c r="A80" s="112"/>
      <c r="B80" s="349"/>
      <c r="C80" s="350" t="s">
        <v>42</v>
      </c>
      <c r="D80" s="350" t="s">
        <v>311</v>
      </c>
      <c r="E80" s="351">
        <v>2</v>
      </c>
      <c r="F80" s="340">
        <v>23494</v>
      </c>
      <c r="G80" s="352">
        <v>46988</v>
      </c>
      <c r="H80" s="344"/>
      <c r="I80" s="115"/>
      <c r="J80" s="22"/>
      <c r="K80" s="22"/>
      <c r="L80" s="22">
        <f t="shared" si="2"/>
        <v>2.2000000000000002</v>
      </c>
      <c r="M80" s="22">
        <f t="shared" si="3"/>
        <v>23.654</v>
      </c>
      <c r="N80" s="23">
        <f>Стойки!$J$22</f>
        <v>1.1000000000000001</v>
      </c>
      <c r="O80" s="24">
        <f>Стойки!$K$22</f>
        <v>11.827</v>
      </c>
    </row>
    <row r="81" spans="1:15" x14ac:dyDescent="0.2">
      <c r="A81" s="112"/>
      <c r="B81" s="349"/>
      <c r="C81" s="350" t="s">
        <v>56</v>
      </c>
      <c r="D81" s="350" t="s">
        <v>294</v>
      </c>
      <c r="E81" s="351">
        <v>4</v>
      </c>
      <c r="F81" s="340">
        <v>1823</v>
      </c>
      <c r="G81" s="352">
        <v>7292</v>
      </c>
      <c r="H81" s="344"/>
      <c r="I81" s="115"/>
      <c r="J81" s="22"/>
      <c r="K81" s="22"/>
      <c r="L81" s="22">
        <f t="shared" si="2"/>
        <v>0.88</v>
      </c>
      <c r="M81" s="22">
        <f t="shared" si="3"/>
        <v>3.8</v>
      </c>
      <c r="N81" s="23">
        <f>Стойки!$J$99</f>
        <v>0.22</v>
      </c>
      <c r="O81" s="24">
        <f>Стойки!$K$99</f>
        <v>0.95</v>
      </c>
    </row>
    <row r="82" spans="1:15" x14ac:dyDescent="0.2">
      <c r="A82" s="112"/>
      <c r="B82" s="349"/>
      <c r="C82" s="350" t="s">
        <v>130</v>
      </c>
      <c r="D82" s="350" t="s">
        <v>297</v>
      </c>
      <c r="E82" s="351">
        <v>2</v>
      </c>
      <c r="F82" s="340">
        <v>99</v>
      </c>
      <c r="G82" s="352">
        <v>198</v>
      </c>
      <c r="H82" s="344"/>
      <c r="I82" s="115"/>
      <c r="J82" s="22"/>
      <c r="K82" s="22"/>
      <c r="L82" s="22">
        <f t="shared" si="2"/>
        <v>0.02</v>
      </c>
      <c r="M82" s="22">
        <f t="shared" si="3"/>
        <v>0.06</v>
      </c>
      <c r="N82" s="23">
        <f>Стойки!$J$114</f>
        <v>0.01</v>
      </c>
      <c r="O82" s="24">
        <f>Стойки!$K$114</f>
        <v>0.03</v>
      </c>
    </row>
    <row r="83" spans="1:15" x14ac:dyDescent="0.2">
      <c r="A83" s="112"/>
      <c r="B83" s="349"/>
      <c r="C83" s="350" t="s">
        <v>570</v>
      </c>
      <c r="D83" s="350" t="s">
        <v>571</v>
      </c>
      <c r="E83" s="351">
        <v>2</v>
      </c>
      <c r="F83" s="340">
        <v>2550</v>
      </c>
      <c r="G83" s="352">
        <v>5100</v>
      </c>
      <c r="H83" s="344"/>
      <c r="I83" s="115"/>
      <c r="J83" s="22"/>
      <c r="K83" s="22"/>
      <c r="L83" s="22">
        <f t="shared" si="2"/>
        <v>0.02</v>
      </c>
      <c r="M83" s="22">
        <f t="shared" si="3"/>
        <v>1</v>
      </c>
      <c r="N83" s="23">
        <f>Стойки!$J$111</f>
        <v>0.01</v>
      </c>
      <c r="O83" s="24">
        <f>Стойки!$K$111</f>
        <v>0.5</v>
      </c>
    </row>
    <row r="84" spans="1:15" x14ac:dyDescent="0.2">
      <c r="A84" s="112"/>
      <c r="B84" s="349"/>
      <c r="C84" s="350" t="s">
        <v>66</v>
      </c>
      <c r="D84" s="350" t="s">
        <v>295</v>
      </c>
      <c r="E84" s="351">
        <v>14</v>
      </c>
      <c r="F84" s="340">
        <v>21</v>
      </c>
      <c r="G84" s="352">
        <v>294</v>
      </c>
      <c r="H84" s="344"/>
      <c r="I84" s="115"/>
      <c r="J84" s="22"/>
      <c r="K84" s="22"/>
      <c r="L84" s="22">
        <f t="shared" si="2"/>
        <v>0.14000000000000001</v>
      </c>
      <c r="M84" s="22">
        <f t="shared" si="3"/>
        <v>7.0000000000000007E-2</v>
      </c>
      <c r="N84" s="23">
        <f>Стойки!$J$117</f>
        <v>0.01</v>
      </c>
      <c r="O84" s="24">
        <f>Стойки!$K$117</f>
        <v>5.0000000000000001E-3</v>
      </c>
    </row>
    <row r="85" spans="1:15" x14ac:dyDescent="0.2">
      <c r="A85" s="112"/>
      <c r="B85" s="349"/>
      <c r="C85" s="350" t="s">
        <v>64</v>
      </c>
      <c r="D85" s="350" t="s">
        <v>302</v>
      </c>
      <c r="E85" s="351">
        <v>7</v>
      </c>
      <c r="F85" s="340">
        <v>2134</v>
      </c>
      <c r="G85" s="352">
        <v>14938</v>
      </c>
      <c r="H85" s="344"/>
      <c r="I85" s="115"/>
      <c r="J85" s="22"/>
      <c r="K85" s="22"/>
      <c r="L85" s="22">
        <f t="shared" si="2"/>
        <v>1.68</v>
      </c>
      <c r="M85" s="22">
        <f t="shared" si="3"/>
        <v>7.7700000000000005</v>
      </c>
      <c r="N85" s="23">
        <f>Стойки!$J$108</f>
        <v>0.24</v>
      </c>
      <c r="O85" s="24">
        <f>Стойки!$K$108</f>
        <v>1.1100000000000001</v>
      </c>
    </row>
    <row r="86" spans="1:15" ht="13.5" thickBot="1" x14ac:dyDescent="0.25">
      <c r="A86" s="112"/>
      <c r="B86" s="353"/>
      <c r="C86" s="354" t="s">
        <v>133</v>
      </c>
      <c r="D86" s="354" t="s">
        <v>296</v>
      </c>
      <c r="E86" s="355">
        <v>14</v>
      </c>
      <c r="F86" s="356">
        <v>127</v>
      </c>
      <c r="G86" s="357">
        <v>1778</v>
      </c>
      <c r="H86" s="344"/>
      <c r="I86" s="115"/>
      <c r="J86" s="22"/>
      <c r="K86" s="22"/>
      <c r="L86" s="22">
        <f t="shared" si="2"/>
        <v>0.14000000000000001</v>
      </c>
      <c r="M86" s="22">
        <f t="shared" si="3"/>
        <v>3.36</v>
      </c>
      <c r="N86" s="23">
        <f>Стойки!$J$116</f>
        <v>0.01</v>
      </c>
      <c r="O86" s="24">
        <f>Стойки!$K$116</f>
        <v>0.24</v>
      </c>
    </row>
    <row r="87" spans="1:15" x14ac:dyDescent="0.2">
      <c r="A87" s="112"/>
      <c r="B87" s="345" t="s">
        <v>271</v>
      </c>
      <c r="C87" s="346"/>
      <c r="D87" s="346"/>
      <c r="E87" s="358"/>
      <c r="F87" s="347"/>
      <c r="G87" s="348">
        <v>82071</v>
      </c>
      <c r="H87" s="344"/>
      <c r="I87" s="164">
        <f>G87*H87</f>
        <v>0</v>
      </c>
      <c r="J87" s="22">
        <f>H87*L87</f>
        <v>0</v>
      </c>
      <c r="K87" s="22">
        <f>H87*M87</f>
        <v>0</v>
      </c>
      <c r="L87" s="22">
        <f>SUM(L88:L94)</f>
        <v>5.46</v>
      </c>
      <c r="M87" s="22">
        <f>SUM(M88:M94)</f>
        <v>42.828000000000003</v>
      </c>
      <c r="N87" s="23"/>
      <c r="O87" s="24"/>
    </row>
    <row r="88" spans="1:15" x14ac:dyDescent="0.2">
      <c r="A88" s="112"/>
      <c r="B88" s="349"/>
      <c r="C88" s="350" t="s">
        <v>43</v>
      </c>
      <c r="D88" s="350" t="s">
        <v>312</v>
      </c>
      <c r="E88" s="351">
        <v>2</v>
      </c>
      <c r="F88" s="340">
        <v>25077</v>
      </c>
      <c r="G88" s="352">
        <v>50154</v>
      </c>
      <c r="H88" s="344"/>
      <c r="I88" s="115"/>
      <c r="J88" s="22"/>
      <c r="K88" s="22"/>
      <c r="L88" s="22">
        <f t="shared" si="2"/>
        <v>2.2999999999999998</v>
      </c>
      <c r="M88" s="22">
        <f t="shared" si="3"/>
        <v>25.268000000000001</v>
      </c>
      <c r="N88" s="23">
        <f>Стойки!$J$23</f>
        <v>1.1499999999999999</v>
      </c>
      <c r="O88" s="24">
        <f>Стойки!$K$23</f>
        <v>12.634</v>
      </c>
    </row>
    <row r="89" spans="1:15" x14ac:dyDescent="0.2">
      <c r="A89" s="112"/>
      <c r="B89" s="349"/>
      <c r="C89" s="350" t="s">
        <v>56</v>
      </c>
      <c r="D89" s="350" t="s">
        <v>294</v>
      </c>
      <c r="E89" s="351">
        <v>5</v>
      </c>
      <c r="F89" s="340">
        <v>1823</v>
      </c>
      <c r="G89" s="352">
        <v>9115</v>
      </c>
      <c r="H89" s="344"/>
      <c r="I89" s="115"/>
      <c r="J89" s="22"/>
      <c r="K89" s="22"/>
      <c r="L89" s="22">
        <f t="shared" si="2"/>
        <v>1.1000000000000001</v>
      </c>
      <c r="M89" s="22">
        <f t="shared" si="3"/>
        <v>4.75</v>
      </c>
      <c r="N89" s="23">
        <f>Стойки!$J$99</f>
        <v>0.22</v>
      </c>
      <c r="O89" s="24">
        <f>Стойки!$K$99</f>
        <v>0.95</v>
      </c>
    </row>
    <row r="90" spans="1:15" x14ac:dyDescent="0.2">
      <c r="A90" s="112"/>
      <c r="B90" s="349"/>
      <c r="C90" s="350" t="s">
        <v>130</v>
      </c>
      <c r="D90" s="350" t="s">
        <v>297</v>
      </c>
      <c r="E90" s="351">
        <v>4</v>
      </c>
      <c r="F90" s="340">
        <v>99</v>
      </c>
      <c r="G90" s="352">
        <v>396</v>
      </c>
      <c r="H90" s="344"/>
      <c r="I90" s="115"/>
      <c r="J90" s="22"/>
      <c r="K90" s="22"/>
      <c r="L90" s="22">
        <f t="shared" si="2"/>
        <v>0.04</v>
      </c>
      <c r="M90" s="22">
        <f t="shared" si="3"/>
        <v>0.12</v>
      </c>
      <c r="N90" s="23">
        <f>Стойки!$J$114</f>
        <v>0.01</v>
      </c>
      <c r="O90" s="24">
        <f>Стойки!$K$114</f>
        <v>0.03</v>
      </c>
    </row>
    <row r="91" spans="1:15" x14ac:dyDescent="0.2">
      <c r="A91" s="112"/>
      <c r="B91" s="349"/>
      <c r="C91" s="350" t="s">
        <v>570</v>
      </c>
      <c r="D91" s="350" t="s">
        <v>571</v>
      </c>
      <c r="E91" s="351">
        <v>2</v>
      </c>
      <c r="F91" s="340">
        <v>2550</v>
      </c>
      <c r="G91" s="352">
        <v>5100</v>
      </c>
      <c r="H91" s="344"/>
      <c r="I91" s="115"/>
      <c r="J91" s="22"/>
      <c r="K91" s="22"/>
      <c r="L91" s="22">
        <f t="shared" si="2"/>
        <v>0.02</v>
      </c>
      <c r="M91" s="22">
        <f t="shared" si="3"/>
        <v>1</v>
      </c>
      <c r="N91" s="23">
        <f>Стойки!$J$111</f>
        <v>0.01</v>
      </c>
      <c r="O91" s="24">
        <f>Стойки!$K$111</f>
        <v>0.5</v>
      </c>
    </row>
    <row r="92" spans="1:15" x14ac:dyDescent="0.2">
      <c r="A92" s="112"/>
      <c r="B92" s="349"/>
      <c r="C92" s="350" t="s">
        <v>66</v>
      </c>
      <c r="D92" s="350" t="s">
        <v>295</v>
      </c>
      <c r="E92" s="351">
        <v>16</v>
      </c>
      <c r="F92" s="340">
        <v>21</v>
      </c>
      <c r="G92" s="352">
        <v>336</v>
      </c>
      <c r="H92" s="344"/>
      <c r="I92" s="115"/>
      <c r="J92" s="22"/>
      <c r="K92" s="22"/>
      <c r="L92" s="22">
        <f t="shared" si="2"/>
        <v>0.16</v>
      </c>
      <c r="M92" s="22">
        <f t="shared" si="3"/>
        <v>0.08</v>
      </c>
      <c r="N92" s="23">
        <f>Стойки!$J$117</f>
        <v>0.01</v>
      </c>
      <c r="O92" s="24">
        <f>Стойки!$K$117</f>
        <v>5.0000000000000001E-3</v>
      </c>
    </row>
    <row r="93" spans="1:15" x14ac:dyDescent="0.2">
      <c r="A93" s="112"/>
      <c r="B93" s="349"/>
      <c r="C93" s="350" t="s">
        <v>64</v>
      </c>
      <c r="D93" s="350" t="s">
        <v>302</v>
      </c>
      <c r="E93" s="351">
        <v>7</v>
      </c>
      <c r="F93" s="340">
        <v>2134</v>
      </c>
      <c r="G93" s="352">
        <v>14938</v>
      </c>
      <c r="H93" s="344"/>
      <c r="I93" s="115"/>
      <c r="J93" s="22"/>
      <c r="K93" s="22"/>
      <c r="L93" s="22">
        <f t="shared" si="2"/>
        <v>1.68</v>
      </c>
      <c r="M93" s="22">
        <f t="shared" si="3"/>
        <v>7.7700000000000005</v>
      </c>
      <c r="N93" s="23">
        <f>Стойки!$J$108</f>
        <v>0.24</v>
      </c>
      <c r="O93" s="24">
        <f>Стойки!$K$108</f>
        <v>1.1100000000000001</v>
      </c>
    </row>
    <row r="94" spans="1:15" ht="13.5" thickBot="1" x14ac:dyDescent="0.25">
      <c r="A94" s="112"/>
      <c r="B94" s="353"/>
      <c r="C94" s="354" t="s">
        <v>133</v>
      </c>
      <c r="D94" s="354" t="s">
        <v>296</v>
      </c>
      <c r="E94" s="355">
        <v>16</v>
      </c>
      <c r="F94" s="356">
        <v>127</v>
      </c>
      <c r="G94" s="357">
        <v>2032</v>
      </c>
      <c r="H94" s="344"/>
      <c r="I94" s="115"/>
      <c r="J94" s="22"/>
      <c r="K94" s="22"/>
      <c r="L94" s="22">
        <f t="shared" si="2"/>
        <v>0.16</v>
      </c>
      <c r="M94" s="22">
        <f t="shared" si="3"/>
        <v>3.84</v>
      </c>
      <c r="N94" s="23">
        <f>Стойки!$J$116</f>
        <v>0.01</v>
      </c>
      <c r="O94" s="24">
        <f>Стойки!$K$116</f>
        <v>0.24</v>
      </c>
    </row>
    <row r="95" spans="1:15" x14ac:dyDescent="0.2">
      <c r="A95" s="112"/>
      <c r="B95" s="345" t="s">
        <v>272</v>
      </c>
      <c r="C95" s="346"/>
      <c r="D95" s="346"/>
      <c r="E95" s="358"/>
      <c r="F95" s="347"/>
      <c r="G95" s="348">
        <v>84219</v>
      </c>
      <c r="H95" s="344"/>
      <c r="I95" s="164">
        <f>G95*H95</f>
        <v>0</v>
      </c>
      <c r="J95" s="22">
        <f>H95*L95</f>
        <v>0</v>
      </c>
      <c r="K95" s="22">
        <f>H95*M95</f>
        <v>0</v>
      </c>
      <c r="L95" s="22">
        <f>SUM(L96:L102)</f>
        <v>5.5600000000000005</v>
      </c>
      <c r="M95" s="22">
        <f>SUM(M96:M102)</f>
        <v>43.902000000000001</v>
      </c>
      <c r="N95" s="23"/>
      <c r="O95" s="24"/>
    </row>
    <row r="96" spans="1:15" x14ac:dyDescent="0.2">
      <c r="A96" s="112"/>
      <c r="B96" s="349"/>
      <c r="C96" s="350" t="s">
        <v>44</v>
      </c>
      <c r="D96" s="350" t="s">
        <v>313</v>
      </c>
      <c r="E96" s="351">
        <v>2</v>
      </c>
      <c r="F96" s="340">
        <v>26151</v>
      </c>
      <c r="G96" s="352">
        <v>52302</v>
      </c>
      <c r="H96" s="344"/>
      <c r="I96" s="115"/>
      <c r="J96" s="22"/>
      <c r="K96" s="22"/>
      <c r="L96" s="22">
        <f t="shared" si="2"/>
        <v>2.4</v>
      </c>
      <c r="M96" s="22">
        <f t="shared" si="3"/>
        <v>26.341999999999999</v>
      </c>
      <c r="N96" s="23">
        <f>Стойки!$J$24</f>
        <v>1.2</v>
      </c>
      <c r="O96" s="24">
        <f>Стойки!$K$24</f>
        <v>13.170999999999999</v>
      </c>
    </row>
    <row r="97" spans="1:15" x14ac:dyDescent="0.2">
      <c r="A97" s="112"/>
      <c r="B97" s="349"/>
      <c r="C97" s="350" t="s">
        <v>56</v>
      </c>
      <c r="D97" s="350" t="s">
        <v>294</v>
      </c>
      <c r="E97" s="351">
        <v>5</v>
      </c>
      <c r="F97" s="340">
        <v>1823</v>
      </c>
      <c r="G97" s="352">
        <v>9115</v>
      </c>
      <c r="H97" s="344"/>
      <c r="I97" s="115"/>
      <c r="J97" s="22"/>
      <c r="K97" s="22"/>
      <c r="L97" s="22">
        <f t="shared" si="2"/>
        <v>1.1000000000000001</v>
      </c>
      <c r="M97" s="22">
        <f t="shared" si="3"/>
        <v>4.75</v>
      </c>
      <c r="N97" s="23">
        <f>Стойки!$J$99</f>
        <v>0.22</v>
      </c>
      <c r="O97" s="24">
        <f>Стойки!$K$99</f>
        <v>0.95</v>
      </c>
    </row>
    <row r="98" spans="1:15" x14ac:dyDescent="0.2">
      <c r="A98" s="112"/>
      <c r="B98" s="349"/>
      <c r="C98" s="350" t="s">
        <v>130</v>
      </c>
      <c r="D98" s="350" t="s">
        <v>297</v>
      </c>
      <c r="E98" s="351">
        <v>4</v>
      </c>
      <c r="F98" s="340">
        <v>99</v>
      </c>
      <c r="G98" s="352">
        <v>396</v>
      </c>
      <c r="H98" s="344"/>
      <c r="I98" s="115"/>
      <c r="J98" s="22"/>
      <c r="K98" s="22"/>
      <c r="L98" s="22">
        <f t="shared" si="2"/>
        <v>0.04</v>
      </c>
      <c r="M98" s="22">
        <f t="shared" si="3"/>
        <v>0.12</v>
      </c>
      <c r="N98" s="23">
        <f>Стойки!$J$114</f>
        <v>0.01</v>
      </c>
      <c r="O98" s="24">
        <f>Стойки!$K$114</f>
        <v>0.03</v>
      </c>
    </row>
    <row r="99" spans="1:15" x14ac:dyDescent="0.2">
      <c r="A99" s="112"/>
      <c r="B99" s="349"/>
      <c r="C99" s="350" t="s">
        <v>570</v>
      </c>
      <c r="D99" s="350" t="s">
        <v>571</v>
      </c>
      <c r="E99" s="351">
        <v>2</v>
      </c>
      <c r="F99" s="340">
        <v>2550</v>
      </c>
      <c r="G99" s="352">
        <v>5100</v>
      </c>
      <c r="H99" s="344"/>
      <c r="I99" s="115"/>
      <c r="J99" s="22"/>
      <c r="K99" s="22"/>
      <c r="L99" s="22">
        <f t="shared" si="2"/>
        <v>0.02</v>
      </c>
      <c r="M99" s="22">
        <f t="shared" si="3"/>
        <v>1</v>
      </c>
      <c r="N99" s="23">
        <f>Стойки!$J$111</f>
        <v>0.01</v>
      </c>
      <c r="O99" s="24">
        <f>Стойки!$K$111</f>
        <v>0.5</v>
      </c>
    </row>
    <row r="100" spans="1:15" x14ac:dyDescent="0.2">
      <c r="A100" s="112"/>
      <c r="B100" s="349"/>
      <c r="C100" s="350" t="s">
        <v>66</v>
      </c>
      <c r="D100" s="350" t="s">
        <v>295</v>
      </c>
      <c r="E100" s="351">
        <v>16</v>
      </c>
      <c r="F100" s="340">
        <v>21</v>
      </c>
      <c r="G100" s="352">
        <v>336</v>
      </c>
      <c r="H100" s="344"/>
      <c r="I100" s="115"/>
      <c r="J100" s="22"/>
      <c r="K100" s="22"/>
      <c r="L100" s="22">
        <f t="shared" si="2"/>
        <v>0.16</v>
      </c>
      <c r="M100" s="22">
        <f t="shared" si="3"/>
        <v>0.08</v>
      </c>
      <c r="N100" s="23">
        <f>Стойки!$J$117</f>
        <v>0.01</v>
      </c>
      <c r="O100" s="24">
        <f>Стойки!$K$117</f>
        <v>5.0000000000000001E-3</v>
      </c>
    </row>
    <row r="101" spans="1:15" x14ac:dyDescent="0.2">
      <c r="A101" s="112"/>
      <c r="B101" s="349"/>
      <c r="C101" s="350" t="s">
        <v>64</v>
      </c>
      <c r="D101" s="350" t="s">
        <v>302</v>
      </c>
      <c r="E101" s="351">
        <v>7</v>
      </c>
      <c r="F101" s="340">
        <v>2134</v>
      </c>
      <c r="G101" s="352">
        <v>14938</v>
      </c>
      <c r="H101" s="344"/>
      <c r="I101" s="115"/>
      <c r="J101" s="22"/>
      <c r="K101" s="22"/>
      <c r="L101" s="22">
        <f t="shared" si="2"/>
        <v>1.68</v>
      </c>
      <c r="M101" s="22">
        <f t="shared" si="3"/>
        <v>7.7700000000000005</v>
      </c>
      <c r="N101" s="23">
        <f>Стойки!$J$108</f>
        <v>0.24</v>
      </c>
      <c r="O101" s="24">
        <f>Стойки!$K$108</f>
        <v>1.1100000000000001</v>
      </c>
    </row>
    <row r="102" spans="1:15" ht="13.5" thickBot="1" x14ac:dyDescent="0.25">
      <c r="A102" s="112"/>
      <c r="B102" s="353"/>
      <c r="C102" s="354" t="s">
        <v>133</v>
      </c>
      <c r="D102" s="354" t="s">
        <v>296</v>
      </c>
      <c r="E102" s="355">
        <v>16</v>
      </c>
      <c r="F102" s="356">
        <v>127</v>
      </c>
      <c r="G102" s="357">
        <v>2032</v>
      </c>
      <c r="H102" s="344"/>
      <c r="I102" s="115"/>
      <c r="J102" s="22"/>
      <c r="K102" s="22"/>
      <c r="L102" s="22">
        <f t="shared" si="2"/>
        <v>0.16</v>
      </c>
      <c r="M102" s="22">
        <f t="shared" si="3"/>
        <v>3.84</v>
      </c>
      <c r="N102" s="23">
        <f>Стойки!$J$116</f>
        <v>0.01</v>
      </c>
      <c r="O102" s="24">
        <f>Стойки!$K$116</f>
        <v>0.24</v>
      </c>
    </row>
    <row r="103" spans="1:15" x14ac:dyDescent="0.2">
      <c r="A103" s="112"/>
      <c r="B103" s="345" t="s">
        <v>273</v>
      </c>
      <c r="C103" s="346"/>
      <c r="D103" s="346"/>
      <c r="E103" s="358"/>
      <c r="F103" s="347"/>
      <c r="G103" s="348">
        <v>89723</v>
      </c>
      <c r="H103" s="344"/>
      <c r="I103" s="164">
        <f>G103*H103</f>
        <v>0</v>
      </c>
      <c r="J103" s="22">
        <f>H103*L103</f>
        <v>0</v>
      </c>
      <c r="K103" s="22">
        <f>H103*M103</f>
        <v>0</v>
      </c>
      <c r="L103" s="22">
        <f>SUM(L104:L110)</f>
        <v>5.92</v>
      </c>
      <c r="M103" s="22">
        <f>SUM(M104:M110)</f>
        <v>46.871000000000002</v>
      </c>
      <c r="N103" s="23"/>
      <c r="O103" s="24"/>
    </row>
    <row r="104" spans="1:15" x14ac:dyDescent="0.2">
      <c r="A104" s="112"/>
      <c r="B104" s="349"/>
      <c r="C104" s="350" t="s">
        <v>45</v>
      </c>
      <c r="D104" s="350" t="s">
        <v>314</v>
      </c>
      <c r="E104" s="351">
        <v>2</v>
      </c>
      <c r="F104" s="340">
        <v>27762</v>
      </c>
      <c r="G104" s="352">
        <v>55524</v>
      </c>
      <c r="H104" s="344"/>
      <c r="I104" s="115"/>
      <c r="J104" s="22"/>
      <c r="K104" s="22"/>
      <c r="L104" s="22">
        <f t="shared" si="2"/>
        <v>2.5</v>
      </c>
      <c r="M104" s="22">
        <f t="shared" si="3"/>
        <v>27.956</v>
      </c>
      <c r="N104" s="23">
        <f>Стойки!$J$25</f>
        <v>1.25</v>
      </c>
      <c r="O104" s="24">
        <f>Стойки!$K$25</f>
        <v>13.978</v>
      </c>
    </row>
    <row r="105" spans="1:15" x14ac:dyDescent="0.2">
      <c r="A105" s="112"/>
      <c r="B105" s="349"/>
      <c r="C105" s="350" t="s">
        <v>56</v>
      </c>
      <c r="D105" s="350" t="s">
        <v>294</v>
      </c>
      <c r="E105" s="351">
        <v>5</v>
      </c>
      <c r="F105" s="340">
        <v>1823</v>
      </c>
      <c r="G105" s="352">
        <v>9115</v>
      </c>
      <c r="H105" s="344"/>
      <c r="I105" s="115"/>
      <c r="J105" s="22"/>
      <c r="K105" s="22"/>
      <c r="L105" s="22">
        <f t="shared" si="2"/>
        <v>1.1000000000000001</v>
      </c>
      <c r="M105" s="22">
        <f t="shared" si="3"/>
        <v>4.75</v>
      </c>
      <c r="N105" s="23">
        <f>Стойки!$J$99</f>
        <v>0.22</v>
      </c>
      <c r="O105" s="24">
        <f>Стойки!$K$99</f>
        <v>0.95</v>
      </c>
    </row>
    <row r="106" spans="1:15" x14ac:dyDescent="0.2">
      <c r="A106" s="112"/>
      <c r="B106" s="349"/>
      <c r="C106" s="350" t="s">
        <v>130</v>
      </c>
      <c r="D106" s="350" t="s">
        <v>297</v>
      </c>
      <c r="E106" s="351">
        <v>4</v>
      </c>
      <c r="F106" s="340">
        <v>99</v>
      </c>
      <c r="G106" s="352">
        <v>396</v>
      </c>
      <c r="H106" s="344"/>
      <c r="I106" s="115"/>
      <c r="J106" s="22"/>
      <c r="K106" s="22"/>
      <c r="L106" s="22">
        <f t="shared" si="2"/>
        <v>0.04</v>
      </c>
      <c r="M106" s="22">
        <f t="shared" si="3"/>
        <v>0.12</v>
      </c>
      <c r="N106" s="23">
        <f>Стойки!$J$114</f>
        <v>0.01</v>
      </c>
      <c r="O106" s="24">
        <f>Стойки!$K$114</f>
        <v>0.03</v>
      </c>
    </row>
    <row r="107" spans="1:15" x14ac:dyDescent="0.2">
      <c r="A107" s="112"/>
      <c r="B107" s="349"/>
      <c r="C107" s="350" t="s">
        <v>570</v>
      </c>
      <c r="D107" s="350" t="s">
        <v>571</v>
      </c>
      <c r="E107" s="351">
        <v>2</v>
      </c>
      <c r="F107" s="340">
        <v>2550</v>
      </c>
      <c r="G107" s="352">
        <v>5100</v>
      </c>
      <c r="H107" s="344"/>
      <c r="I107" s="115"/>
      <c r="J107" s="22"/>
      <c r="K107" s="22"/>
      <c r="L107" s="22">
        <f t="shared" si="2"/>
        <v>0.02</v>
      </c>
      <c r="M107" s="22">
        <f t="shared" si="3"/>
        <v>1</v>
      </c>
      <c r="N107" s="23">
        <f>Стойки!$J$111</f>
        <v>0.01</v>
      </c>
      <c r="O107" s="24">
        <f>Стойки!$K$111</f>
        <v>0.5</v>
      </c>
    </row>
    <row r="108" spans="1:15" x14ac:dyDescent="0.2">
      <c r="A108" s="112"/>
      <c r="B108" s="349"/>
      <c r="C108" s="350" t="s">
        <v>66</v>
      </c>
      <c r="D108" s="350" t="s">
        <v>295</v>
      </c>
      <c r="E108" s="351">
        <v>17</v>
      </c>
      <c r="F108" s="340">
        <v>21</v>
      </c>
      <c r="G108" s="352">
        <v>357</v>
      </c>
      <c r="H108" s="344"/>
      <c r="I108" s="115"/>
      <c r="J108" s="22"/>
      <c r="K108" s="22"/>
      <c r="L108" s="22">
        <f t="shared" si="2"/>
        <v>0.17</v>
      </c>
      <c r="M108" s="22">
        <f t="shared" si="3"/>
        <v>8.5000000000000006E-2</v>
      </c>
      <c r="N108" s="23">
        <f>Стойки!$J$117</f>
        <v>0.01</v>
      </c>
      <c r="O108" s="24">
        <f>Стойки!$K$117</f>
        <v>5.0000000000000001E-3</v>
      </c>
    </row>
    <row r="109" spans="1:15" x14ac:dyDescent="0.2">
      <c r="A109" s="112"/>
      <c r="B109" s="349"/>
      <c r="C109" s="350" t="s">
        <v>64</v>
      </c>
      <c r="D109" s="350" t="s">
        <v>302</v>
      </c>
      <c r="E109" s="351">
        <v>8</v>
      </c>
      <c r="F109" s="340">
        <v>2134</v>
      </c>
      <c r="G109" s="352">
        <v>17072</v>
      </c>
      <c r="H109" s="344"/>
      <c r="I109" s="115"/>
      <c r="J109" s="22"/>
      <c r="K109" s="22"/>
      <c r="L109" s="22">
        <f t="shared" si="2"/>
        <v>1.92</v>
      </c>
      <c r="M109" s="22">
        <f t="shared" si="3"/>
        <v>8.8800000000000008</v>
      </c>
      <c r="N109" s="23">
        <f>Стойки!$J$108</f>
        <v>0.24</v>
      </c>
      <c r="O109" s="24">
        <f>Стойки!$K$108</f>
        <v>1.1100000000000001</v>
      </c>
    </row>
    <row r="110" spans="1:15" ht="13.5" thickBot="1" x14ac:dyDescent="0.25">
      <c r="A110" s="112"/>
      <c r="B110" s="353"/>
      <c r="C110" s="354" t="s">
        <v>133</v>
      </c>
      <c r="D110" s="354" t="s">
        <v>296</v>
      </c>
      <c r="E110" s="355">
        <v>17</v>
      </c>
      <c r="F110" s="356">
        <v>127</v>
      </c>
      <c r="G110" s="357">
        <v>2159</v>
      </c>
      <c r="H110" s="344"/>
      <c r="I110" s="115"/>
      <c r="J110" s="22"/>
      <c r="K110" s="22"/>
      <c r="L110" s="22">
        <f t="shared" si="2"/>
        <v>0.17</v>
      </c>
      <c r="M110" s="22">
        <f t="shared" si="3"/>
        <v>4.08</v>
      </c>
      <c r="N110" s="23">
        <f>Стойки!$J$116</f>
        <v>0.01</v>
      </c>
      <c r="O110" s="24">
        <f>Стойки!$K$116</f>
        <v>0.24</v>
      </c>
    </row>
    <row r="111" spans="1:15" x14ac:dyDescent="0.2">
      <c r="A111" s="112"/>
      <c r="B111" s="345" t="s">
        <v>274</v>
      </c>
      <c r="C111" s="346"/>
      <c r="D111" s="346"/>
      <c r="E111" s="358"/>
      <c r="F111" s="347"/>
      <c r="G111" s="348">
        <v>92889</v>
      </c>
      <c r="H111" s="344"/>
      <c r="I111" s="164">
        <f>G111*H111</f>
        <v>0</v>
      </c>
      <c r="J111" s="22">
        <f>H111*L111</f>
        <v>0</v>
      </c>
      <c r="K111" s="22">
        <f>H111*M111</f>
        <v>0</v>
      </c>
      <c r="L111" s="22">
        <f>SUM(L112:L118)</f>
        <v>6.02</v>
      </c>
      <c r="M111" s="22">
        <f>SUM(M112:M118)</f>
        <v>48.482999999999997</v>
      </c>
      <c r="N111" s="23"/>
      <c r="O111" s="24"/>
    </row>
    <row r="112" spans="1:15" x14ac:dyDescent="0.2">
      <c r="A112" s="112"/>
      <c r="B112" s="349"/>
      <c r="C112" s="350" t="s">
        <v>46</v>
      </c>
      <c r="D112" s="350" t="s">
        <v>315</v>
      </c>
      <c r="E112" s="351">
        <v>2</v>
      </c>
      <c r="F112" s="340">
        <v>29345</v>
      </c>
      <c r="G112" s="352">
        <v>58690</v>
      </c>
      <c r="H112" s="344"/>
      <c r="I112" s="115"/>
      <c r="J112" s="22"/>
      <c r="K112" s="22"/>
      <c r="L112" s="22">
        <f t="shared" si="2"/>
        <v>2.6</v>
      </c>
      <c r="M112" s="22">
        <f t="shared" si="3"/>
        <v>29.568000000000001</v>
      </c>
      <c r="N112" s="23">
        <f>Стойки!$J$26</f>
        <v>1.3</v>
      </c>
      <c r="O112" s="24">
        <f>Стойки!$K$26</f>
        <v>14.784000000000001</v>
      </c>
    </row>
    <row r="113" spans="1:15" x14ac:dyDescent="0.2">
      <c r="A113" s="112"/>
      <c r="B113" s="349"/>
      <c r="C113" s="350" t="s">
        <v>56</v>
      </c>
      <c r="D113" s="350" t="s">
        <v>294</v>
      </c>
      <c r="E113" s="351">
        <v>5</v>
      </c>
      <c r="F113" s="340">
        <v>1823</v>
      </c>
      <c r="G113" s="352">
        <v>9115</v>
      </c>
      <c r="H113" s="344"/>
      <c r="I113" s="115"/>
      <c r="J113" s="22"/>
      <c r="K113" s="22"/>
      <c r="L113" s="22">
        <f t="shared" si="2"/>
        <v>1.1000000000000001</v>
      </c>
      <c r="M113" s="22">
        <f t="shared" si="3"/>
        <v>4.75</v>
      </c>
      <c r="N113" s="23">
        <f>Стойки!$J$99</f>
        <v>0.22</v>
      </c>
      <c r="O113" s="24">
        <f>Стойки!$K$99</f>
        <v>0.95</v>
      </c>
    </row>
    <row r="114" spans="1:15" x14ac:dyDescent="0.2">
      <c r="A114" s="112"/>
      <c r="B114" s="349"/>
      <c r="C114" s="350" t="s">
        <v>130</v>
      </c>
      <c r="D114" s="350" t="s">
        <v>297</v>
      </c>
      <c r="E114" s="351">
        <v>4</v>
      </c>
      <c r="F114" s="340">
        <v>99</v>
      </c>
      <c r="G114" s="352">
        <v>396</v>
      </c>
      <c r="H114" s="344"/>
      <c r="I114" s="115"/>
      <c r="J114" s="22"/>
      <c r="K114" s="22"/>
      <c r="L114" s="22">
        <f t="shared" si="2"/>
        <v>0.04</v>
      </c>
      <c r="M114" s="22">
        <f t="shared" si="3"/>
        <v>0.12</v>
      </c>
      <c r="N114" s="23">
        <f>Стойки!$J$114</f>
        <v>0.01</v>
      </c>
      <c r="O114" s="24">
        <f>Стойки!$K$114</f>
        <v>0.03</v>
      </c>
    </row>
    <row r="115" spans="1:15" x14ac:dyDescent="0.2">
      <c r="A115" s="112"/>
      <c r="B115" s="349"/>
      <c r="C115" s="350" t="s">
        <v>570</v>
      </c>
      <c r="D115" s="350" t="s">
        <v>569</v>
      </c>
      <c r="E115" s="351">
        <v>2</v>
      </c>
      <c r="F115" s="340">
        <v>2550</v>
      </c>
      <c r="G115" s="352">
        <v>5100</v>
      </c>
      <c r="H115" s="344"/>
      <c r="I115" s="115"/>
      <c r="J115" s="22"/>
      <c r="K115" s="22"/>
      <c r="L115" s="22">
        <f t="shared" si="2"/>
        <v>0.02</v>
      </c>
      <c r="M115" s="22">
        <f t="shared" si="3"/>
        <v>1</v>
      </c>
      <c r="N115" s="23">
        <f>Стойки!$J$111</f>
        <v>0.01</v>
      </c>
      <c r="O115" s="24">
        <f>Стойки!$K$111</f>
        <v>0.5</v>
      </c>
    </row>
    <row r="116" spans="1:15" x14ac:dyDescent="0.2">
      <c r="A116" s="112"/>
      <c r="B116" s="349"/>
      <c r="C116" s="350" t="s">
        <v>66</v>
      </c>
      <c r="D116" s="350" t="s">
        <v>295</v>
      </c>
      <c r="E116" s="351">
        <v>17</v>
      </c>
      <c r="F116" s="340">
        <v>21</v>
      </c>
      <c r="G116" s="352">
        <v>357</v>
      </c>
      <c r="H116" s="344"/>
      <c r="I116" s="115"/>
      <c r="J116" s="22"/>
      <c r="K116" s="22"/>
      <c r="L116" s="22">
        <f t="shared" si="2"/>
        <v>0.17</v>
      </c>
      <c r="M116" s="22">
        <f t="shared" si="3"/>
        <v>8.5000000000000006E-2</v>
      </c>
      <c r="N116" s="23">
        <f>Стойки!$J$117</f>
        <v>0.01</v>
      </c>
      <c r="O116" s="24">
        <f>Стойки!$K$117</f>
        <v>5.0000000000000001E-3</v>
      </c>
    </row>
    <row r="117" spans="1:15" x14ac:dyDescent="0.2">
      <c r="A117" s="112"/>
      <c r="B117" s="349"/>
      <c r="C117" s="350" t="s">
        <v>64</v>
      </c>
      <c r="D117" s="350" t="s">
        <v>302</v>
      </c>
      <c r="E117" s="351">
        <v>8</v>
      </c>
      <c r="F117" s="340">
        <v>2134</v>
      </c>
      <c r="G117" s="352">
        <v>17072</v>
      </c>
      <c r="H117" s="344"/>
      <c r="I117" s="115"/>
      <c r="J117" s="22"/>
      <c r="K117" s="22"/>
      <c r="L117" s="22">
        <f t="shared" si="2"/>
        <v>1.92</v>
      </c>
      <c r="M117" s="22">
        <f t="shared" si="3"/>
        <v>8.8800000000000008</v>
      </c>
      <c r="N117" s="23">
        <f>Стойки!$J$108</f>
        <v>0.24</v>
      </c>
      <c r="O117" s="24">
        <f>Стойки!$K$108</f>
        <v>1.1100000000000001</v>
      </c>
    </row>
    <row r="118" spans="1:15" ht="13.5" thickBot="1" x14ac:dyDescent="0.25">
      <c r="A118" s="112"/>
      <c r="B118" s="353"/>
      <c r="C118" s="354" t="s">
        <v>133</v>
      </c>
      <c r="D118" s="354" t="s">
        <v>296</v>
      </c>
      <c r="E118" s="355">
        <v>17</v>
      </c>
      <c r="F118" s="356">
        <v>127</v>
      </c>
      <c r="G118" s="357">
        <v>2159</v>
      </c>
      <c r="H118" s="344"/>
      <c r="I118" s="115"/>
      <c r="J118" s="22"/>
      <c r="K118" s="22"/>
      <c r="L118" s="22">
        <f t="shared" si="2"/>
        <v>0.17</v>
      </c>
      <c r="M118" s="22">
        <f t="shared" si="3"/>
        <v>4.08</v>
      </c>
      <c r="N118" s="23">
        <f>Стойки!$J$116</f>
        <v>0.01</v>
      </c>
      <c r="O118" s="24">
        <f>Стойки!$K$116</f>
        <v>0.24</v>
      </c>
    </row>
    <row r="119" spans="1:15" x14ac:dyDescent="0.2">
      <c r="A119" s="112"/>
      <c r="B119" s="345" t="s">
        <v>275</v>
      </c>
      <c r="C119" s="346"/>
      <c r="D119" s="346"/>
      <c r="E119" s="358"/>
      <c r="F119" s="347"/>
      <c r="G119" s="348">
        <v>98379</v>
      </c>
      <c r="H119" s="344"/>
      <c r="I119" s="164">
        <f>G119*H119</f>
        <v>0</v>
      </c>
      <c r="J119" s="22">
        <f>H119*L119</f>
        <v>0</v>
      </c>
      <c r="K119" s="22">
        <f>H119*M119</f>
        <v>0</v>
      </c>
      <c r="L119" s="22">
        <f>SUM(L120:L126)</f>
        <v>6.38</v>
      </c>
      <c r="M119" s="22">
        <f>SUM(M120:M126)</f>
        <v>51.45</v>
      </c>
      <c r="N119" s="23"/>
      <c r="O119" s="24"/>
    </row>
    <row r="120" spans="1:15" x14ac:dyDescent="0.2">
      <c r="A120" s="112"/>
      <c r="B120" s="349"/>
      <c r="C120" s="350" t="s">
        <v>47</v>
      </c>
      <c r="D120" s="350" t="s">
        <v>316</v>
      </c>
      <c r="E120" s="351">
        <v>2</v>
      </c>
      <c r="F120" s="340">
        <v>30949</v>
      </c>
      <c r="G120" s="352">
        <v>61898</v>
      </c>
      <c r="H120" s="344"/>
      <c r="I120" s="115"/>
      <c r="J120" s="22"/>
      <c r="K120" s="22"/>
      <c r="L120" s="22">
        <f t="shared" si="2"/>
        <v>2.7</v>
      </c>
      <c r="M120" s="22">
        <f t="shared" si="3"/>
        <v>31.18</v>
      </c>
      <c r="N120" s="23">
        <f>Стойки!$J$27</f>
        <v>1.35</v>
      </c>
      <c r="O120" s="24">
        <f>Стойки!$K$27</f>
        <v>15.59</v>
      </c>
    </row>
    <row r="121" spans="1:15" x14ac:dyDescent="0.2">
      <c r="A121" s="112"/>
      <c r="B121" s="349"/>
      <c r="C121" s="350" t="s">
        <v>56</v>
      </c>
      <c r="D121" s="350" t="s">
        <v>294</v>
      </c>
      <c r="E121" s="351">
        <v>5</v>
      </c>
      <c r="F121" s="340">
        <v>1823</v>
      </c>
      <c r="G121" s="352">
        <v>9115</v>
      </c>
      <c r="H121" s="344"/>
      <c r="I121" s="115"/>
      <c r="J121" s="22"/>
      <c r="K121" s="22"/>
      <c r="L121" s="22">
        <f t="shared" si="2"/>
        <v>1.1000000000000001</v>
      </c>
      <c r="M121" s="22">
        <f t="shared" si="3"/>
        <v>4.75</v>
      </c>
      <c r="N121" s="23">
        <f>Стойки!$J$99</f>
        <v>0.22</v>
      </c>
      <c r="O121" s="24">
        <f>Стойки!$K$99</f>
        <v>0.95</v>
      </c>
    </row>
    <row r="122" spans="1:15" x14ac:dyDescent="0.2">
      <c r="A122" s="112"/>
      <c r="B122" s="349"/>
      <c r="C122" s="350" t="s">
        <v>130</v>
      </c>
      <c r="D122" s="350" t="s">
        <v>297</v>
      </c>
      <c r="E122" s="351">
        <v>4</v>
      </c>
      <c r="F122" s="340">
        <v>99</v>
      </c>
      <c r="G122" s="352">
        <v>396</v>
      </c>
      <c r="H122" s="344"/>
      <c r="I122" s="115"/>
      <c r="J122" s="22"/>
      <c r="K122" s="22"/>
      <c r="L122" s="22">
        <f t="shared" si="2"/>
        <v>0.04</v>
      </c>
      <c r="M122" s="22">
        <f t="shared" si="3"/>
        <v>0.12</v>
      </c>
      <c r="N122" s="23">
        <f>Стойки!$J$114</f>
        <v>0.01</v>
      </c>
      <c r="O122" s="24">
        <f>Стойки!$K$114</f>
        <v>0.03</v>
      </c>
    </row>
    <row r="123" spans="1:15" x14ac:dyDescent="0.2">
      <c r="A123" s="112"/>
      <c r="B123" s="349"/>
      <c r="C123" s="350" t="s">
        <v>570</v>
      </c>
      <c r="D123" s="350" t="s">
        <v>571</v>
      </c>
      <c r="E123" s="351">
        <v>2</v>
      </c>
      <c r="F123" s="340">
        <v>2550</v>
      </c>
      <c r="G123" s="352">
        <v>5100</v>
      </c>
      <c r="H123" s="344"/>
      <c r="I123" s="115"/>
      <c r="J123" s="22"/>
      <c r="K123" s="22"/>
      <c r="L123" s="22">
        <f t="shared" si="2"/>
        <v>0.02</v>
      </c>
      <c r="M123" s="22">
        <f t="shared" si="3"/>
        <v>1</v>
      </c>
      <c r="N123" s="23">
        <f>Стойки!$J$111</f>
        <v>0.01</v>
      </c>
      <c r="O123" s="24">
        <f>Стойки!$K$111</f>
        <v>0.5</v>
      </c>
    </row>
    <row r="124" spans="1:15" x14ac:dyDescent="0.2">
      <c r="A124" s="112"/>
      <c r="B124" s="349"/>
      <c r="C124" s="350" t="s">
        <v>66</v>
      </c>
      <c r="D124" s="350" t="s">
        <v>295</v>
      </c>
      <c r="E124" s="351">
        <v>18</v>
      </c>
      <c r="F124" s="340">
        <v>21</v>
      </c>
      <c r="G124" s="352">
        <v>378</v>
      </c>
      <c r="H124" s="344"/>
      <c r="I124" s="115"/>
      <c r="J124" s="22"/>
      <c r="K124" s="22"/>
      <c r="L124" s="22">
        <f t="shared" si="2"/>
        <v>0.18</v>
      </c>
      <c r="M124" s="22">
        <f t="shared" si="3"/>
        <v>0.09</v>
      </c>
      <c r="N124" s="23">
        <f>Стойки!$J$117</f>
        <v>0.01</v>
      </c>
      <c r="O124" s="24">
        <f>Стойки!$K$117</f>
        <v>5.0000000000000001E-3</v>
      </c>
    </row>
    <row r="125" spans="1:15" x14ac:dyDescent="0.2">
      <c r="A125" s="112"/>
      <c r="B125" s="349"/>
      <c r="C125" s="350" t="s">
        <v>64</v>
      </c>
      <c r="D125" s="350" t="s">
        <v>302</v>
      </c>
      <c r="E125" s="351">
        <v>9</v>
      </c>
      <c r="F125" s="340">
        <v>2134</v>
      </c>
      <c r="G125" s="352">
        <v>19206</v>
      </c>
      <c r="H125" s="344"/>
      <c r="I125" s="115"/>
      <c r="J125" s="22"/>
      <c r="K125" s="22"/>
      <c r="L125" s="22">
        <f t="shared" si="2"/>
        <v>2.16</v>
      </c>
      <c r="M125" s="22">
        <f t="shared" si="3"/>
        <v>9.99</v>
      </c>
      <c r="N125" s="23">
        <f>Стойки!$J$108</f>
        <v>0.24</v>
      </c>
      <c r="O125" s="24">
        <f>Стойки!$K$108</f>
        <v>1.1100000000000001</v>
      </c>
    </row>
    <row r="126" spans="1:15" ht="13.5" thickBot="1" x14ac:dyDescent="0.25">
      <c r="A126" s="112"/>
      <c r="B126" s="353"/>
      <c r="C126" s="354" t="s">
        <v>133</v>
      </c>
      <c r="D126" s="354" t="s">
        <v>296</v>
      </c>
      <c r="E126" s="355">
        <v>18</v>
      </c>
      <c r="F126" s="356">
        <v>127</v>
      </c>
      <c r="G126" s="357">
        <v>2286</v>
      </c>
      <c r="H126" s="344"/>
      <c r="I126" s="115"/>
      <c r="J126" s="22"/>
      <c r="K126" s="22"/>
      <c r="L126" s="22">
        <f t="shared" si="2"/>
        <v>0.18</v>
      </c>
      <c r="M126" s="22">
        <f t="shared" si="3"/>
        <v>4.32</v>
      </c>
      <c r="N126" s="23">
        <f>Стойки!$J$116</f>
        <v>0.01</v>
      </c>
      <c r="O126" s="24">
        <f>Стойки!$K$116</f>
        <v>0.24</v>
      </c>
    </row>
    <row r="127" spans="1:15" x14ac:dyDescent="0.2">
      <c r="A127" s="112"/>
      <c r="B127" s="345" t="s">
        <v>276</v>
      </c>
      <c r="C127" s="346"/>
      <c r="D127" s="346"/>
      <c r="E127" s="358"/>
      <c r="F127" s="347"/>
      <c r="G127" s="348">
        <v>100513</v>
      </c>
      <c r="H127" s="344"/>
      <c r="I127" s="164">
        <f>G127*H127</f>
        <v>0</v>
      </c>
      <c r="J127" s="22">
        <f>H127*L127</f>
        <v>0</v>
      </c>
      <c r="K127" s="22">
        <f>H127*M127</f>
        <v>0</v>
      </c>
      <c r="L127" s="22">
        <f>SUM(L128:L134)</f>
        <v>6.4799999999999995</v>
      </c>
      <c r="M127" s="22">
        <f>SUM(M128:M134)</f>
        <v>52.526000000000003</v>
      </c>
      <c r="N127" s="23"/>
      <c r="O127" s="24"/>
    </row>
    <row r="128" spans="1:15" x14ac:dyDescent="0.2">
      <c r="A128" s="112"/>
      <c r="B128" s="349"/>
      <c r="C128" s="350" t="s">
        <v>48</v>
      </c>
      <c r="D128" s="350" t="s">
        <v>317</v>
      </c>
      <c r="E128" s="351">
        <v>2</v>
      </c>
      <c r="F128" s="340">
        <v>32016</v>
      </c>
      <c r="G128" s="352">
        <v>64032</v>
      </c>
      <c r="H128" s="344"/>
      <c r="I128" s="115"/>
      <c r="J128" s="22"/>
      <c r="K128" s="22"/>
      <c r="L128" s="22">
        <f t="shared" si="2"/>
        <v>2.8</v>
      </c>
      <c r="M128" s="22">
        <f t="shared" si="3"/>
        <v>32.256</v>
      </c>
      <c r="N128" s="23">
        <f>Стойки!$J$28</f>
        <v>1.4</v>
      </c>
      <c r="O128" s="24">
        <f>Стойки!$K$28</f>
        <v>16.128</v>
      </c>
    </row>
    <row r="129" spans="1:15" x14ac:dyDescent="0.2">
      <c r="A129" s="112"/>
      <c r="B129" s="349"/>
      <c r="C129" s="350" t="s">
        <v>56</v>
      </c>
      <c r="D129" s="350" t="s">
        <v>294</v>
      </c>
      <c r="E129" s="351">
        <v>5</v>
      </c>
      <c r="F129" s="340">
        <v>1823</v>
      </c>
      <c r="G129" s="352">
        <v>9115</v>
      </c>
      <c r="H129" s="344"/>
      <c r="I129" s="115"/>
      <c r="J129" s="22"/>
      <c r="K129" s="22"/>
      <c r="L129" s="22">
        <f t="shared" si="2"/>
        <v>1.1000000000000001</v>
      </c>
      <c r="M129" s="22">
        <f t="shared" si="3"/>
        <v>4.75</v>
      </c>
      <c r="N129" s="23">
        <f>Стойки!$J$99</f>
        <v>0.22</v>
      </c>
      <c r="O129" s="24">
        <f>Стойки!$K$99</f>
        <v>0.95</v>
      </c>
    </row>
    <row r="130" spans="1:15" x14ac:dyDescent="0.2">
      <c r="A130" s="112"/>
      <c r="B130" s="349"/>
      <c r="C130" s="350" t="s">
        <v>130</v>
      </c>
      <c r="D130" s="350" t="s">
        <v>297</v>
      </c>
      <c r="E130" s="351">
        <v>4</v>
      </c>
      <c r="F130" s="340">
        <v>99</v>
      </c>
      <c r="G130" s="352">
        <v>396</v>
      </c>
      <c r="H130" s="344"/>
      <c r="I130" s="115"/>
      <c r="J130" s="22"/>
      <c r="K130" s="22"/>
      <c r="L130" s="22">
        <f t="shared" si="2"/>
        <v>0.04</v>
      </c>
      <c r="M130" s="22">
        <f t="shared" si="3"/>
        <v>0.12</v>
      </c>
      <c r="N130" s="23">
        <f>Стойки!$J$114</f>
        <v>0.01</v>
      </c>
      <c r="O130" s="24">
        <f>Стойки!$K$114</f>
        <v>0.03</v>
      </c>
    </row>
    <row r="131" spans="1:15" x14ac:dyDescent="0.2">
      <c r="A131" s="112"/>
      <c r="B131" s="349"/>
      <c r="C131" s="350" t="s">
        <v>570</v>
      </c>
      <c r="D131" s="350" t="s">
        <v>571</v>
      </c>
      <c r="E131" s="351">
        <v>2</v>
      </c>
      <c r="F131" s="340">
        <v>2550</v>
      </c>
      <c r="G131" s="352">
        <v>5100</v>
      </c>
      <c r="H131" s="344"/>
      <c r="I131" s="115"/>
      <c r="J131" s="22"/>
      <c r="K131" s="22"/>
      <c r="L131" s="22">
        <f t="shared" ref="L131:L187" si="4">E131*N131</f>
        <v>0.02</v>
      </c>
      <c r="M131" s="22">
        <f t="shared" ref="M131:M187" si="5">E131*O131</f>
        <v>1</v>
      </c>
      <c r="N131" s="23">
        <f>Стойки!$J$111</f>
        <v>0.01</v>
      </c>
      <c r="O131" s="24">
        <f>Стойки!$K$111</f>
        <v>0.5</v>
      </c>
    </row>
    <row r="132" spans="1:15" x14ac:dyDescent="0.2">
      <c r="A132" s="112"/>
      <c r="B132" s="349"/>
      <c r="C132" s="350" t="s">
        <v>66</v>
      </c>
      <c r="D132" s="350" t="s">
        <v>295</v>
      </c>
      <c r="E132" s="351">
        <v>18</v>
      </c>
      <c r="F132" s="340">
        <v>21</v>
      </c>
      <c r="G132" s="352">
        <v>378</v>
      </c>
      <c r="H132" s="344"/>
      <c r="I132" s="115"/>
      <c r="J132" s="22"/>
      <c r="K132" s="22"/>
      <c r="L132" s="22">
        <f t="shared" si="4"/>
        <v>0.18</v>
      </c>
      <c r="M132" s="22">
        <f t="shared" si="5"/>
        <v>0.09</v>
      </c>
      <c r="N132" s="23">
        <f>Стойки!$J$117</f>
        <v>0.01</v>
      </c>
      <c r="O132" s="24">
        <f>Стойки!$K$117</f>
        <v>5.0000000000000001E-3</v>
      </c>
    </row>
    <row r="133" spans="1:15" x14ac:dyDescent="0.2">
      <c r="A133" s="112"/>
      <c r="B133" s="349"/>
      <c r="C133" s="350" t="s">
        <v>64</v>
      </c>
      <c r="D133" s="350" t="s">
        <v>302</v>
      </c>
      <c r="E133" s="351">
        <v>9</v>
      </c>
      <c r="F133" s="340">
        <v>2134</v>
      </c>
      <c r="G133" s="352">
        <v>19206</v>
      </c>
      <c r="H133" s="344"/>
      <c r="I133" s="115"/>
      <c r="J133" s="22"/>
      <c r="K133" s="22"/>
      <c r="L133" s="22">
        <f t="shared" si="4"/>
        <v>2.16</v>
      </c>
      <c r="M133" s="22">
        <f t="shared" si="5"/>
        <v>9.99</v>
      </c>
      <c r="N133" s="23">
        <f>Стойки!$J$108</f>
        <v>0.24</v>
      </c>
      <c r="O133" s="24">
        <f>Стойки!$K$108</f>
        <v>1.1100000000000001</v>
      </c>
    </row>
    <row r="134" spans="1:15" ht="13.5" thickBot="1" x14ac:dyDescent="0.25">
      <c r="A134" s="112"/>
      <c r="B134" s="353"/>
      <c r="C134" s="354" t="s">
        <v>133</v>
      </c>
      <c r="D134" s="354" t="s">
        <v>296</v>
      </c>
      <c r="E134" s="355">
        <v>18</v>
      </c>
      <c r="F134" s="356">
        <v>127</v>
      </c>
      <c r="G134" s="357">
        <v>2286</v>
      </c>
      <c r="H134" s="344"/>
      <c r="I134" s="115"/>
      <c r="J134" s="22"/>
      <c r="K134" s="22"/>
      <c r="L134" s="22">
        <f t="shared" si="4"/>
        <v>0.18</v>
      </c>
      <c r="M134" s="22">
        <f t="shared" si="5"/>
        <v>4.32</v>
      </c>
      <c r="N134" s="23">
        <f>Стойки!$J$116</f>
        <v>0.01</v>
      </c>
      <c r="O134" s="24">
        <f>Стойки!$K$116</f>
        <v>0.24</v>
      </c>
    </row>
    <row r="135" spans="1:15" ht="20.100000000000001" customHeight="1" thickBot="1" x14ac:dyDescent="0.25">
      <c r="A135" s="145"/>
      <c r="B135" s="359" t="s">
        <v>478</v>
      </c>
      <c r="C135" s="342"/>
      <c r="D135" s="342"/>
      <c r="E135" s="342"/>
      <c r="F135" s="343"/>
      <c r="G135" s="343"/>
      <c r="H135" s="344"/>
      <c r="I135" s="115"/>
      <c r="J135" s="22"/>
      <c r="K135" s="22"/>
      <c r="L135" s="22"/>
      <c r="M135" s="22"/>
      <c r="N135" s="23"/>
      <c r="O135" s="24"/>
    </row>
    <row r="136" spans="1:15" x14ac:dyDescent="0.2">
      <c r="A136" s="112"/>
      <c r="B136" s="345" t="s">
        <v>205</v>
      </c>
      <c r="C136" s="346"/>
      <c r="D136" s="346"/>
      <c r="E136" s="358"/>
      <c r="F136" s="347"/>
      <c r="G136" s="348">
        <v>39340</v>
      </c>
      <c r="H136" s="344"/>
      <c r="I136" s="164">
        <f>G136*H136</f>
        <v>0</v>
      </c>
      <c r="J136" s="22">
        <f>H136*L136</f>
        <v>0</v>
      </c>
      <c r="K136" s="22">
        <f>H136*M136</f>
        <v>0</v>
      </c>
      <c r="L136" s="22">
        <f>SUM(L137:L143)</f>
        <v>2.7700000000000005</v>
      </c>
      <c r="M136" s="22">
        <f>SUM(M137:M143)</f>
        <v>20.017999999999997</v>
      </c>
      <c r="N136" s="23"/>
      <c r="O136" s="24"/>
    </row>
    <row r="137" spans="1:15" x14ac:dyDescent="0.2">
      <c r="A137" s="112"/>
      <c r="B137" s="349"/>
      <c r="C137" s="350" t="s">
        <v>34</v>
      </c>
      <c r="D137" s="350" t="s">
        <v>293</v>
      </c>
      <c r="E137" s="351">
        <v>2</v>
      </c>
      <c r="F137" s="340">
        <v>11751</v>
      </c>
      <c r="G137" s="352">
        <v>23502</v>
      </c>
      <c r="H137" s="344"/>
      <c r="I137" s="115"/>
      <c r="J137" s="22"/>
      <c r="K137" s="22"/>
      <c r="L137" s="22">
        <f t="shared" si="4"/>
        <v>1.4</v>
      </c>
      <c r="M137" s="22">
        <f t="shared" si="5"/>
        <v>11.827999999999999</v>
      </c>
      <c r="N137" s="23">
        <f>Стойки!$J$14</f>
        <v>0.7</v>
      </c>
      <c r="O137" s="24">
        <f>Стойки!$K$14</f>
        <v>5.9139999999999997</v>
      </c>
    </row>
    <row r="138" spans="1:15" x14ac:dyDescent="0.2">
      <c r="A138" s="112"/>
      <c r="B138" s="349"/>
      <c r="C138" s="350" t="s">
        <v>130</v>
      </c>
      <c r="D138" s="350" t="s">
        <v>297</v>
      </c>
      <c r="E138" s="351">
        <v>4</v>
      </c>
      <c r="F138" s="340">
        <v>99</v>
      </c>
      <c r="G138" s="352">
        <v>396</v>
      </c>
      <c r="H138" s="344"/>
      <c r="I138" s="115"/>
      <c r="J138" s="22"/>
      <c r="K138" s="22"/>
      <c r="L138" s="22">
        <f t="shared" si="4"/>
        <v>0.04</v>
      </c>
      <c r="M138" s="22">
        <f t="shared" si="5"/>
        <v>0.12</v>
      </c>
      <c r="N138" s="23">
        <f>Стойки!$J$114</f>
        <v>0.01</v>
      </c>
      <c r="O138" s="24">
        <f>Стойки!$K$114</f>
        <v>0.03</v>
      </c>
    </row>
    <row r="139" spans="1:15" x14ac:dyDescent="0.2">
      <c r="A139" s="112"/>
      <c r="B139" s="349"/>
      <c r="C139" s="350" t="s">
        <v>565</v>
      </c>
      <c r="D139" s="350" t="s">
        <v>571</v>
      </c>
      <c r="E139" s="351">
        <v>2</v>
      </c>
      <c r="F139" s="340">
        <v>2550</v>
      </c>
      <c r="G139" s="352">
        <v>5100</v>
      </c>
      <c r="H139" s="344"/>
      <c r="I139" s="115"/>
      <c r="J139" s="22"/>
      <c r="K139" s="22"/>
      <c r="L139" s="22">
        <f t="shared" si="4"/>
        <v>0.02</v>
      </c>
      <c r="M139" s="22">
        <f t="shared" si="5"/>
        <v>1</v>
      </c>
      <c r="N139" s="23">
        <f>Стойки!$J$111</f>
        <v>0.01</v>
      </c>
      <c r="O139" s="24">
        <f>Стойки!$K$111</f>
        <v>0.5</v>
      </c>
    </row>
    <row r="140" spans="1:15" x14ac:dyDescent="0.2">
      <c r="A140" s="112"/>
      <c r="B140" s="349"/>
      <c r="C140" s="350" t="s">
        <v>66</v>
      </c>
      <c r="D140" s="350" t="s">
        <v>295</v>
      </c>
      <c r="E140" s="351">
        <v>10</v>
      </c>
      <c r="F140" s="340">
        <v>21</v>
      </c>
      <c r="G140" s="352">
        <v>210</v>
      </c>
      <c r="H140" s="344"/>
      <c r="I140" s="115"/>
      <c r="J140" s="22"/>
      <c r="K140" s="22"/>
      <c r="L140" s="22">
        <f t="shared" si="4"/>
        <v>0.1</v>
      </c>
      <c r="M140" s="22">
        <f t="shared" si="5"/>
        <v>0.05</v>
      </c>
      <c r="N140" s="23">
        <f>Стойки!$J$117</f>
        <v>0.01</v>
      </c>
      <c r="O140" s="24">
        <f>Стойки!$K$117</f>
        <v>5.0000000000000001E-3</v>
      </c>
    </row>
    <row r="141" spans="1:15" x14ac:dyDescent="0.2">
      <c r="A141" s="112"/>
      <c r="B141" s="349"/>
      <c r="C141" s="350" t="s">
        <v>51</v>
      </c>
      <c r="D141" s="350" t="s">
        <v>298</v>
      </c>
      <c r="E141" s="351">
        <v>3</v>
      </c>
      <c r="F141" s="340">
        <v>1286</v>
      </c>
      <c r="G141" s="352">
        <v>3858</v>
      </c>
      <c r="H141" s="344"/>
      <c r="I141" s="115"/>
      <c r="J141" s="22"/>
      <c r="K141" s="22"/>
      <c r="L141" s="22">
        <f t="shared" si="4"/>
        <v>0.51</v>
      </c>
      <c r="M141" s="22">
        <f t="shared" si="5"/>
        <v>2.0100000000000002</v>
      </c>
      <c r="N141" s="23">
        <f>Стойки!$J$94</f>
        <v>0.17</v>
      </c>
      <c r="O141" s="24">
        <f>Стойки!$K$94</f>
        <v>0.67</v>
      </c>
    </row>
    <row r="142" spans="1:15" x14ac:dyDescent="0.2">
      <c r="A142" s="112"/>
      <c r="B142" s="349"/>
      <c r="C142" s="350" t="s">
        <v>549</v>
      </c>
      <c r="D142" s="350" t="s">
        <v>381</v>
      </c>
      <c r="E142" s="351">
        <v>3</v>
      </c>
      <c r="F142" s="340">
        <v>1668</v>
      </c>
      <c r="G142" s="352">
        <v>5004</v>
      </c>
      <c r="H142" s="344"/>
      <c r="I142" s="115"/>
      <c r="J142" s="22"/>
      <c r="K142" s="22"/>
      <c r="L142" s="22">
        <f t="shared" si="4"/>
        <v>0.60000000000000009</v>
      </c>
      <c r="M142" s="22">
        <f t="shared" si="5"/>
        <v>2.61</v>
      </c>
      <c r="N142" s="23">
        <f>Стойки!$J$97</f>
        <v>0.2</v>
      </c>
      <c r="O142" s="24">
        <f>Стойки!$K$97</f>
        <v>0.87</v>
      </c>
    </row>
    <row r="143" spans="1:15" ht="13.5" thickBot="1" x14ac:dyDescent="0.25">
      <c r="A143" s="112"/>
      <c r="B143" s="353"/>
      <c r="C143" s="354" t="s">
        <v>133</v>
      </c>
      <c r="D143" s="354" t="s">
        <v>296</v>
      </c>
      <c r="E143" s="355">
        <v>10</v>
      </c>
      <c r="F143" s="356">
        <v>127</v>
      </c>
      <c r="G143" s="357">
        <v>1270</v>
      </c>
      <c r="H143" s="344"/>
      <c r="I143" s="115"/>
      <c r="J143" s="22"/>
      <c r="K143" s="22"/>
      <c r="L143" s="22">
        <f t="shared" si="4"/>
        <v>0.1</v>
      </c>
      <c r="M143" s="22">
        <f t="shared" si="5"/>
        <v>2.4</v>
      </c>
      <c r="N143" s="23">
        <f>Стойки!$J$116</f>
        <v>0.01</v>
      </c>
      <c r="O143" s="24">
        <f>Стойки!$K$116</f>
        <v>0.24</v>
      </c>
    </row>
    <row r="144" spans="1:15" x14ac:dyDescent="0.2">
      <c r="A144" s="112"/>
      <c r="B144" s="345" t="s">
        <v>206</v>
      </c>
      <c r="C144" s="346"/>
      <c r="D144" s="346"/>
      <c r="E144" s="358"/>
      <c r="F144" s="347"/>
      <c r="G144" s="348">
        <v>42520</v>
      </c>
      <c r="H144" s="344"/>
      <c r="I144" s="164">
        <f>G144*H144</f>
        <v>0</v>
      </c>
      <c r="J144" s="22">
        <f>H144*L144</f>
        <v>0</v>
      </c>
      <c r="K144" s="22">
        <f>H144*M144</f>
        <v>0</v>
      </c>
      <c r="L144" s="22">
        <f>SUM(L145:L151)</f>
        <v>2.87</v>
      </c>
      <c r="M144" s="22">
        <f>SUM(M145:M151)</f>
        <v>21.63</v>
      </c>
      <c r="N144" s="23"/>
      <c r="O144" s="24"/>
    </row>
    <row r="145" spans="1:15" x14ac:dyDescent="0.2">
      <c r="A145" s="112"/>
      <c r="B145" s="349"/>
      <c r="C145" s="350" t="s">
        <v>35</v>
      </c>
      <c r="D145" s="350" t="s">
        <v>301</v>
      </c>
      <c r="E145" s="351">
        <v>2</v>
      </c>
      <c r="F145" s="340">
        <v>13341</v>
      </c>
      <c r="G145" s="352">
        <v>26682</v>
      </c>
      <c r="H145" s="344"/>
      <c r="I145" s="115"/>
      <c r="J145" s="22"/>
      <c r="K145" s="22"/>
      <c r="L145" s="22">
        <f t="shared" si="4"/>
        <v>1.5</v>
      </c>
      <c r="M145" s="22">
        <f t="shared" si="5"/>
        <v>13.44</v>
      </c>
      <c r="N145" s="23">
        <f>Стойки!$J$15</f>
        <v>0.75</v>
      </c>
      <c r="O145" s="24">
        <f>Стойки!$K$15</f>
        <v>6.72</v>
      </c>
    </row>
    <row r="146" spans="1:15" x14ac:dyDescent="0.2">
      <c r="A146" s="112"/>
      <c r="B146" s="349"/>
      <c r="C146" s="350" t="s">
        <v>130</v>
      </c>
      <c r="D146" s="350" t="s">
        <v>297</v>
      </c>
      <c r="E146" s="351">
        <v>4</v>
      </c>
      <c r="F146" s="340">
        <v>99</v>
      </c>
      <c r="G146" s="352">
        <v>396</v>
      </c>
      <c r="H146" s="344"/>
      <c r="I146" s="115"/>
      <c r="J146" s="22"/>
      <c r="K146" s="22"/>
      <c r="L146" s="22">
        <f t="shared" si="4"/>
        <v>0.04</v>
      </c>
      <c r="M146" s="22">
        <f t="shared" si="5"/>
        <v>0.12</v>
      </c>
      <c r="N146" s="23">
        <f>Стойки!$J$114</f>
        <v>0.01</v>
      </c>
      <c r="O146" s="24">
        <f>Стойки!$K$114</f>
        <v>0.03</v>
      </c>
    </row>
    <row r="147" spans="1:15" x14ac:dyDescent="0.2">
      <c r="A147" s="112"/>
      <c r="B147" s="349"/>
      <c r="C147" s="350" t="s">
        <v>565</v>
      </c>
      <c r="D147" s="350" t="s">
        <v>569</v>
      </c>
      <c r="E147" s="351">
        <v>2</v>
      </c>
      <c r="F147" s="340">
        <v>2550</v>
      </c>
      <c r="G147" s="352">
        <v>5100</v>
      </c>
      <c r="H147" s="344"/>
      <c r="I147" s="115"/>
      <c r="J147" s="22"/>
      <c r="K147" s="22"/>
      <c r="L147" s="22">
        <f t="shared" si="4"/>
        <v>0.02</v>
      </c>
      <c r="M147" s="22">
        <f t="shared" si="5"/>
        <v>1</v>
      </c>
      <c r="N147" s="23">
        <f>Стойки!$J$111</f>
        <v>0.01</v>
      </c>
      <c r="O147" s="24">
        <f>Стойки!$K$111</f>
        <v>0.5</v>
      </c>
    </row>
    <row r="148" spans="1:15" x14ac:dyDescent="0.2">
      <c r="A148" s="112"/>
      <c r="B148" s="349"/>
      <c r="C148" s="350" t="s">
        <v>66</v>
      </c>
      <c r="D148" s="350" t="s">
        <v>295</v>
      </c>
      <c r="E148" s="351">
        <v>10</v>
      </c>
      <c r="F148" s="340">
        <v>21</v>
      </c>
      <c r="G148" s="352">
        <v>210</v>
      </c>
      <c r="H148" s="344"/>
      <c r="I148" s="115"/>
      <c r="J148" s="22"/>
      <c r="K148" s="22"/>
      <c r="L148" s="22">
        <f t="shared" si="4"/>
        <v>0.1</v>
      </c>
      <c r="M148" s="22">
        <f t="shared" si="5"/>
        <v>0.05</v>
      </c>
      <c r="N148" s="23">
        <f>Стойки!$J$117</f>
        <v>0.01</v>
      </c>
      <c r="O148" s="24">
        <f>Стойки!$K$117</f>
        <v>5.0000000000000001E-3</v>
      </c>
    </row>
    <row r="149" spans="1:15" x14ac:dyDescent="0.2">
      <c r="A149" s="112"/>
      <c r="B149" s="349"/>
      <c r="C149" s="350" t="s">
        <v>51</v>
      </c>
      <c r="D149" s="350" t="s">
        <v>298</v>
      </c>
      <c r="E149" s="351">
        <v>3</v>
      </c>
      <c r="F149" s="340">
        <v>1286</v>
      </c>
      <c r="G149" s="352">
        <v>3858</v>
      </c>
      <c r="H149" s="344"/>
      <c r="I149" s="115"/>
      <c r="J149" s="22"/>
      <c r="K149" s="22"/>
      <c r="L149" s="22">
        <f t="shared" si="4"/>
        <v>0.51</v>
      </c>
      <c r="M149" s="22">
        <f t="shared" si="5"/>
        <v>2.0100000000000002</v>
      </c>
      <c r="N149" s="23">
        <f>Стойки!$J$94</f>
        <v>0.17</v>
      </c>
      <c r="O149" s="24">
        <f>Стойки!$K$94</f>
        <v>0.67</v>
      </c>
    </row>
    <row r="150" spans="1:15" x14ac:dyDescent="0.2">
      <c r="A150" s="112"/>
      <c r="B150" s="349"/>
      <c r="C150" s="350" t="s">
        <v>549</v>
      </c>
      <c r="D150" s="350" t="s">
        <v>381</v>
      </c>
      <c r="E150" s="351">
        <v>3</v>
      </c>
      <c r="F150" s="340">
        <v>1668</v>
      </c>
      <c r="G150" s="352">
        <v>5004</v>
      </c>
      <c r="H150" s="344"/>
      <c r="I150" s="115"/>
      <c r="J150" s="22"/>
      <c r="K150" s="22"/>
      <c r="L150" s="22">
        <f t="shared" si="4"/>
        <v>0.60000000000000009</v>
      </c>
      <c r="M150" s="22">
        <f t="shared" si="5"/>
        <v>2.61</v>
      </c>
      <c r="N150" s="23">
        <f>Стойки!$J$97</f>
        <v>0.2</v>
      </c>
      <c r="O150" s="24">
        <f>Стойки!$K$97</f>
        <v>0.87</v>
      </c>
    </row>
    <row r="151" spans="1:15" ht="13.5" thickBot="1" x14ac:dyDescent="0.25">
      <c r="A151" s="112"/>
      <c r="B151" s="353"/>
      <c r="C151" s="354" t="s">
        <v>133</v>
      </c>
      <c r="D151" s="354" t="s">
        <v>296</v>
      </c>
      <c r="E151" s="355">
        <v>10</v>
      </c>
      <c r="F151" s="356">
        <v>127</v>
      </c>
      <c r="G151" s="357">
        <v>1270</v>
      </c>
      <c r="H151" s="344"/>
      <c r="I151" s="115"/>
      <c r="J151" s="22"/>
      <c r="K151" s="22"/>
      <c r="L151" s="22">
        <f t="shared" si="4"/>
        <v>0.1</v>
      </c>
      <c r="M151" s="22">
        <f t="shared" si="5"/>
        <v>2.4</v>
      </c>
      <c r="N151" s="23">
        <f>Стойки!$J$116</f>
        <v>0.01</v>
      </c>
      <c r="O151" s="24">
        <f>Стойки!$K$116</f>
        <v>0.24</v>
      </c>
    </row>
    <row r="152" spans="1:15" x14ac:dyDescent="0.2">
      <c r="A152" s="112"/>
      <c r="B152" s="345" t="s">
        <v>207</v>
      </c>
      <c r="C152" s="346"/>
      <c r="D152" s="346"/>
      <c r="E152" s="358"/>
      <c r="F152" s="347"/>
      <c r="G152" s="348">
        <v>44690</v>
      </c>
      <c r="H152" s="344"/>
      <c r="I152" s="164">
        <f>G152*H152</f>
        <v>0</v>
      </c>
      <c r="J152" s="22">
        <f>H152*L152</f>
        <v>0</v>
      </c>
      <c r="K152" s="22">
        <f>H152*M152</f>
        <v>0</v>
      </c>
      <c r="L152" s="22">
        <f>SUM(L153:L159)</f>
        <v>2.96</v>
      </c>
      <c r="M152" s="22">
        <f>SUM(M153:M159)</f>
        <v>22.601000000000003</v>
      </c>
      <c r="N152" s="23"/>
      <c r="O152" s="24"/>
    </row>
    <row r="153" spans="1:15" x14ac:dyDescent="0.2">
      <c r="A153" s="112"/>
      <c r="B153" s="349"/>
      <c r="C153" s="350" t="s">
        <v>36</v>
      </c>
      <c r="D153" s="350" t="s">
        <v>305</v>
      </c>
      <c r="E153" s="351">
        <v>2</v>
      </c>
      <c r="F153" s="340">
        <v>14408</v>
      </c>
      <c r="G153" s="352">
        <v>28816</v>
      </c>
      <c r="H153" s="344"/>
      <c r="I153" s="115"/>
      <c r="J153" s="22"/>
      <c r="K153" s="22"/>
      <c r="L153" s="22">
        <f t="shared" si="4"/>
        <v>1.6</v>
      </c>
      <c r="M153" s="22">
        <f t="shared" si="5"/>
        <v>14.516</v>
      </c>
      <c r="N153" s="23">
        <f>Стойки!$J$16</f>
        <v>0.8</v>
      </c>
      <c r="O153" s="24">
        <f>Стойки!$K$16</f>
        <v>7.258</v>
      </c>
    </row>
    <row r="154" spans="1:15" x14ac:dyDescent="0.2">
      <c r="A154" s="112"/>
      <c r="B154" s="349"/>
      <c r="C154" s="350" t="s">
        <v>130</v>
      </c>
      <c r="D154" s="350" t="s">
        <v>297</v>
      </c>
      <c r="E154" s="351">
        <v>2</v>
      </c>
      <c r="F154" s="340">
        <v>99</v>
      </c>
      <c r="G154" s="352">
        <v>198</v>
      </c>
      <c r="H154" s="344"/>
      <c r="I154" s="115"/>
      <c r="J154" s="22"/>
      <c r="K154" s="22"/>
      <c r="L154" s="22">
        <f t="shared" si="4"/>
        <v>0.02</v>
      </c>
      <c r="M154" s="22">
        <f t="shared" si="5"/>
        <v>0.06</v>
      </c>
      <c r="N154" s="23">
        <f>Стойки!$J$114</f>
        <v>0.01</v>
      </c>
      <c r="O154" s="24">
        <f>Стойки!$K$114</f>
        <v>0.03</v>
      </c>
    </row>
    <row r="155" spans="1:15" x14ac:dyDescent="0.2">
      <c r="A155" s="112"/>
      <c r="B155" s="349"/>
      <c r="C155" s="350" t="s">
        <v>565</v>
      </c>
      <c r="D155" s="350" t="s">
        <v>571</v>
      </c>
      <c r="E155" s="351">
        <v>2</v>
      </c>
      <c r="F155" s="340">
        <v>2550</v>
      </c>
      <c r="G155" s="352">
        <v>5100</v>
      </c>
      <c r="H155" s="344"/>
      <c r="I155" s="115"/>
      <c r="J155" s="22"/>
      <c r="K155" s="22"/>
      <c r="L155" s="22">
        <f t="shared" si="4"/>
        <v>0.02</v>
      </c>
      <c r="M155" s="22">
        <f t="shared" si="5"/>
        <v>1</v>
      </c>
      <c r="N155" s="23">
        <f>Стойки!$J$111</f>
        <v>0.01</v>
      </c>
      <c r="O155" s="24">
        <f>Стойки!$K$111</f>
        <v>0.5</v>
      </c>
    </row>
    <row r="156" spans="1:15" x14ac:dyDescent="0.2">
      <c r="A156" s="112"/>
      <c r="B156" s="349"/>
      <c r="C156" s="350" t="s">
        <v>66</v>
      </c>
      <c r="D156" s="350" t="s">
        <v>295</v>
      </c>
      <c r="E156" s="351">
        <v>9</v>
      </c>
      <c r="F156" s="340">
        <v>21</v>
      </c>
      <c r="G156" s="352">
        <v>189</v>
      </c>
      <c r="H156" s="344"/>
      <c r="I156" s="115"/>
      <c r="J156" s="22"/>
      <c r="K156" s="22"/>
      <c r="L156" s="22">
        <f t="shared" si="4"/>
        <v>0.09</v>
      </c>
      <c r="M156" s="22">
        <f t="shared" si="5"/>
        <v>4.4999999999999998E-2</v>
      </c>
      <c r="N156" s="23">
        <f>Стойки!$J$117</f>
        <v>0.01</v>
      </c>
      <c r="O156" s="24">
        <f>Стойки!$K$117</f>
        <v>5.0000000000000001E-3</v>
      </c>
    </row>
    <row r="157" spans="1:15" x14ac:dyDescent="0.2">
      <c r="A157" s="112"/>
      <c r="B157" s="349"/>
      <c r="C157" s="350" t="s">
        <v>51</v>
      </c>
      <c r="D157" s="350" t="s">
        <v>298</v>
      </c>
      <c r="E157" s="351">
        <v>2</v>
      </c>
      <c r="F157" s="340">
        <v>1286</v>
      </c>
      <c r="G157" s="352">
        <v>2572</v>
      </c>
      <c r="H157" s="344"/>
      <c r="I157" s="115"/>
      <c r="J157" s="22"/>
      <c r="K157" s="22"/>
      <c r="L157" s="22">
        <f t="shared" si="4"/>
        <v>0.34</v>
      </c>
      <c r="M157" s="22">
        <f t="shared" si="5"/>
        <v>1.34</v>
      </c>
      <c r="N157" s="23">
        <f>Стойки!$J$94</f>
        <v>0.17</v>
      </c>
      <c r="O157" s="24">
        <f>Стойки!$K$94</f>
        <v>0.67</v>
      </c>
    </row>
    <row r="158" spans="1:15" x14ac:dyDescent="0.2">
      <c r="A158" s="112"/>
      <c r="B158" s="349"/>
      <c r="C158" s="350" t="s">
        <v>549</v>
      </c>
      <c r="D158" s="350" t="s">
        <v>381</v>
      </c>
      <c r="E158" s="351">
        <v>4</v>
      </c>
      <c r="F158" s="340">
        <v>1668</v>
      </c>
      <c r="G158" s="352">
        <v>6672</v>
      </c>
      <c r="H158" s="344"/>
      <c r="I158" s="115"/>
      <c r="J158" s="22"/>
      <c r="K158" s="22"/>
      <c r="L158" s="22">
        <f t="shared" si="4"/>
        <v>0.8</v>
      </c>
      <c r="M158" s="22">
        <f t="shared" si="5"/>
        <v>3.48</v>
      </c>
      <c r="N158" s="23">
        <f>Стойки!$J$97</f>
        <v>0.2</v>
      </c>
      <c r="O158" s="24">
        <f>Стойки!$K$97</f>
        <v>0.87</v>
      </c>
    </row>
    <row r="159" spans="1:15" ht="13.5" thickBot="1" x14ac:dyDescent="0.25">
      <c r="A159" s="112"/>
      <c r="B159" s="353"/>
      <c r="C159" s="354" t="s">
        <v>133</v>
      </c>
      <c r="D159" s="354" t="s">
        <v>296</v>
      </c>
      <c r="E159" s="355">
        <v>9</v>
      </c>
      <c r="F159" s="356">
        <v>127</v>
      </c>
      <c r="G159" s="357">
        <v>1143</v>
      </c>
      <c r="H159" s="344"/>
      <c r="I159" s="115"/>
      <c r="J159" s="22"/>
      <c r="K159" s="22"/>
      <c r="L159" s="22">
        <f t="shared" si="4"/>
        <v>0.09</v>
      </c>
      <c r="M159" s="22">
        <f t="shared" si="5"/>
        <v>2.16</v>
      </c>
      <c r="N159" s="23">
        <f>Стойки!$J$116</f>
        <v>0.01</v>
      </c>
      <c r="O159" s="24">
        <f>Стойки!$K$116</f>
        <v>0.24</v>
      </c>
    </row>
    <row r="160" spans="1:15" x14ac:dyDescent="0.2">
      <c r="A160" s="112"/>
      <c r="B160" s="345" t="s">
        <v>208</v>
      </c>
      <c r="C160" s="346"/>
      <c r="D160" s="346"/>
      <c r="E160" s="358"/>
      <c r="F160" s="347"/>
      <c r="G160" s="348">
        <v>49662</v>
      </c>
      <c r="H160" s="344"/>
      <c r="I160" s="164">
        <f>G160*H160</f>
        <v>0</v>
      </c>
      <c r="J160" s="22">
        <f>H160*L160</f>
        <v>0</v>
      </c>
      <c r="K160" s="22">
        <f>H160*M160</f>
        <v>0</v>
      </c>
      <c r="L160" s="22">
        <f>SUM(L161:L167)</f>
        <v>3.2899999999999996</v>
      </c>
      <c r="M160" s="22">
        <f>SUM(M161:M167)</f>
        <v>25.433000000000003</v>
      </c>
      <c r="N160" s="23"/>
      <c r="O160" s="24"/>
    </row>
    <row r="161" spans="1:15" x14ac:dyDescent="0.2">
      <c r="A161" s="112"/>
      <c r="B161" s="349"/>
      <c r="C161" s="350" t="s">
        <v>37</v>
      </c>
      <c r="D161" s="350" t="s">
        <v>306</v>
      </c>
      <c r="E161" s="351">
        <v>2</v>
      </c>
      <c r="F161" s="340">
        <v>16004</v>
      </c>
      <c r="G161" s="352">
        <v>32008</v>
      </c>
      <c r="H161" s="344"/>
      <c r="I161" s="115"/>
      <c r="J161" s="22"/>
      <c r="K161" s="22"/>
      <c r="L161" s="22">
        <f t="shared" si="4"/>
        <v>1.7</v>
      </c>
      <c r="M161" s="22">
        <f t="shared" si="5"/>
        <v>16.128</v>
      </c>
      <c r="N161" s="23">
        <f>Стойки!$J$17</f>
        <v>0.85</v>
      </c>
      <c r="O161" s="24">
        <f>Стойки!$K$17</f>
        <v>8.0640000000000001</v>
      </c>
    </row>
    <row r="162" spans="1:15" x14ac:dyDescent="0.2">
      <c r="A162" s="112"/>
      <c r="B162" s="349"/>
      <c r="C162" s="350" t="s">
        <v>130</v>
      </c>
      <c r="D162" s="350" t="s">
        <v>297</v>
      </c>
      <c r="E162" s="351">
        <v>4</v>
      </c>
      <c r="F162" s="340">
        <v>99</v>
      </c>
      <c r="G162" s="352">
        <v>396</v>
      </c>
      <c r="H162" s="344"/>
      <c r="I162" s="115"/>
      <c r="J162" s="22"/>
      <c r="K162" s="22"/>
      <c r="L162" s="22">
        <f t="shared" si="4"/>
        <v>0.04</v>
      </c>
      <c r="M162" s="22">
        <f t="shared" si="5"/>
        <v>0.12</v>
      </c>
      <c r="N162" s="23">
        <f>Стойки!$J$114</f>
        <v>0.01</v>
      </c>
      <c r="O162" s="24">
        <f>Стойки!$K$114</f>
        <v>0.03</v>
      </c>
    </row>
    <row r="163" spans="1:15" x14ac:dyDescent="0.2">
      <c r="A163" s="112"/>
      <c r="B163" s="349"/>
      <c r="C163" s="350" t="s">
        <v>565</v>
      </c>
      <c r="D163" s="350" t="s">
        <v>571</v>
      </c>
      <c r="E163" s="351">
        <v>2</v>
      </c>
      <c r="F163" s="340">
        <v>2550</v>
      </c>
      <c r="G163" s="352">
        <v>5100</v>
      </c>
      <c r="H163" s="344"/>
      <c r="I163" s="115"/>
      <c r="J163" s="22"/>
      <c r="K163" s="22"/>
      <c r="L163" s="22">
        <f t="shared" si="4"/>
        <v>0.02</v>
      </c>
      <c r="M163" s="22">
        <f t="shared" si="5"/>
        <v>1</v>
      </c>
      <c r="N163" s="23">
        <f>Стойки!$J$111</f>
        <v>0.01</v>
      </c>
      <c r="O163" s="24">
        <f>Стойки!$K$111</f>
        <v>0.5</v>
      </c>
    </row>
    <row r="164" spans="1:15" x14ac:dyDescent="0.2">
      <c r="A164" s="112"/>
      <c r="B164" s="349"/>
      <c r="C164" s="350" t="s">
        <v>66</v>
      </c>
      <c r="D164" s="350" t="s">
        <v>295</v>
      </c>
      <c r="E164" s="351">
        <v>11</v>
      </c>
      <c r="F164" s="340">
        <v>21</v>
      </c>
      <c r="G164" s="352">
        <v>231</v>
      </c>
      <c r="H164" s="344"/>
      <c r="I164" s="115"/>
      <c r="J164" s="22"/>
      <c r="K164" s="22"/>
      <c r="L164" s="22">
        <f t="shared" si="4"/>
        <v>0.11</v>
      </c>
      <c r="M164" s="22">
        <f t="shared" si="5"/>
        <v>5.5E-2</v>
      </c>
      <c r="N164" s="23">
        <f>Стойки!$J$117</f>
        <v>0.01</v>
      </c>
      <c r="O164" s="24">
        <f>Стойки!$K$117</f>
        <v>5.0000000000000001E-3</v>
      </c>
    </row>
    <row r="165" spans="1:15" x14ac:dyDescent="0.2">
      <c r="A165" s="112"/>
      <c r="B165" s="349"/>
      <c r="C165" s="350" t="s">
        <v>51</v>
      </c>
      <c r="D165" s="350" t="s">
        <v>298</v>
      </c>
      <c r="E165" s="351">
        <v>3</v>
      </c>
      <c r="F165" s="340">
        <v>1286</v>
      </c>
      <c r="G165" s="352">
        <v>3858</v>
      </c>
      <c r="H165" s="344"/>
      <c r="I165" s="115"/>
      <c r="J165" s="22"/>
      <c r="K165" s="22"/>
      <c r="L165" s="22">
        <f t="shared" si="4"/>
        <v>0.51</v>
      </c>
      <c r="M165" s="22">
        <f t="shared" si="5"/>
        <v>2.0100000000000002</v>
      </c>
      <c r="N165" s="23">
        <f>Стойки!$J$94</f>
        <v>0.17</v>
      </c>
      <c r="O165" s="24">
        <f>Стойки!$K$94</f>
        <v>0.67</v>
      </c>
    </row>
    <row r="166" spans="1:15" x14ac:dyDescent="0.2">
      <c r="A166" s="112"/>
      <c r="B166" s="349"/>
      <c r="C166" s="350" t="s">
        <v>549</v>
      </c>
      <c r="D166" s="350" t="s">
        <v>381</v>
      </c>
      <c r="E166" s="351">
        <v>4</v>
      </c>
      <c r="F166" s="340">
        <v>1668</v>
      </c>
      <c r="G166" s="352">
        <v>6672</v>
      </c>
      <c r="H166" s="344"/>
      <c r="I166" s="115"/>
      <c r="J166" s="22"/>
      <c r="K166" s="22"/>
      <c r="L166" s="22">
        <f t="shared" si="4"/>
        <v>0.8</v>
      </c>
      <c r="M166" s="22">
        <f t="shared" si="5"/>
        <v>3.48</v>
      </c>
      <c r="N166" s="23">
        <f>Стойки!$J$97</f>
        <v>0.2</v>
      </c>
      <c r="O166" s="24">
        <f>Стойки!$K$97</f>
        <v>0.87</v>
      </c>
    </row>
    <row r="167" spans="1:15" ht="13.5" thickBot="1" x14ac:dyDescent="0.25">
      <c r="A167" s="112"/>
      <c r="B167" s="353"/>
      <c r="C167" s="354" t="s">
        <v>133</v>
      </c>
      <c r="D167" s="354" t="s">
        <v>296</v>
      </c>
      <c r="E167" s="355">
        <v>11</v>
      </c>
      <c r="F167" s="356">
        <v>127</v>
      </c>
      <c r="G167" s="357">
        <v>1397</v>
      </c>
      <c r="H167" s="344"/>
      <c r="I167" s="115"/>
      <c r="J167" s="22"/>
      <c r="K167" s="22"/>
      <c r="L167" s="22">
        <f t="shared" si="4"/>
        <v>0.11</v>
      </c>
      <c r="M167" s="22">
        <f t="shared" si="5"/>
        <v>2.6399999999999997</v>
      </c>
      <c r="N167" s="23">
        <f>Стойки!$J$116</f>
        <v>0.01</v>
      </c>
      <c r="O167" s="24">
        <f>Стойки!$K$116</f>
        <v>0.24</v>
      </c>
    </row>
    <row r="168" spans="1:15" x14ac:dyDescent="0.2">
      <c r="A168" s="112"/>
      <c r="B168" s="345" t="s">
        <v>209</v>
      </c>
      <c r="C168" s="346"/>
      <c r="D168" s="346"/>
      <c r="E168" s="358"/>
      <c r="F168" s="347"/>
      <c r="G168" s="348">
        <v>55804</v>
      </c>
      <c r="H168" s="344"/>
      <c r="I168" s="164">
        <f>G168*H168</f>
        <v>0</v>
      </c>
      <c r="J168" s="22">
        <f>H168*L168</f>
        <v>0</v>
      </c>
      <c r="K168" s="22">
        <f>H168*M168</f>
        <v>0</v>
      </c>
      <c r="L168" s="22">
        <f>SUM(L169:L175)</f>
        <v>3.7600000000000002</v>
      </c>
      <c r="M168" s="22">
        <f>SUM(M169:M175)</f>
        <v>28.769999999999992</v>
      </c>
      <c r="N168" s="23"/>
      <c r="O168" s="24"/>
    </row>
    <row r="169" spans="1:15" x14ac:dyDescent="0.2">
      <c r="A169" s="112"/>
      <c r="B169" s="349"/>
      <c r="C169" s="350" t="s">
        <v>38</v>
      </c>
      <c r="D169" s="350" t="s">
        <v>307</v>
      </c>
      <c r="E169" s="351">
        <v>2</v>
      </c>
      <c r="F169" s="340">
        <v>17623</v>
      </c>
      <c r="G169" s="352">
        <v>35246</v>
      </c>
      <c r="H169" s="344"/>
      <c r="I169" s="115"/>
      <c r="J169" s="22"/>
      <c r="K169" s="22"/>
      <c r="L169" s="22">
        <f t="shared" si="4"/>
        <v>1.8</v>
      </c>
      <c r="M169" s="22">
        <f t="shared" si="5"/>
        <v>17.739999999999998</v>
      </c>
      <c r="N169" s="23">
        <f>Стойки!$J$18</f>
        <v>0.9</v>
      </c>
      <c r="O169" s="24">
        <f>Стойки!$K$18</f>
        <v>8.8699999999999992</v>
      </c>
    </row>
    <row r="170" spans="1:15" x14ac:dyDescent="0.2">
      <c r="A170" s="112"/>
      <c r="B170" s="349"/>
      <c r="C170" s="350" t="s">
        <v>130</v>
      </c>
      <c r="D170" s="350" t="s">
        <v>297</v>
      </c>
      <c r="E170" s="351">
        <v>2</v>
      </c>
      <c r="F170" s="340">
        <v>99</v>
      </c>
      <c r="G170" s="352">
        <v>198</v>
      </c>
      <c r="H170" s="344"/>
      <c r="I170" s="115"/>
      <c r="J170" s="22"/>
      <c r="K170" s="22"/>
      <c r="L170" s="22">
        <f t="shared" si="4"/>
        <v>0.02</v>
      </c>
      <c r="M170" s="22">
        <f t="shared" si="5"/>
        <v>0.06</v>
      </c>
      <c r="N170" s="23">
        <f>Стойки!$J$114</f>
        <v>0.01</v>
      </c>
      <c r="O170" s="24">
        <f>Стойки!$K$114</f>
        <v>0.03</v>
      </c>
    </row>
    <row r="171" spans="1:15" x14ac:dyDescent="0.2">
      <c r="A171" s="112"/>
      <c r="B171" s="349"/>
      <c r="C171" s="350" t="s">
        <v>565</v>
      </c>
      <c r="D171" s="350" t="s">
        <v>571</v>
      </c>
      <c r="E171" s="351">
        <v>2</v>
      </c>
      <c r="F171" s="340">
        <v>2550</v>
      </c>
      <c r="G171" s="352">
        <v>5100</v>
      </c>
      <c r="H171" s="344"/>
      <c r="I171" s="115"/>
      <c r="J171" s="22"/>
      <c r="K171" s="22"/>
      <c r="L171" s="22">
        <f t="shared" si="4"/>
        <v>0.02</v>
      </c>
      <c r="M171" s="22">
        <f t="shared" si="5"/>
        <v>1</v>
      </c>
      <c r="N171" s="23">
        <f>Стойки!$J$111</f>
        <v>0.01</v>
      </c>
      <c r="O171" s="24">
        <f>Стойки!$K$111</f>
        <v>0.5</v>
      </c>
    </row>
    <row r="172" spans="1:15" x14ac:dyDescent="0.2">
      <c r="A172" s="112"/>
      <c r="B172" s="349"/>
      <c r="C172" s="350" t="s">
        <v>66</v>
      </c>
      <c r="D172" s="350" t="s">
        <v>295</v>
      </c>
      <c r="E172" s="351">
        <v>12</v>
      </c>
      <c r="F172" s="340">
        <v>21</v>
      </c>
      <c r="G172" s="352">
        <v>252</v>
      </c>
      <c r="H172" s="344"/>
      <c r="I172" s="115"/>
      <c r="J172" s="22"/>
      <c r="K172" s="22"/>
      <c r="L172" s="22">
        <f t="shared" si="4"/>
        <v>0.12</v>
      </c>
      <c r="M172" s="22">
        <f t="shared" si="5"/>
        <v>0.06</v>
      </c>
      <c r="N172" s="23">
        <f>Стойки!$J$117</f>
        <v>0.01</v>
      </c>
      <c r="O172" s="24">
        <f>Стойки!$K$117</f>
        <v>5.0000000000000001E-3</v>
      </c>
    </row>
    <row r="173" spans="1:15" x14ac:dyDescent="0.2">
      <c r="A173" s="112"/>
      <c r="B173" s="349"/>
      <c r="C173" s="350" t="s">
        <v>51</v>
      </c>
      <c r="D173" s="350" t="s">
        <v>298</v>
      </c>
      <c r="E173" s="351">
        <v>4</v>
      </c>
      <c r="F173" s="340">
        <v>1286</v>
      </c>
      <c r="G173" s="352">
        <v>5144</v>
      </c>
      <c r="H173" s="344"/>
      <c r="I173" s="115"/>
      <c r="J173" s="22"/>
      <c r="K173" s="22"/>
      <c r="L173" s="22">
        <f t="shared" si="4"/>
        <v>0.68</v>
      </c>
      <c r="M173" s="22">
        <f t="shared" si="5"/>
        <v>2.68</v>
      </c>
      <c r="N173" s="23">
        <f>Стойки!$J$94</f>
        <v>0.17</v>
      </c>
      <c r="O173" s="24">
        <f>Стойки!$K$94</f>
        <v>0.67</v>
      </c>
    </row>
    <row r="174" spans="1:15" x14ac:dyDescent="0.2">
      <c r="A174" s="112"/>
      <c r="B174" s="349"/>
      <c r="C174" s="350" t="s">
        <v>549</v>
      </c>
      <c r="D174" s="350" t="s">
        <v>381</v>
      </c>
      <c r="E174" s="351">
        <v>5</v>
      </c>
      <c r="F174" s="340">
        <v>1668</v>
      </c>
      <c r="G174" s="352">
        <v>8340</v>
      </c>
      <c r="H174" s="344"/>
      <c r="I174" s="115"/>
      <c r="J174" s="22"/>
      <c r="K174" s="22"/>
      <c r="L174" s="22">
        <f t="shared" si="4"/>
        <v>1</v>
      </c>
      <c r="M174" s="22">
        <f t="shared" si="5"/>
        <v>4.3499999999999996</v>
      </c>
      <c r="N174" s="23">
        <f>Стойки!$J$97</f>
        <v>0.2</v>
      </c>
      <c r="O174" s="24">
        <f>Стойки!$K$97</f>
        <v>0.87</v>
      </c>
    </row>
    <row r="175" spans="1:15" ht="13.5" thickBot="1" x14ac:dyDescent="0.25">
      <c r="A175" s="112"/>
      <c r="B175" s="353"/>
      <c r="C175" s="354" t="s">
        <v>133</v>
      </c>
      <c r="D175" s="354" t="s">
        <v>296</v>
      </c>
      <c r="E175" s="355">
        <v>12</v>
      </c>
      <c r="F175" s="356">
        <v>127</v>
      </c>
      <c r="G175" s="357">
        <v>1524</v>
      </c>
      <c r="H175" s="344"/>
      <c r="I175" s="115"/>
      <c r="J175" s="22"/>
      <c r="K175" s="22"/>
      <c r="L175" s="22">
        <f t="shared" si="4"/>
        <v>0.12</v>
      </c>
      <c r="M175" s="22">
        <f t="shared" si="5"/>
        <v>2.88</v>
      </c>
      <c r="N175" s="23">
        <f>Стойки!$J$116</f>
        <v>0.01</v>
      </c>
      <c r="O175" s="24">
        <f>Стойки!$K$116</f>
        <v>0.24</v>
      </c>
    </row>
    <row r="176" spans="1:15" x14ac:dyDescent="0.2">
      <c r="A176" s="112"/>
      <c r="B176" s="345" t="s">
        <v>210</v>
      </c>
      <c r="C176" s="346"/>
      <c r="D176" s="346"/>
      <c r="E176" s="358"/>
      <c r="F176" s="347"/>
      <c r="G176" s="348">
        <v>60792</v>
      </c>
      <c r="H176" s="344"/>
      <c r="I176" s="164">
        <f>G176*H176</f>
        <v>0</v>
      </c>
      <c r="J176" s="22">
        <f>H176*L176</f>
        <v>0</v>
      </c>
      <c r="K176" s="22">
        <f>H176*M176</f>
        <v>0</v>
      </c>
      <c r="L176" s="22">
        <f>SUM(L177:L183)</f>
        <v>4.09</v>
      </c>
      <c r="M176" s="22">
        <f>SUM(M177:M183)</f>
        <v>31.603999999999999</v>
      </c>
      <c r="N176" s="23"/>
      <c r="O176" s="24"/>
    </row>
    <row r="177" spans="1:15" x14ac:dyDescent="0.2">
      <c r="A177" s="112"/>
      <c r="B177" s="349"/>
      <c r="C177" s="350" t="s">
        <v>39</v>
      </c>
      <c r="D177" s="350" t="s">
        <v>308</v>
      </c>
      <c r="E177" s="351">
        <v>2</v>
      </c>
      <c r="F177" s="340">
        <v>19227</v>
      </c>
      <c r="G177" s="352">
        <v>38454</v>
      </c>
      <c r="H177" s="344"/>
      <c r="I177" s="115"/>
      <c r="J177" s="22"/>
      <c r="K177" s="22"/>
      <c r="L177" s="22">
        <f t="shared" si="4"/>
        <v>1.9</v>
      </c>
      <c r="M177" s="22">
        <f t="shared" si="5"/>
        <v>19.353999999999999</v>
      </c>
      <c r="N177" s="23">
        <f>Стойки!$J$19</f>
        <v>0.95</v>
      </c>
      <c r="O177" s="24">
        <f>Стойки!$K$19</f>
        <v>9.6769999999999996</v>
      </c>
    </row>
    <row r="178" spans="1:15" x14ac:dyDescent="0.2">
      <c r="A178" s="112"/>
      <c r="B178" s="349"/>
      <c r="C178" s="350" t="s">
        <v>130</v>
      </c>
      <c r="D178" s="350" t="s">
        <v>297</v>
      </c>
      <c r="E178" s="351">
        <v>4</v>
      </c>
      <c r="F178" s="340">
        <v>99</v>
      </c>
      <c r="G178" s="352">
        <v>396</v>
      </c>
      <c r="H178" s="344"/>
      <c r="I178" s="115"/>
      <c r="J178" s="22"/>
      <c r="K178" s="22"/>
      <c r="L178" s="22">
        <f t="shared" si="4"/>
        <v>0.04</v>
      </c>
      <c r="M178" s="22">
        <f t="shared" si="5"/>
        <v>0.12</v>
      </c>
      <c r="N178" s="23">
        <f>Стойки!$J$114</f>
        <v>0.01</v>
      </c>
      <c r="O178" s="24">
        <f>Стойки!$K$114</f>
        <v>0.03</v>
      </c>
    </row>
    <row r="179" spans="1:15" x14ac:dyDescent="0.2">
      <c r="A179" s="112"/>
      <c r="B179" s="349"/>
      <c r="C179" s="350" t="s">
        <v>565</v>
      </c>
      <c r="D179" s="350" t="s">
        <v>569</v>
      </c>
      <c r="E179" s="351">
        <v>2</v>
      </c>
      <c r="F179" s="340">
        <v>2550</v>
      </c>
      <c r="G179" s="352">
        <v>5100</v>
      </c>
      <c r="H179" s="344"/>
      <c r="I179" s="115"/>
      <c r="J179" s="22"/>
      <c r="K179" s="22"/>
      <c r="L179" s="22">
        <f t="shared" si="4"/>
        <v>0.02</v>
      </c>
      <c r="M179" s="22">
        <f t="shared" si="5"/>
        <v>1</v>
      </c>
      <c r="N179" s="23">
        <f>Стойки!$J$111</f>
        <v>0.01</v>
      </c>
      <c r="O179" s="24">
        <f>Стойки!$K$111</f>
        <v>0.5</v>
      </c>
    </row>
    <row r="180" spans="1:15" x14ac:dyDescent="0.2">
      <c r="A180" s="112"/>
      <c r="B180" s="349"/>
      <c r="C180" s="350" t="s">
        <v>66</v>
      </c>
      <c r="D180" s="350" t="s">
        <v>295</v>
      </c>
      <c r="E180" s="351">
        <v>14</v>
      </c>
      <c r="F180" s="340">
        <v>21</v>
      </c>
      <c r="G180" s="352">
        <v>294</v>
      </c>
      <c r="H180" s="344"/>
      <c r="I180" s="115"/>
      <c r="J180" s="22"/>
      <c r="K180" s="22"/>
      <c r="L180" s="22">
        <f t="shared" si="4"/>
        <v>0.14000000000000001</v>
      </c>
      <c r="M180" s="22">
        <f t="shared" si="5"/>
        <v>7.0000000000000007E-2</v>
      </c>
      <c r="N180" s="23">
        <f>Стойки!$J$117</f>
        <v>0.01</v>
      </c>
      <c r="O180" s="24">
        <f>Стойки!$K$117</f>
        <v>5.0000000000000001E-3</v>
      </c>
    </row>
    <row r="181" spans="1:15" x14ac:dyDescent="0.2">
      <c r="A181" s="112"/>
      <c r="B181" s="349"/>
      <c r="C181" s="350" t="s">
        <v>51</v>
      </c>
      <c r="D181" s="350" t="s">
        <v>298</v>
      </c>
      <c r="E181" s="351">
        <v>5</v>
      </c>
      <c r="F181" s="340">
        <v>1286</v>
      </c>
      <c r="G181" s="352">
        <v>6430</v>
      </c>
      <c r="H181" s="344"/>
      <c r="I181" s="115"/>
      <c r="J181" s="22"/>
      <c r="K181" s="22"/>
      <c r="L181" s="22">
        <f t="shared" si="4"/>
        <v>0.85000000000000009</v>
      </c>
      <c r="M181" s="22">
        <f t="shared" si="5"/>
        <v>3.35</v>
      </c>
      <c r="N181" s="23">
        <f>Стойки!$J$94</f>
        <v>0.17</v>
      </c>
      <c r="O181" s="24">
        <f>Стойки!$K$94</f>
        <v>0.67</v>
      </c>
    </row>
    <row r="182" spans="1:15" x14ac:dyDescent="0.2">
      <c r="A182" s="112"/>
      <c r="B182" s="349"/>
      <c r="C182" s="350" t="s">
        <v>549</v>
      </c>
      <c r="D182" s="350" t="s">
        <v>381</v>
      </c>
      <c r="E182" s="351">
        <v>5</v>
      </c>
      <c r="F182" s="340">
        <v>1668</v>
      </c>
      <c r="G182" s="352">
        <v>8340</v>
      </c>
      <c r="H182" s="344"/>
      <c r="I182" s="115"/>
      <c r="J182" s="22"/>
      <c r="K182" s="22"/>
      <c r="L182" s="22">
        <f t="shared" si="4"/>
        <v>1</v>
      </c>
      <c r="M182" s="22">
        <f t="shared" si="5"/>
        <v>4.3499999999999996</v>
      </c>
      <c r="N182" s="23">
        <f>Стойки!$J$97</f>
        <v>0.2</v>
      </c>
      <c r="O182" s="24">
        <f>Стойки!$K$97</f>
        <v>0.87</v>
      </c>
    </row>
    <row r="183" spans="1:15" ht="13.5" thickBot="1" x14ac:dyDescent="0.25">
      <c r="A183" s="112"/>
      <c r="B183" s="353"/>
      <c r="C183" s="354" t="s">
        <v>133</v>
      </c>
      <c r="D183" s="354" t="s">
        <v>296</v>
      </c>
      <c r="E183" s="355">
        <v>14</v>
      </c>
      <c r="F183" s="356">
        <v>127</v>
      </c>
      <c r="G183" s="357">
        <v>1778</v>
      </c>
      <c r="H183" s="344"/>
      <c r="I183" s="115"/>
      <c r="J183" s="22"/>
      <c r="K183" s="22"/>
      <c r="L183" s="22">
        <f t="shared" si="4"/>
        <v>0.14000000000000001</v>
      </c>
      <c r="M183" s="22">
        <f t="shared" si="5"/>
        <v>3.36</v>
      </c>
      <c r="N183" s="23">
        <f>Стойки!$J$116</f>
        <v>0.01</v>
      </c>
      <c r="O183" s="24">
        <f>Стойки!$K$116</f>
        <v>0.24</v>
      </c>
    </row>
    <row r="184" spans="1:15" x14ac:dyDescent="0.2">
      <c r="A184" s="112"/>
      <c r="B184" s="345" t="s">
        <v>211</v>
      </c>
      <c r="C184" s="346"/>
      <c r="D184" s="346"/>
      <c r="E184" s="358"/>
      <c r="F184" s="347"/>
      <c r="G184" s="348">
        <v>62932</v>
      </c>
      <c r="H184" s="344"/>
      <c r="I184" s="164">
        <f>G184*H184</f>
        <v>0</v>
      </c>
      <c r="J184" s="22">
        <f>H184*L184</f>
        <v>0</v>
      </c>
      <c r="K184" s="22">
        <f>H184*M184</f>
        <v>0</v>
      </c>
      <c r="L184" s="22">
        <f>SUM(L185:L191)</f>
        <v>4.1800000000000006</v>
      </c>
      <c r="M184" s="22">
        <f>SUM(M185:M191)</f>
        <v>32.573</v>
      </c>
      <c r="N184" s="23"/>
      <c r="O184" s="24"/>
    </row>
    <row r="185" spans="1:15" x14ac:dyDescent="0.2">
      <c r="A185" s="112"/>
      <c r="B185" s="349"/>
      <c r="C185" s="350" t="s">
        <v>40</v>
      </c>
      <c r="D185" s="350" t="s">
        <v>309</v>
      </c>
      <c r="E185" s="351">
        <v>2</v>
      </c>
      <c r="F185" s="340">
        <v>20279</v>
      </c>
      <c r="G185" s="352">
        <v>40558</v>
      </c>
      <c r="H185" s="344"/>
      <c r="I185" s="115"/>
      <c r="J185" s="22"/>
      <c r="K185" s="22"/>
      <c r="L185" s="22">
        <f t="shared" si="4"/>
        <v>2</v>
      </c>
      <c r="M185" s="22">
        <f t="shared" si="5"/>
        <v>20.428000000000001</v>
      </c>
      <c r="N185" s="23">
        <f>Стойки!$J$20</f>
        <v>1</v>
      </c>
      <c r="O185" s="24">
        <f>Стойки!$K$20</f>
        <v>10.214</v>
      </c>
    </row>
    <row r="186" spans="1:15" x14ac:dyDescent="0.2">
      <c r="A186" s="112"/>
      <c r="B186" s="349"/>
      <c r="C186" s="350" t="s">
        <v>130</v>
      </c>
      <c r="D186" s="350" t="s">
        <v>297</v>
      </c>
      <c r="E186" s="351">
        <v>2</v>
      </c>
      <c r="F186" s="340">
        <v>99</v>
      </c>
      <c r="G186" s="352">
        <v>198</v>
      </c>
      <c r="H186" s="344"/>
      <c r="I186" s="115"/>
      <c r="J186" s="22"/>
      <c r="K186" s="22"/>
      <c r="L186" s="22">
        <f t="shared" si="4"/>
        <v>0.02</v>
      </c>
      <c r="M186" s="22">
        <f t="shared" si="5"/>
        <v>0.06</v>
      </c>
      <c r="N186" s="23">
        <f>Стойки!$J$114</f>
        <v>0.01</v>
      </c>
      <c r="O186" s="24">
        <f>Стойки!$K$114</f>
        <v>0.03</v>
      </c>
    </row>
    <row r="187" spans="1:15" x14ac:dyDescent="0.2">
      <c r="A187" s="112"/>
      <c r="B187" s="349"/>
      <c r="C187" s="350" t="s">
        <v>565</v>
      </c>
      <c r="D187" s="350" t="s">
        <v>569</v>
      </c>
      <c r="E187" s="351">
        <v>2</v>
      </c>
      <c r="F187" s="340">
        <v>2550</v>
      </c>
      <c r="G187" s="352">
        <v>5100</v>
      </c>
      <c r="H187" s="344"/>
      <c r="I187" s="115"/>
      <c r="J187" s="22"/>
      <c r="K187" s="22"/>
      <c r="L187" s="22">
        <f t="shared" si="4"/>
        <v>0.02</v>
      </c>
      <c r="M187" s="22">
        <f t="shared" si="5"/>
        <v>1</v>
      </c>
      <c r="N187" s="23">
        <f>Стойки!$J$111</f>
        <v>0.01</v>
      </c>
      <c r="O187" s="24">
        <f>Стойки!$K$111</f>
        <v>0.5</v>
      </c>
    </row>
    <row r="188" spans="1:15" x14ac:dyDescent="0.2">
      <c r="A188" s="112"/>
      <c r="B188" s="349"/>
      <c r="C188" s="350" t="s">
        <v>66</v>
      </c>
      <c r="D188" s="350" t="s">
        <v>295</v>
      </c>
      <c r="E188" s="351">
        <v>13</v>
      </c>
      <c r="F188" s="340">
        <v>21</v>
      </c>
      <c r="G188" s="352">
        <v>273</v>
      </c>
      <c r="H188" s="344"/>
      <c r="I188" s="115"/>
      <c r="J188" s="22"/>
      <c r="K188" s="22"/>
      <c r="L188" s="22">
        <f t="shared" ref="L188:L245" si="6">E188*N188</f>
        <v>0.13</v>
      </c>
      <c r="M188" s="22">
        <f t="shared" ref="M188:M245" si="7">E188*O188</f>
        <v>6.5000000000000002E-2</v>
      </c>
      <c r="N188" s="23">
        <f>Стойки!$J$117</f>
        <v>0.01</v>
      </c>
      <c r="O188" s="24">
        <f>Стойки!$K$117</f>
        <v>5.0000000000000001E-3</v>
      </c>
    </row>
    <row r="189" spans="1:15" x14ac:dyDescent="0.2">
      <c r="A189" s="112"/>
      <c r="B189" s="349"/>
      <c r="C189" s="350" t="s">
        <v>51</v>
      </c>
      <c r="D189" s="350" t="s">
        <v>298</v>
      </c>
      <c r="E189" s="351">
        <v>4</v>
      </c>
      <c r="F189" s="340">
        <v>1286</v>
      </c>
      <c r="G189" s="352">
        <v>5144</v>
      </c>
      <c r="H189" s="344"/>
      <c r="I189" s="115"/>
      <c r="J189" s="22"/>
      <c r="K189" s="22"/>
      <c r="L189" s="22">
        <f t="shared" si="6"/>
        <v>0.68</v>
      </c>
      <c r="M189" s="22">
        <f t="shared" si="7"/>
        <v>2.68</v>
      </c>
      <c r="N189" s="23">
        <f>Стойки!$J$94</f>
        <v>0.17</v>
      </c>
      <c r="O189" s="24">
        <f>Стойки!$K$94</f>
        <v>0.67</v>
      </c>
    </row>
    <row r="190" spans="1:15" x14ac:dyDescent="0.2">
      <c r="A190" s="112"/>
      <c r="B190" s="349"/>
      <c r="C190" s="350" t="s">
        <v>549</v>
      </c>
      <c r="D190" s="350" t="s">
        <v>381</v>
      </c>
      <c r="E190" s="351">
        <v>6</v>
      </c>
      <c r="F190" s="340">
        <v>1668</v>
      </c>
      <c r="G190" s="352">
        <v>10008</v>
      </c>
      <c r="H190" s="344"/>
      <c r="I190" s="115"/>
      <c r="J190" s="22"/>
      <c r="K190" s="22"/>
      <c r="L190" s="22">
        <f t="shared" si="6"/>
        <v>1.2000000000000002</v>
      </c>
      <c r="M190" s="22">
        <f t="shared" si="7"/>
        <v>5.22</v>
      </c>
      <c r="N190" s="23">
        <f>Стойки!$J$97</f>
        <v>0.2</v>
      </c>
      <c r="O190" s="24">
        <f>Стойки!$K$97</f>
        <v>0.87</v>
      </c>
    </row>
    <row r="191" spans="1:15" ht="13.5" thickBot="1" x14ac:dyDescent="0.25">
      <c r="A191" s="112"/>
      <c r="B191" s="353"/>
      <c r="C191" s="354" t="s">
        <v>133</v>
      </c>
      <c r="D191" s="354" t="s">
        <v>296</v>
      </c>
      <c r="E191" s="355">
        <v>13</v>
      </c>
      <c r="F191" s="356">
        <v>127</v>
      </c>
      <c r="G191" s="357">
        <v>1651</v>
      </c>
      <c r="H191" s="344"/>
      <c r="I191" s="115"/>
      <c r="J191" s="22"/>
      <c r="K191" s="22"/>
      <c r="L191" s="22">
        <f t="shared" si="6"/>
        <v>0.13</v>
      </c>
      <c r="M191" s="22">
        <f t="shared" si="7"/>
        <v>3.12</v>
      </c>
      <c r="N191" s="23">
        <f>Стойки!$J$116</f>
        <v>0.01</v>
      </c>
      <c r="O191" s="24">
        <f>Стойки!$K$116</f>
        <v>0.24</v>
      </c>
    </row>
    <row r="192" spans="1:15" x14ac:dyDescent="0.2">
      <c r="A192" s="112"/>
      <c r="B192" s="345" t="s">
        <v>212</v>
      </c>
      <c r="C192" s="346"/>
      <c r="D192" s="346"/>
      <c r="E192" s="358"/>
      <c r="F192" s="347"/>
      <c r="G192" s="348">
        <v>67906</v>
      </c>
      <c r="H192" s="344"/>
      <c r="I192" s="164">
        <f>G192*H192</f>
        <v>0</v>
      </c>
      <c r="J192" s="22">
        <f>H192*L192</f>
        <v>0</v>
      </c>
      <c r="K192" s="22">
        <f>H192*M192</f>
        <v>0</v>
      </c>
      <c r="L192" s="22">
        <f>SUM(L193:L199)</f>
        <v>4.5100000000000007</v>
      </c>
      <c r="M192" s="22">
        <f>SUM(M193:M199)</f>
        <v>35.407000000000004</v>
      </c>
      <c r="N192" s="23"/>
      <c r="O192" s="24"/>
    </row>
    <row r="193" spans="1:15" x14ac:dyDescent="0.2">
      <c r="A193" s="112"/>
      <c r="B193" s="349"/>
      <c r="C193" s="350" t="s">
        <v>41</v>
      </c>
      <c r="D193" s="350" t="s">
        <v>310</v>
      </c>
      <c r="E193" s="351">
        <v>2</v>
      </c>
      <c r="F193" s="340">
        <v>21876</v>
      </c>
      <c r="G193" s="352">
        <v>43752</v>
      </c>
      <c r="H193" s="344"/>
      <c r="I193" s="115"/>
      <c r="J193" s="22"/>
      <c r="K193" s="22"/>
      <c r="L193" s="22">
        <f t="shared" si="6"/>
        <v>2.1</v>
      </c>
      <c r="M193" s="22">
        <f t="shared" si="7"/>
        <v>22.042000000000002</v>
      </c>
      <c r="N193" s="23">
        <f>Стойки!$J$21</f>
        <v>1.05</v>
      </c>
      <c r="O193" s="24">
        <f>Стойки!$K$21</f>
        <v>11.021000000000001</v>
      </c>
    </row>
    <row r="194" spans="1:15" x14ac:dyDescent="0.2">
      <c r="A194" s="112"/>
      <c r="B194" s="349"/>
      <c r="C194" s="350" t="s">
        <v>130</v>
      </c>
      <c r="D194" s="350" t="s">
        <v>297</v>
      </c>
      <c r="E194" s="351">
        <v>4</v>
      </c>
      <c r="F194" s="340">
        <v>99</v>
      </c>
      <c r="G194" s="352">
        <v>396</v>
      </c>
      <c r="H194" s="344"/>
      <c r="I194" s="115"/>
      <c r="J194" s="22"/>
      <c r="K194" s="22"/>
      <c r="L194" s="22">
        <f t="shared" si="6"/>
        <v>0.04</v>
      </c>
      <c r="M194" s="22">
        <f t="shared" si="7"/>
        <v>0.12</v>
      </c>
      <c r="N194" s="23">
        <f>Стойки!$J$114</f>
        <v>0.01</v>
      </c>
      <c r="O194" s="24">
        <f>Стойки!$K$114</f>
        <v>0.03</v>
      </c>
    </row>
    <row r="195" spans="1:15" x14ac:dyDescent="0.2">
      <c r="A195" s="112"/>
      <c r="B195" s="349"/>
      <c r="C195" s="350" t="s">
        <v>565</v>
      </c>
      <c r="D195" s="350" t="s">
        <v>571</v>
      </c>
      <c r="E195" s="351">
        <v>2</v>
      </c>
      <c r="F195" s="340">
        <v>2550</v>
      </c>
      <c r="G195" s="352">
        <v>5100</v>
      </c>
      <c r="H195" s="344"/>
      <c r="I195" s="115"/>
      <c r="J195" s="22"/>
      <c r="K195" s="22"/>
      <c r="L195" s="22">
        <f t="shared" si="6"/>
        <v>0.02</v>
      </c>
      <c r="M195" s="22">
        <f t="shared" si="7"/>
        <v>1</v>
      </c>
      <c r="N195" s="23">
        <f>Стойки!$J$111</f>
        <v>0.01</v>
      </c>
      <c r="O195" s="24">
        <f>Стойки!$K$111</f>
        <v>0.5</v>
      </c>
    </row>
    <row r="196" spans="1:15" x14ac:dyDescent="0.2">
      <c r="A196" s="112"/>
      <c r="B196" s="349"/>
      <c r="C196" s="350" t="s">
        <v>66</v>
      </c>
      <c r="D196" s="350" t="s">
        <v>295</v>
      </c>
      <c r="E196" s="351">
        <v>15</v>
      </c>
      <c r="F196" s="340">
        <v>21</v>
      </c>
      <c r="G196" s="352">
        <v>315</v>
      </c>
      <c r="H196" s="344"/>
      <c r="I196" s="115"/>
      <c r="J196" s="22"/>
      <c r="K196" s="22"/>
      <c r="L196" s="22">
        <f t="shared" si="6"/>
        <v>0.15</v>
      </c>
      <c r="M196" s="22">
        <f t="shared" si="7"/>
        <v>7.4999999999999997E-2</v>
      </c>
      <c r="N196" s="23">
        <f>Стойки!$J$117</f>
        <v>0.01</v>
      </c>
      <c r="O196" s="24">
        <f>Стойки!$K$117</f>
        <v>5.0000000000000001E-3</v>
      </c>
    </row>
    <row r="197" spans="1:15" x14ac:dyDescent="0.2">
      <c r="A197" s="112"/>
      <c r="B197" s="349"/>
      <c r="C197" s="350" t="s">
        <v>51</v>
      </c>
      <c r="D197" s="350" t="s">
        <v>298</v>
      </c>
      <c r="E197" s="351">
        <v>5</v>
      </c>
      <c r="F197" s="340">
        <v>1286</v>
      </c>
      <c r="G197" s="352">
        <v>6430</v>
      </c>
      <c r="H197" s="344"/>
      <c r="I197" s="115"/>
      <c r="J197" s="22"/>
      <c r="K197" s="22"/>
      <c r="L197" s="22">
        <f t="shared" si="6"/>
        <v>0.85000000000000009</v>
      </c>
      <c r="M197" s="22">
        <f t="shared" si="7"/>
        <v>3.35</v>
      </c>
      <c r="N197" s="23">
        <f>Стойки!$J$94</f>
        <v>0.17</v>
      </c>
      <c r="O197" s="24">
        <f>Стойки!$K$94</f>
        <v>0.67</v>
      </c>
    </row>
    <row r="198" spans="1:15" x14ac:dyDescent="0.2">
      <c r="A198" s="112"/>
      <c r="B198" s="349"/>
      <c r="C198" s="350" t="s">
        <v>549</v>
      </c>
      <c r="D198" s="350" t="s">
        <v>381</v>
      </c>
      <c r="E198" s="351">
        <v>6</v>
      </c>
      <c r="F198" s="340">
        <v>1668</v>
      </c>
      <c r="G198" s="352">
        <v>10008</v>
      </c>
      <c r="H198" s="344"/>
      <c r="I198" s="115"/>
      <c r="J198" s="22"/>
      <c r="K198" s="22"/>
      <c r="L198" s="22">
        <f t="shared" si="6"/>
        <v>1.2000000000000002</v>
      </c>
      <c r="M198" s="22">
        <f t="shared" si="7"/>
        <v>5.22</v>
      </c>
      <c r="N198" s="23">
        <f>Стойки!$J$97</f>
        <v>0.2</v>
      </c>
      <c r="O198" s="24">
        <f>Стойки!$K$97</f>
        <v>0.87</v>
      </c>
    </row>
    <row r="199" spans="1:15" ht="13.5" thickBot="1" x14ac:dyDescent="0.25">
      <c r="A199" s="112"/>
      <c r="B199" s="353"/>
      <c r="C199" s="354" t="s">
        <v>133</v>
      </c>
      <c r="D199" s="354" t="s">
        <v>296</v>
      </c>
      <c r="E199" s="355">
        <v>15</v>
      </c>
      <c r="F199" s="356">
        <v>127</v>
      </c>
      <c r="G199" s="357">
        <v>1905</v>
      </c>
      <c r="H199" s="344"/>
      <c r="I199" s="115"/>
      <c r="J199" s="22"/>
      <c r="K199" s="22"/>
      <c r="L199" s="22">
        <f t="shared" si="6"/>
        <v>0.15</v>
      </c>
      <c r="M199" s="22">
        <f t="shared" si="7"/>
        <v>3.5999999999999996</v>
      </c>
      <c r="N199" s="23">
        <f>Стойки!$J$116</f>
        <v>0.01</v>
      </c>
      <c r="O199" s="24">
        <f>Стойки!$K$116</f>
        <v>0.24</v>
      </c>
    </row>
    <row r="200" spans="1:15" x14ac:dyDescent="0.2">
      <c r="A200" s="112"/>
      <c r="B200" s="345" t="s">
        <v>213</v>
      </c>
      <c r="C200" s="346"/>
      <c r="D200" s="346"/>
      <c r="E200" s="358"/>
      <c r="F200" s="347"/>
      <c r="G200" s="348">
        <v>71178</v>
      </c>
      <c r="H200" s="344"/>
      <c r="I200" s="164">
        <f>G200*H200</f>
        <v>0</v>
      </c>
      <c r="J200" s="22">
        <f>H200*L200</f>
        <v>0</v>
      </c>
      <c r="K200" s="22">
        <f>H200*M200</f>
        <v>0</v>
      </c>
      <c r="L200" s="22">
        <f>SUM(L201:L207)</f>
        <v>4.6000000000000005</v>
      </c>
      <c r="M200" s="22">
        <f>SUM(M201:M207)</f>
        <v>36.914000000000001</v>
      </c>
      <c r="N200" s="23"/>
      <c r="O200" s="24"/>
    </row>
    <row r="201" spans="1:15" x14ac:dyDescent="0.2">
      <c r="A201" s="112"/>
      <c r="B201" s="349"/>
      <c r="C201" s="350" t="s">
        <v>42</v>
      </c>
      <c r="D201" s="350" t="s">
        <v>311</v>
      </c>
      <c r="E201" s="351">
        <v>2</v>
      </c>
      <c r="F201" s="340">
        <v>23494</v>
      </c>
      <c r="G201" s="352">
        <v>46988</v>
      </c>
      <c r="H201" s="344"/>
      <c r="I201" s="115"/>
      <c r="J201" s="22"/>
      <c r="K201" s="22"/>
      <c r="L201" s="22">
        <f t="shared" si="6"/>
        <v>2.2000000000000002</v>
      </c>
      <c r="M201" s="22">
        <f t="shared" si="7"/>
        <v>23.654</v>
      </c>
      <c r="N201" s="23">
        <f>Стойки!$J$22</f>
        <v>1.1000000000000001</v>
      </c>
      <c r="O201" s="24">
        <f>Стойки!$K$22</f>
        <v>11.827</v>
      </c>
    </row>
    <row r="202" spans="1:15" x14ac:dyDescent="0.2">
      <c r="A202" s="112"/>
      <c r="B202" s="349"/>
      <c r="C202" s="350" t="s">
        <v>130</v>
      </c>
      <c r="D202" s="350" t="s">
        <v>297</v>
      </c>
      <c r="E202" s="351">
        <v>2</v>
      </c>
      <c r="F202" s="340">
        <v>99</v>
      </c>
      <c r="G202" s="352">
        <v>198</v>
      </c>
      <c r="H202" s="344"/>
      <c r="I202" s="115"/>
      <c r="J202" s="22"/>
      <c r="K202" s="22"/>
      <c r="L202" s="22">
        <f t="shared" si="6"/>
        <v>0.02</v>
      </c>
      <c r="M202" s="22">
        <f t="shared" si="7"/>
        <v>0.06</v>
      </c>
      <c r="N202" s="23">
        <f>Стойки!$J$114</f>
        <v>0.01</v>
      </c>
      <c r="O202" s="24">
        <f>Стойки!$K$114</f>
        <v>0.03</v>
      </c>
    </row>
    <row r="203" spans="1:15" x14ac:dyDescent="0.2">
      <c r="A203" s="112"/>
      <c r="B203" s="349"/>
      <c r="C203" s="350" t="s">
        <v>565</v>
      </c>
      <c r="D203" s="350" t="s">
        <v>571</v>
      </c>
      <c r="E203" s="351">
        <v>2</v>
      </c>
      <c r="F203" s="340">
        <v>2550</v>
      </c>
      <c r="G203" s="352">
        <v>5100</v>
      </c>
      <c r="H203" s="344"/>
      <c r="I203" s="115"/>
      <c r="J203" s="22"/>
      <c r="K203" s="22"/>
      <c r="L203" s="22">
        <f t="shared" si="6"/>
        <v>0.02</v>
      </c>
      <c r="M203" s="22">
        <f t="shared" si="7"/>
        <v>1</v>
      </c>
      <c r="N203" s="23">
        <f>Стойки!$J$111</f>
        <v>0.01</v>
      </c>
      <c r="O203" s="24">
        <f>Стойки!$K$111</f>
        <v>0.5</v>
      </c>
    </row>
    <row r="204" spans="1:15" x14ac:dyDescent="0.2">
      <c r="A204" s="112"/>
      <c r="B204" s="349"/>
      <c r="C204" s="350" t="s">
        <v>66</v>
      </c>
      <c r="D204" s="350" t="s">
        <v>295</v>
      </c>
      <c r="E204" s="351">
        <v>14</v>
      </c>
      <c r="F204" s="340">
        <v>21</v>
      </c>
      <c r="G204" s="352">
        <v>294</v>
      </c>
      <c r="H204" s="344"/>
      <c r="I204" s="115"/>
      <c r="J204" s="22"/>
      <c r="K204" s="22"/>
      <c r="L204" s="22">
        <f t="shared" si="6"/>
        <v>0.14000000000000001</v>
      </c>
      <c r="M204" s="22">
        <f t="shared" si="7"/>
        <v>7.0000000000000007E-2</v>
      </c>
      <c r="N204" s="23">
        <f>Стойки!$J$117</f>
        <v>0.01</v>
      </c>
      <c r="O204" s="24">
        <f>Стойки!$K$117</f>
        <v>5.0000000000000001E-3</v>
      </c>
    </row>
    <row r="205" spans="1:15" x14ac:dyDescent="0.2">
      <c r="A205" s="112"/>
      <c r="B205" s="349"/>
      <c r="C205" s="350" t="s">
        <v>51</v>
      </c>
      <c r="D205" s="350" t="s">
        <v>298</v>
      </c>
      <c r="E205" s="351">
        <v>4</v>
      </c>
      <c r="F205" s="340">
        <v>1286</v>
      </c>
      <c r="G205" s="352">
        <v>5144</v>
      </c>
      <c r="H205" s="344"/>
      <c r="I205" s="115"/>
      <c r="J205" s="22"/>
      <c r="K205" s="22"/>
      <c r="L205" s="22">
        <f t="shared" si="6"/>
        <v>0.68</v>
      </c>
      <c r="M205" s="22">
        <f t="shared" si="7"/>
        <v>2.68</v>
      </c>
      <c r="N205" s="23">
        <f>Стойки!$J$94</f>
        <v>0.17</v>
      </c>
      <c r="O205" s="24">
        <f>Стойки!$K$94</f>
        <v>0.67</v>
      </c>
    </row>
    <row r="206" spans="1:15" x14ac:dyDescent="0.2">
      <c r="A206" s="112"/>
      <c r="B206" s="349"/>
      <c r="C206" s="350" t="s">
        <v>549</v>
      </c>
      <c r="D206" s="350" t="s">
        <v>381</v>
      </c>
      <c r="E206" s="351">
        <v>7</v>
      </c>
      <c r="F206" s="340">
        <v>1668</v>
      </c>
      <c r="G206" s="352">
        <v>11676</v>
      </c>
      <c r="H206" s="344"/>
      <c r="I206" s="115"/>
      <c r="J206" s="22"/>
      <c r="K206" s="22"/>
      <c r="L206" s="22">
        <f t="shared" si="6"/>
        <v>1.4000000000000001</v>
      </c>
      <c r="M206" s="22">
        <f t="shared" si="7"/>
        <v>6.09</v>
      </c>
      <c r="N206" s="23">
        <f>Стойки!$J$97</f>
        <v>0.2</v>
      </c>
      <c r="O206" s="24">
        <f>Стойки!$K$97</f>
        <v>0.87</v>
      </c>
    </row>
    <row r="207" spans="1:15" ht="13.5" thickBot="1" x14ac:dyDescent="0.25">
      <c r="A207" s="112"/>
      <c r="B207" s="353"/>
      <c r="C207" s="354" t="s">
        <v>133</v>
      </c>
      <c r="D207" s="354" t="s">
        <v>296</v>
      </c>
      <c r="E207" s="355">
        <v>14</v>
      </c>
      <c r="F207" s="356">
        <v>127</v>
      </c>
      <c r="G207" s="357">
        <v>1778</v>
      </c>
      <c r="H207" s="344"/>
      <c r="I207" s="115"/>
      <c r="J207" s="22"/>
      <c r="K207" s="22"/>
      <c r="L207" s="22">
        <f t="shared" si="6"/>
        <v>0.14000000000000001</v>
      </c>
      <c r="M207" s="22">
        <f t="shared" si="7"/>
        <v>3.36</v>
      </c>
      <c r="N207" s="23">
        <f>Стойки!$J$116</f>
        <v>0.01</v>
      </c>
      <c r="O207" s="24">
        <f>Стойки!$K$116</f>
        <v>0.24</v>
      </c>
    </row>
    <row r="208" spans="1:15" x14ac:dyDescent="0.2">
      <c r="A208" s="112"/>
      <c r="B208" s="345" t="s">
        <v>214</v>
      </c>
      <c r="C208" s="346"/>
      <c r="D208" s="346"/>
      <c r="E208" s="358"/>
      <c r="F208" s="347"/>
      <c r="G208" s="348">
        <v>76124</v>
      </c>
      <c r="H208" s="344"/>
      <c r="I208" s="164">
        <f>G208*H208</f>
        <v>0</v>
      </c>
      <c r="J208" s="22">
        <f>H208*L208</f>
        <v>0</v>
      </c>
      <c r="K208" s="22">
        <f>H208*M208</f>
        <v>0</v>
      </c>
      <c r="L208" s="22">
        <f>SUM(L209:L215)</f>
        <v>4.9300000000000006</v>
      </c>
      <c r="M208" s="22">
        <f>SUM(M209:M215)</f>
        <v>39.748000000000005</v>
      </c>
      <c r="N208" s="23"/>
      <c r="O208" s="24"/>
    </row>
    <row r="209" spans="1:15" x14ac:dyDescent="0.2">
      <c r="A209" s="112"/>
      <c r="B209" s="349"/>
      <c r="C209" s="350" t="s">
        <v>43</v>
      </c>
      <c r="D209" s="350" t="s">
        <v>312</v>
      </c>
      <c r="E209" s="351">
        <v>2</v>
      </c>
      <c r="F209" s="340">
        <v>25077</v>
      </c>
      <c r="G209" s="352">
        <v>50154</v>
      </c>
      <c r="H209" s="344"/>
      <c r="I209" s="115"/>
      <c r="J209" s="22"/>
      <c r="K209" s="22"/>
      <c r="L209" s="22">
        <f t="shared" si="6"/>
        <v>2.2999999999999998</v>
      </c>
      <c r="M209" s="22">
        <f t="shared" si="7"/>
        <v>25.268000000000001</v>
      </c>
      <c r="N209" s="23">
        <f>Стойки!$J$23</f>
        <v>1.1499999999999999</v>
      </c>
      <c r="O209" s="24">
        <f>Стойки!$K$23</f>
        <v>12.634</v>
      </c>
    </row>
    <row r="210" spans="1:15" x14ac:dyDescent="0.2">
      <c r="A210" s="112"/>
      <c r="B210" s="349"/>
      <c r="C210" s="350" t="s">
        <v>130</v>
      </c>
      <c r="D210" s="350" t="s">
        <v>297</v>
      </c>
      <c r="E210" s="351">
        <v>4</v>
      </c>
      <c r="F210" s="340">
        <v>99</v>
      </c>
      <c r="G210" s="352">
        <v>396</v>
      </c>
      <c r="H210" s="344"/>
      <c r="I210" s="115"/>
      <c r="J210" s="22"/>
      <c r="K210" s="22"/>
      <c r="L210" s="22">
        <f t="shared" si="6"/>
        <v>0.04</v>
      </c>
      <c r="M210" s="22">
        <f t="shared" si="7"/>
        <v>0.12</v>
      </c>
      <c r="N210" s="23">
        <f>Стойки!$J$114</f>
        <v>0.01</v>
      </c>
      <c r="O210" s="24">
        <f>Стойки!$K$114</f>
        <v>0.03</v>
      </c>
    </row>
    <row r="211" spans="1:15" x14ac:dyDescent="0.2">
      <c r="A211" s="112"/>
      <c r="B211" s="349"/>
      <c r="C211" s="350" t="s">
        <v>565</v>
      </c>
      <c r="D211" s="350" t="s">
        <v>571</v>
      </c>
      <c r="E211" s="351">
        <v>2</v>
      </c>
      <c r="F211" s="340">
        <v>2550</v>
      </c>
      <c r="G211" s="352">
        <v>5100</v>
      </c>
      <c r="H211" s="344"/>
      <c r="I211" s="115"/>
      <c r="J211" s="22"/>
      <c r="K211" s="22"/>
      <c r="L211" s="22">
        <f t="shared" si="6"/>
        <v>0.02</v>
      </c>
      <c r="M211" s="22">
        <f t="shared" si="7"/>
        <v>1</v>
      </c>
      <c r="N211" s="23">
        <f>Стойки!$J$111</f>
        <v>0.01</v>
      </c>
      <c r="O211" s="24">
        <f>Стойки!$K$111</f>
        <v>0.5</v>
      </c>
    </row>
    <row r="212" spans="1:15" x14ac:dyDescent="0.2">
      <c r="A212" s="112"/>
      <c r="B212" s="349"/>
      <c r="C212" s="350" t="s">
        <v>66</v>
      </c>
      <c r="D212" s="350" t="s">
        <v>295</v>
      </c>
      <c r="E212" s="351">
        <v>16</v>
      </c>
      <c r="F212" s="340">
        <v>21</v>
      </c>
      <c r="G212" s="352">
        <v>336</v>
      </c>
      <c r="H212" s="344"/>
      <c r="I212" s="115"/>
      <c r="J212" s="22"/>
      <c r="K212" s="22"/>
      <c r="L212" s="22">
        <f t="shared" si="6"/>
        <v>0.16</v>
      </c>
      <c r="M212" s="22">
        <f t="shared" si="7"/>
        <v>0.08</v>
      </c>
      <c r="N212" s="23">
        <f>Стойки!$J$117</f>
        <v>0.01</v>
      </c>
      <c r="O212" s="24">
        <f>Стойки!$K$117</f>
        <v>5.0000000000000001E-3</v>
      </c>
    </row>
    <row r="213" spans="1:15" x14ac:dyDescent="0.2">
      <c r="A213" s="112"/>
      <c r="B213" s="349"/>
      <c r="C213" s="350" t="s">
        <v>51</v>
      </c>
      <c r="D213" s="350" t="s">
        <v>298</v>
      </c>
      <c r="E213" s="351">
        <v>5</v>
      </c>
      <c r="F213" s="340">
        <v>1286</v>
      </c>
      <c r="G213" s="352">
        <v>6430</v>
      </c>
      <c r="H213" s="344"/>
      <c r="I213" s="115"/>
      <c r="J213" s="22"/>
      <c r="K213" s="22"/>
      <c r="L213" s="22">
        <f t="shared" si="6"/>
        <v>0.85000000000000009</v>
      </c>
      <c r="M213" s="22">
        <f t="shared" si="7"/>
        <v>3.35</v>
      </c>
      <c r="N213" s="23">
        <f>Стойки!$J$94</f>
        <v>0.17</v>
      </c>
      <c r="O213" s="24">
        <f>Стойки!$K$94</f>
        <v>0.67</v>
      </c>
    </row>
    <row r="214" spans="1:15" x14ac:dyDescent="0.2">
      <c r="A214" s="112"/>
      <c r="B214" s="349"/>
      <c r="C214" s="350" t="s">
        <v>549</v>
      </c>
      <c r="D214" s="350" t="s">
        <v>381</v>
      </c>
      <c r="E214" s="351">
        <v>7</v>
      </c>
      <c r="F214" s="340">
        <v>1668</v>
      </c>
      <c r="G214" s="352">
        <v>11676</v>
      </c>
      <c r="H214" s="344"/>
      <c r="I214" s="115"/>
      <c r="J214" s="22"/>
      <c r="K214" s="22"/>
      <c r="L214" s="22">
        <f t="shared" si="6"/>
        <v>1.4000000000000001</v>
      </c>
      <c r="M214" s="22">
        <f t="shared" si="7"/>
        <v>6.09</v>
      </c>
      <c r="N214" s="23">
        <f>Стойки!$J$97</f>
        <v>0.2</v>
      </c>
      <c r="O214" s="24">
        <f>Стойки!$K$97</f>
        <v>0.87</v>
      </c>
    </row>
    <row r="215" spans="1:15" ht="13.5" thickBot="1" x14ac:dyDescent="0.25">
      <c r="A215" s="112"/>
      <c r="B215" s="353"/>
      <c r="C215" s="354" t="s">
        <v>133</v>
      </c>
      <c r="D215" s="354" t="s">
        <v>296</v>
      </c>
      <c r="E215" s="355">
        <v>16</v>
      </c>
      <c r="F215" s="356">
        <v>127</v>
      </c>
      <c r="G215" s="357">
        <v>2032</v>
      </c>
      <c r="H215" s="344"/>
      <c r="I215" s="115"/>
      <c r="J215" s="22"/>
      <c r="K215" s="22"/>
      <c r="L215" s="22">
        <f t="shared" si="6"/>
        <v>0.16</v>
      </c>
      <c r="M215" s="22">
        <f t="shared" si="7"/>
        <v>3.84</v>
      </c>
      <c r="N215" s="23">
        <f>Стойки!$J$116</f>
        <v>0.01</v>
      </c>
      <c r="O215" s="24">
        <f>Стойки!$K$116</f>
        <v>0.24</v>
      </c>
    </row>
    <row r="216" spans="1:15" x14ac:dyDescent="0.2">
      <c r="A216" s="112"/>
      <c r="B216" s="345" t="s">
        <v>215</v>
      </c>
      <c r="C216" s="346"/>
      <c r="D216" s="346"/>
      <c r="E216" s="358"/>
      <c r="F216" s="347"/>
      <c r="G216" s="348">
        <v>80844</v>
      </c>
      <c r="H216" s="344"/>
      <c r="I216" s="164">
        <f>G216*H216</f>
        <v>0</v>
      </c>
      <c r="J216" s="22">
        <f>H216*L216</f>
        <v>0</v>
      </c>
      <c r="K216" s="22">
        <f>H216*M216</f>
        <v>0</v>
      </c>
      <c r="L216" s="22">
        <f>SUM(L217:L224)</f>
        <v>5.07</v>
      </c>
      <c r="M216" s="22">
        <f>SUM(M217:M224)</f>
        <v>41.173999999999992</v>
      </c>
      <c r="N216" s="23"/>
      <c r="O216" s="24"/>
    </row>
    <row r="217" spans="1:15" x14ac:dyDescent="0.2">
      <c r="A217" s="112"/>
      <c r="B217" s="349"/>
      <c r="C217" s="350" t="s">
        <v>44</v>
      </c>
      <c r="D217" s="350" t="s">
        <v>313</v>
      </c>
      <c r="E217" s="351">
        <v>2</v>
      </c>
      <c r="F217" s="340">
        <v>26151</v>
      </c>
      <c r="G217" s="352">
        <v>52302</v>
      </c>
      <c r="H217" s="344"/>
      <c r="I217" s="115"/>
      <c r="J217" s="22"/>
      <c r="K217" s="22"/>
      <c r="L217" s="22">
        <f t="shared" si="6"/>
        <v>2.4</v>
      </c>
      <c r="M217" s="22">
        <f t="shared" si="7"/>
        <v>26.341999999999999</v>
      </c>
      <c r="N217" s="23">
        <f>Стойки!$J$24</f>
        <v>1.2</v>
      </c>
      <c r="O217" s="24">
        <f>Стойки!$K$24</f>
        <v>13.170999999999999</v>
      </c>
    </row>
    <row r="218" spans="1:15" x14ac:dyDescent="0.2">
      <c r="A218" s="112"/>
      <c r="B218" s="349"/>
      <c r="C218" s="350" t="s">
        <v>130</v>
      </c>
      <c r="D218" s="350" t="s">
        <v>297</v>
      </c>
      <c r="E218" s="351">
        <v>4</v>
      </c>
      <c r="F218" s="340">
        <v>99</v>
      </c>
      <c r="G218" s="352">
        <v>396</v>
      </c>
      <c r="H218" s="344"/>
      <c r="I218" s="115"/>
      <c r="J218" s="22"/>
      <c r="K218" s="22"/>
      <c r="L218" s="22">
        <f t="shared" si="6"/>
        <v>0.04</v>
      </c>
      <c r="M218" s="22">
        <f t="shared" si="7"/>
        <v>0.12</v>
      </c>
      <c r="N218" s="23">
        <f>Стойки!$J$114</f>
        <v>0.01</v>
      </c>
      <c r="O218" s="24">
        <f>Стойки!$K$114</f>
        <v>0.03</v>
      </c>
    </row>
    <row r="219" spans="1:15" x14ac:dyDescent="0.2">
      <c r="A219" s="112"/>
      <c r="B219" s="349"/>
      <c r="C219" s="350" t="s">
        <v>565</v>
      </c>
      <c r="D219" s="350" t="s">
        <v>571</v>
      </c>
      <c r="E219" s="351">
        <v>2</v>
      </c>
      <c r="F219" s="340">
        <v>2550</v>
      </c>
      <c r="G219" s="352">
        <v>5100</v>
      </c>
      <c r="H219" s="344"/>
      <c r="I219" s="115"/>
      <c r="J219" s="22"/>
      <c r="K219" s="22"/>
      <c r="L219" s="22">
        <f t="shared" si="6"/>
        <v>0.02</v>
      </c>
      <c r="M219" s="22">
        <f t="shared" si="7"/>
        <v>1</v>
      </c>
      <c r="N219" s="23">
        <f>Стойки!$J$111</f>
        <v>0.01</v>
      </c>
      <c r="O219" s="24">
        <f>Стойки!$K$111</f>
        <v>0.5</v>
      </c>
    </row>
    <row r="220" spans="1:15" x14ac:dyDescent="0.2">
      <c r="A220" s="112"/>
      <c r="B220" s="349"/>
      <c r="C220" s="350" t="s">
        <v>66</v>
      </c>
      <c r="D220" s="350" t="s">
        <v>295</v>
      </c>
      <c r="E220" s="351">
        <v>16</v>
      </c>
      <c r="F220" s="340">
        <v>21</v>
      </c>
      <c r="G220" s="352">
        <v>336</v>
      </c>
      <c r="H220" s="344"/>
      <c r="I220" s="115"/>
      <c r="J220" s="22"/>
      <c r="K220" s="22"/>
      <c r="L220" s="22">
        <f t="shared" si="6"/>
        <v>0.16</v>
      </c>
      <c r="M220" s="22">
        <f t="shared" si="7"/>
        <v>0.08</v>
      </c>
      <c r="N220" s="23">
        <f>Стойки!$J$117</f>
        <v>0.01</v>
      </c>
      <c r="O220" s="24">
        <f>Стойки!$K$117</f>
        <v>5.0000000000000001E-3</v>
      </c>
    </row>
    <row r="221" spans="1:15" x14ac:dyDescent="0.2">
      <c r="A221" s="112"/>
      <c r="B221" s="349"/>
      <c r="C221" s="350" t="s">
        <v>51</v>
      </c>
      <c r="D221" s="350" t="s">
        <v>298</v>
      </c>
      <c r="E221" s="351">
        <v>5</v>
      </c>
      <c r="F221" s="340">
        <v>1286</v>
      </c>
      <c r="G221" s="352">
        <v>6430</v>
      </c>
      <c r="H221" s="344"/>
      <c r="I221" s="115"/>
      <c r="J221" s="22"/>
      <c r="K221" s="22"/>
      <c r="L221" s="22">
        <f t="shared" si="6"/>
        <v>0.85000000000000009</v>
      </c>
      <c r="M221" s="22">
        <f t="shared" si="7"/>
        <v>3.35</v>
      </c>
      <c r="N221" s="23">
        <f>Стойки!$J$94</f>
        <v>0.17</v>
      </c>
      <c r="O221" s="24">
        <f>Стойки!$K$94</f>
        <v>0.67</v>
      </c>
    </row>
    <row r="222" spans="1:15" x14ac:dyDescent="0.2">
      <c r="A222" s="112"/>
      <c r="B222" s="349"/>
      <c r="C222" s="350" t="s">
        <v>549</v>
      </c>
      <c r="D222" s="350" t="s">
        <v>381</v>
      </c>
      <c r="E222" s="351">
        <v>7</v>
      </c>
      <c r="F222" s="340">
        <v>1668</v>
      </c>
      <c r="G222" s="352">
        <v>11676</v>
      </c>
      <c r="H222" s="344"/>
      <c r="I222" s="115"/>
      <c r="J222" s="22"/>
      <c r="K222" s="22"/>
      <c r="L222" s="22">
        <f t="shared" si="6"/>
        <v>1.4000000000000001</v>
      </c>
      <c r="M222" s="22">
        <f t="shared" si="7"/>
        <v>6.09</v>
      </c>
      <c r="N222" s="23">
        <f>Стойки!$J$97</f>
        <v>0.2</v>
      </c>
      <c r="O222" s="24">
        <f>Стойки!$K$97</f>
        <v>0.87</v>
      </c>
    </row>
    <row r="223" spans="1:15" x14ac:dyDescent="0.2">
      <c r="A223" s="112"/>
      <c r="B223" s="349"/>
      <c r="C223" s="350" t="s">
        <v>132</v>
      </c>
      <c r="D223" s="350" t="s">
        <v>300</v>
      </c>
      <c r="E223" s="351">
        <v>4</v>
      </c>
      <c r="F223" s="340">
        <v>643</v>
      </c>
      <c r="G223" s="352">
        <v>2572</v>
      </c>
      <c r="H223" s="344"/>
      <c r="I223" s="115"/>
      <c r="J223" s="22"/>
      <c r="K223" s="22"/>
      <c r="L223" s="22">
        <f t="shared" si="6"/>
        <v>0.04</v>
      </c>
      <c r="M223" s="22">
        <f t="shared" si="7"/>
        <v>0.35199999999999998</v>
      </c>
      <c r="N223" s="23">
        <f>Стойки!$J$115</f>
        <v>0.01</v>
      </c>
      <c r="O223" s="24">
        <f>Стойки!$K$115</f>
        <v>8.7999999999999995E-2</v>
      </c>
    </row>
    <row r="224" spans="1:15" ht="13.5" thickBot="1" x14ac:dyDescent="0.25">
      <c r="A224" s="112"/>
      <c r="B224" s="353"/>
      <c r="C224" s="354" t="s">
        <v>133</v>
      </c>
      <c r="D224" s="354" t="s">
        <v>296</v>
      </c>
      <c r="E224" s="355">
        <v>16</v>
      </c>
      <c r="F224" s="356">
        <v>127</v>
      </c>
      <c r="G224" s="357">
        <v>2032</v>
      </c>
      <c r="H224" s="344"/>
      <c r="I224" s="115"/>
      <c r="J224" s="22"/>
      <c r="K224" s="22"/>
      <c r="L224" s="22">
        <f t="shared" si="6"/>
        <v>0.16</v>
      </c>
      <c r="M224" s="22">
        <f t="shared" si="7"/>
        <v>3.84</v>
      </c>
      <c r="N224" s="23">
        <f>Стойки!$J$116</f>
        <v>0.01</v>
      </c>
      <c r="O224" s="24">
        <f>Стойки!$K$116</f>
        <v>0.24</v>
      </c>
    </row>
    <row r="225" spans="1:15" x14ac:dyDescent="0.2">
      <c r="A225" s="112"/>
      <c r="B225" s="345" t="s">
        <v>216</v>
      </c>
      <c r="C225" s="346"/>
      <c r="D225" s="346"/>
      <c r="E225" s="358"/>
      <c r="F225" s="347"/>
      <c r="G225" s="348">
        <v>83310</v>
      </c>
      <c r="H225" s="344"/>
      <c r="I225" s="164">
        <f>G225*H225</f>
        <v>0</v>
      </c>
      <c r="J225" s="22">
        <f>H225*L225</f>
        <v>0</v>
      </c>
      <c r="K225" s="22">
        <f>H225*M225</f>
        <v>0</v>
      </c>
      <c r="L225" s="22">
        <f>SUM(L226:L232)</f>
        <v>5.35</v>
      </c>
      <c r="M225" s="22">
        <f>SUM(M226:M232)</f>
        <v>43.551000000000002</v>
      </c>
      <c r="N225" s="23"/>
      <c r="O225" s="24"/>
    </row>
    <row r="226" spans="1:15" x14ac:dyDescent="0.2">
      <c r="A226" s="112"/>
      <c r="B226" s="349"/>
      <c r="C226" s="350" t="s">
        <v>45</v>
      </c>
      <c r="D226" s="350" t="s">
        <v>314</v>
      </c>
      <c r="E226" s="351">
        <v>2</v>
      </c>
      <c r="F226" s="340">
        <v>27762</v>
      </c>
      <c r="G226" s="352">
        <v>55524</v>
      </c>
      <c r="H226" s="344"/>
      <c r="I226" s="115"/>
      <c r="J226" s="22"/>
      <c r="K226" s="22"/>
      <c r="L226" s="22">
        <f t="shared" si="6"/>
        <v>2.5</v>
      </c>
      <c r="M226" s="22">
        <f t="shared" si="7"/>
        <v>27.956</v>
      </c>
      <c r="N226" s="23">
        <f>Стойки!$J$25</f>
        <v>1.25</v>
      </c>
      <c r="O226" s="24">
        <f>Стойки!$K$25</f>
        <v>13.978</v>
      </c>
    </row>
    <row r="227" spans="1:15" x14ac:dyDescent="0.2">
      <c r="A227" s="112"/>
      <c r="B227" s="349"/>
      <c r="C227" s="350" t="s">
        <v>130</v>
      </c>
      <c r="D227" s="350" t="s">
        <v>297</v>
      </c>
      <c r="E227" s="351">
        <v>4</v>
      </c>
      <c r="F227" s="340">
        <v>99</v>
      </c>
      <c r="G227" s="352">
        <v>396</v>
      </c>
      <c r="H227" s="344"/>
      <c r="I227" s="115"/>
      <c r="J227" s="22"/>
      <c r="K227" s="22"/>
      <c r="L227" s="22">
        <f t="shared" si="6"/>
        <v>0.04</v>
      </c>
      <c r="M227" s="22">
        <f t="shared" si="7"/>
        <v>0.12</v>
      </c>
      <c r="N227" s="23">
        <f>Стойки!$J$114</f>
        <v>0.01</v>
      </c>
      <c r="O227" s="24">
        <f>Стойки!$K$114</f>
        <v>0.03</v>
      </c>
    </row>
    <row r="228" spans="1:15" x14ac:dyDescent="0.2">
      <c r="A228" s="112"/>
      <c r="B228" s="349"/>
      <c r="C228" s="350" t="s">
        <v>565</v>
      </c>
      <c r="D228" s="350" t="s">
        <v>571</v>
      </c>
      <c r="E228" s="351">
        <v>2</v>
      </c>
      <c r="F228" s="340">
        <v>2550</v>
      </c>
      <c r="G228" s="352">
        <v>5100</v>
      </c>
      <c r="H228" s="344"/>
      <c r="I228" s="115"/>
      <c r="J228" s="22"/>
      <c r="K228" s="22"/>
      <c r="L228" s="22">
        <f t="shared" si="6"/>
        <v>0.02</v>
      </c>
      <c r="M228" s="22">
        <f t="shared" si="7"/>
        <v>1</v>
      </c>
      <c r="N228" s="23">
        <f>Стойки!$J$111</f>
        <v>0.01</v>
      </c>
      <c r="O228" s="24">
        <f>Стойки!$K$111</f>
        <v>0.5</v>
      </c>
    </row>
    <row r="229" spans="1:15" x14ac:dyDescent="0.2">
      <c r="A229" s="112"/>
      <c r="B229" s="349"/>
      <c r="C229" s="350" t="s">
        <v>66</v>
      </c>
      <c r="D229" s="350" t="s">
        <v>295</v>
      </c>
      <c r="E229" s="351">
        <v>17</v>
      </c>
      <c r="F229" s="340">
        <v>21</v>
      </c>
      <c r="G229" s="352">
        <v>357</v>
      </c>
      <c r="H229" s="344"/>
      <c r="I229" s="115"/>
      <c r="J229" s="22"/>
      <c r="K229" s="22"/>
      <c r="L229" s="22">
        <f t="shared" si="6"/>
        <v>0.17</v>
      </c>
      <c r="M229" s="22">
        <f t="shared" si="7"/>
        <v>8.5000000000000006E-2</v>
      </c>
      <c r="N229" s="23">
        <f>Стойки!$J$117</f>
        <v>0.01</v>
      </c>
      <c r="O229" s="24">
        <f>Стойки!$K$117</f>
        <v>5.0000000000000001E-3</v>
      </c>
    </row>
    <row r="230" spans="1:15" x14ac:dyDescent="0.2">
      <c r="A230" s="112"/>
      <c r="B230" s="349"/>
      <c r="C230" s="350" t="s">
        <v>51</v>
      </c>
      <c r="D230" s="350" t="s">
        <v>298</v>
      </c>
      <c r="E230" s="351">
        <v>5</v>
      </c>
      <c r="F230" s="340">
        <v>1286</v>
      </c>
      <c r="G230" s="352">
        <v>6430</v>
      </c>
      <c r="H230" s="344"/>
      <c r="I230" s="115"/>
      <c r="J230" s="22"/>
      <c r="K230" s="22"/>
      <c r="L230" s="22">
        <f t="shared" si="6"/>
        <v>0.85000000000000009</v>
      </c>
      <c r="M230" s="22">
        <f t="shared" si="7"/>
        <v>3.35</v>
      </c>
      <c r="N230" s="23">
        <f>Стойки!$J$94</f>
        <v>0.17</v>
      </c>
      <c r="O230" s="24">
        <f>Стойки!$K$94</f>
        <v>0.67</v>
      </c>
    </row>
    <row r="231" spans="1:15" x14ac:dyDescent="0.2">
      <c r="A231" s="112"/>
      <c r="B231" s="349"/>
      <c r="C231" s="350" t="s">
        <v>549</v>
      </c>
      <c r="D231" s="350" t="s">
        <v>381</v>
      </c>
      <c r="E231" s="351">
        <v>8</v>
      </c>
      <c r="F231" s="340">
        <v>1668</v>
      </c>
      <c r="G231" s="352">
        <v>13344</v>
      </c>
      <c r="H231" s="344"/>
      <c r="I231" s="115"/>
      <c r="J231" s="22"/>
      <c r="K231" s="22"/>
      <c r="L231" s="22">
        <f t="shared" si="6"/>
        <v>1.6</v>
      </c>
      <c r="M231" s="22">
        <f t="shared" si="7"/>
        <v>6.96</v>
      </c>
      <c r="N231" s="23">
        <f>Стойки!$J$97</f>
        <v>0.2</v>
      </c>
      <c r="O231" s="24">
        <f>Стойки!$K$97</f>
        <v>0.87</v>
      </c>
    </row>
    <row r="232" spans="1:15" ht="13.5" thickBot="1" x14ac:dyDescent="0.25">
      <c r="A232" s="112"/>
      <c r="B232" s="353"/>
      <c r="C232" s="354" t="s">
        <v>133</v>
      </c>
      <c r="D232" s="354" t="s">
        <v>296</v>
      </c>
      <c r="E232" s="355">
        <v>17</v>
      </c>
      <c r="F232" s="356">
        <v>127</v>
      </c>
      <c r="G232" s="357">
        <v>2159</v>
      </c>
      <c r="H232" s="344"/>
      <c r="I232" s="115"/>
      <c r="J232" s="22"/>
      <c r="K232" s="22"/>
      <c r="L232" s="22">
        <f t="shared" si="6"/>
        <v>0.17</v>
      </c>
      <c r="M232" s="22">
        <f t="shared" si="7"/>
        <v>4.08</v>
      </c>
      <c r="N232" s="23">
        <f>Стойки!$J$116</f>
        <v>0.01</v>
      </c>
      <c r="O232" s="24">
        <f>Стойки!$K$116</f>
        <v>0.24</v>
      </c>
    </row>
    <row r="233" spans="1:15" x14ac:dyDescent="0.2">
      <c r="A233" s="112"/>
      <c r="B233" s="345" t="s">
        <v>218</v>
      </c>
      <c r="C233" s="346"/>
      <c r="D233" s="346"/>
      <c r="E233" s="358"/>
      <c r="F233" s="347"/>
      <c r="G233" s="348">
        <v>86476</v>
      </c>
      <c r="H233" s="344"/>
      <c r="I233" s="164">
        <f>G233*H233</f>
        <v>0</v>
      </c>
      <c r="J233" s="22">
        <f>H233*L233</f>
        <v>0</v>
      </c>
      <c r="K233" s="22">
        <f>H233*M233</f>
        <v>0</v>
      </c>
      <c r="L233" s="22">
        <f>SUM(L234:L240)</f>
        <v>5.45</v>
      </c>
      <c r="M233" s="22">
        <f>SUM(M234:M240)</f>
        <v>45.163000000000004</v>
      </c>
      <c r="N233" s="23"/>
      <c r="O233" s="24"/>
    </row>
    <row r="234" spans="1:15" x14ac:dyDescent="0.2">
      <c r="A234" s="112"/>
      <c r="B234" s="349"/>
      <c r="C234" s="350" t="s">
        <v>46</v>
      </c>
      <c r="D234" s="350" t="s">
        <v>315</v>
      </c>
      <c r="E234" s="351">
        <v>2</v>
      </c>
      <c r="F234" s="340">
        <v>29345</v>
      </c>
      <c r="G234" s="352">
        <v>58690</v>
      </c>
      <c r="H234" s="344"/>
      <c r="I234" s="115"/>
      <c r="J234" s="22"/>
      <c r="K234" s="22"/>
      <c r="L234" s="22">
        <f t="shared" si="6"/>
        <v>2.6</v>
      </c>
      <c r="M234" s="22">
        <f t="shared" si="7"/>
        <v>29.568000000000001</v>
      </c>
      <c r="N234" s="23">
        <f>Стойки!$J$26</f>
        <v>1.3</v>
      </c>
      <c r="O234" s="24">
        <f>Стойки!$K$26</f>
        <v>14.784000000000001</v>
      </c>
    </row>
    <row r="235" spans="1:15" x14ac:dyDescent="0.2">
      <c r="A235" s="112"/>
      <c r="B235" s="349"/>
      <c r="C235" s="350" t="s">
        <v>130</v>
      </c>
      <c r="D235" s="350" t="s">
        <v>297</v>
      </c>
      <c r="E235" s="351">
        <v>4</v>
      </c>
      <c r="F235" s="340">
        <v>99</v>
      </c>
      <c r="G235" s="352">
        <v>396</v>
      </c>
      <c r="H235" s="344"/>
      <c r="I235" s="115"/>
      <c r="J235" s="22"/>
      <c r="K235" s="22"/>
      <c r="L235" s="22">
        <f t="shared" si="6"/>
        <v>0.04</v>
      </c>
      <c r="M235" s="22">
        <f t="shared" si="7"/>
        <v>0.12</v>
      </c>
      <c r="N235" s="23">
        <f>Стойки!$J$114</f>
        <v>0.01</v>
      </c>
      <c r="O235" s="24">
        <f>Стойки!$K$114</f>
        <v>0.03</v>
      </c>
    </row>
    <row r="236" spans="1:15" x14ac:dyDescent="0.2">
      <c r="A236" s="112"/>
      <c r="B236" s="349"/>
      <c r="C236" s="350" t="s">
        <v>565</v>
      </c>
      <c r="D236" s="350" t="s">
        <v>571</v>
      </c>
      <c r="E236" s="351">
        <v>2</v>
      </c>
      <c r="F236" s="340">
        <v>2550</v>
      </c>
      <c r="G236" s="352">
        <v>5100</v>
      </c>
      <c r="H236" s="344"/>
      <c r="I236" s="115"/>
      <c r="J236" s="22"/>
      <c r="K236" s="22"/>
      <c r="L236" s="22">
        <f t="shared" si="6"/>
        <v>0.02</v>
      </c>
      <c r="M236" s="22">
        <f t="shared" si="7"/>
        <v>1</v>
      </c>
      <c r="N236" s="23">
        <f>Стойки!$J$111</f>
        <v>0.01</v>
      </c>
      <c r="O236" s="24">
        <f>Стойки!$K$111</f>
        <v>0.5</v>
      </c>
    </row>
    <row r="237" spans="1:15" x14ac:dyDescent="0.2">
      <c r="A237" s="112"/>
      <c r="B237" s="349"/>
      <c r="C237" s="350" t="s">
        <v>66</v>
      </c>
      <c r="D237" s="350" t="s">
        <v>295</v>
      </c>
      <c r="E237" s="351">
        <v>17</v>
      </c>
      <c r="F237" s="340">
        <v>21</v>
      </c>
      <c r="G237" s="352">
        <v>357</v>
      </c>
      <c r="H237" s="344"/>
      <c r="I237" s="115"/>
      <c r="J237" s="22"/>
      <c r="K237" s="22"/>
      <c r="L237" s="22">
        <f t="shared" si="6"/>
        <v>0.17</v>
      </c>
      <c r="M237" s="22">
        <f t="shared" si="7"/>
        <v>8.5000000000000006E-2</v>
      </c>
      <c r="N237" s="23">
        <f>Стойки!$J$117</f>
        <v>0.01</v>
      </c>
      <c r="O237" s="24">
        <f>Стойки!$K$117</f>
        <v>5.0000000000000001E-3</v>
      </c>
    </row>
    <row r="238" spans="1:15" x14ac:dyDescent="0.2">
      <c r="A238" s="112"/>
      <c r="B238" s="349"/>
      <c r="C238" s="350" t="s">
        <v>51</v>
      </c>
      <c r="D238" s="350" t="s">
        <v>298</v>
      </c>
      <c r="E238" s="351">
        <v>5</v>
      </c>
      <c r="F238" s="340">
        <v>1286</v>
      </c>
      <c r="G238" s="352">
        <v>6430</v>
      </c>
      <c r="H238" s="344"/>
      <c r="I238" s="115"/>
      <c r="J238" s="22"/>
      <c r="K238" s="22"/>
      <c r="L238" s="22">
        <f t="shared" si="6"/>
        <v>0.85000000000000009</v>
      </c>
      <c r="M238" s="22">
        <f t="shared" si="7"/>
        <v>3.35</v>
      </c>
      <c r="N238" s="23">
        <f>Стойки!$J$94</f>
        <v>0.17</v>
      </c>
      <c r="O238" s="24">
        <f>Стойки!$K$94</f>
        <v>0.67</v>
      </c>
    </row>
    <row r="239" spans="1:15" x14ac:dyDescent="0.2">
      <c r="A239" s="112"/>
      <c r="B239" s="349"/>
      <c r="C239" s="350" t="s">
        <v>549</v>
      </c>
      <c r="D239" s="350" t="s">
        <v>381</v>
      </c>
      <c r="E239" s="351">
        <v>8</v>
      </c>
      <c r="F239" s="340">
        <v>1668</v>
      </c>
      <c r="G239" s="352">
        <v>13344</v>
      </c>
      <c r="H239" s="344"/>
      <c r="I239" s="115"/>
      <c r="J239" s="22"/>
      <c r="K239" s="22"/>
      <c r="L239" s="22">
        <f t="shared" si="6"/>
        <v>1.6</v>
      </c>
      <c r="M239" s="22">
        <f t="shared" si="7"/>
        <v>6.96</v>
      </c>
      <c r="N239" s="23">
        <f>Стойки!$J$97</f>
        <v>0.2</v>
      </c>
      <c r="O239" s="24">
        <f>Стойки!$K$97</f>
        <v>0.87</v>
      </c>
    </row>
    <row r="240" spans="1:15" ht="13.5" thickBot="1" x14ac:dyDescent="0.25">
      <c r="A240" s="112"/>
      <c r="B240" s="353"/>
      <c r="C240" s="354" t="s">
        <v>133</v>
      </c>
      <c r="D240" s="354" t="s">
        <v>296</v>
      </c>
      <c r="E240" s="355">
        <v>17</v>
      </c>
      <c r="F240" s="356">
        <v>127</v>
      </c>
      <c r="G240" s="357">
        <v>2159</v>
      </c>
      <c r="H240" s="344"/>
      <c r="I240" s="115"/>
      <c r="J240" s="22"/>
      <c r="K240" s="22"/>
      <c r="L240" s="22">
        <f t="shared" si="6"/>
        <v>0.17</v>
      </c>
      <c r="M240" s="22">
        <f t="shared" si="7"/>
        <v>4.08</v>
      </c>
      <c r="N240" s="23">
        <f>Стойки!$J$116</f>
        <v>0.01</v>
      </c>
      <c r="O240" s="24">
        <f>Стойки!$K$116</f>
        <v>0.24</v>
      </c>
    </row>
    <row r="241" spans="1:15" x14ac:dyDescent="0.2">
      <c r="A241" s="112"/>
      <c r="B241" s="345" t="s">
        <v>220</v>
      </c>
      <c r="C241" s="346"/>
      <c r="D241" s="346"/>
      <c r="E241" s="358"/>
      <c r="F241" s="347"/>
      <c r="G241" s="348">
        <v>91500</v>
      </c>
      <c r="H241" s="344"/>
      <c r="I241" s="164">
        <f>G241*H241</f>
        <v>0</v>
      </c>
      <c r="J241" s="22">
        <f>H241*L241</f>
        <v>0</v>
      </c>
      <c r="K241" s="22">
        <f>H241*M241</f>
        <v>0</v>
      </c>
      <c r="L241" s="22">
        <f>SUM(L242:L248)</f>
        <v>5.7700000000000005</v>
      </c>
      <c r="M241" s="22">
        <f>SUM(M242:M248)</f>
        <v>47.89</v>
      </c>
      <c r="N241" s="23"/>
      <c r="O241" s="24"/>
    </row>
    <row r="242" spans="1:15" x14ac:dyDescent="0.2">
      <c r="A242" s="112"/>
      <c r="B242" s="349"/>
      <c r="C242" s="350" t="s">
        <v>47</v>
      </c>
      <c r="D242" s="350" t="s">
        <v>316</v>
      </c>
      <c r="E242" s="351">
        <v>2</v>
      </c>
      <c r="F242" s="340">
        <v>30949</v>
      </c>
      <c r="G242" s="352">
        <v>61898</v>
      </c>
      <c r="H242" s="344"/>
      <c r="I242" s="115"/>
      <c r="J242" s="22"/>
      <c r="K242" s="22"/>
      <c r="L242" s="22">
        <f t="shared" si="6"/>
        <v>2.7</v>
      </c>
      <c r="M242" s="22">
        <f t="shared" si="7"/>
        <v>31.18</v>
      </c>
      <c r="N242" s="23">
        <f>Стойки!$J$27</f>
        <v>1.35</v>
      </c>
      <c r="O242" s="24">
        <f>Стойки!$K$27</f>
        <v>15.59</v>
      </c>
    </row>
    <row r="243" spans="1:15" x14ac:dyDescent="0.2">
      <c r="A243" s="112"/>
      <c r="B243" s="349"/>
      <c r="C243" s="350" t="s">
        <v>130</v>
      </c>
      <c r="D243" s="350" t="s">
        <v>297</v>
      </c>
      <c r="E243" s="351">
        <v>4</v>
      </c>
      <c r="F243" s="340">
        <v>99</v>
      </c>
      <c r="G243" s="352">
        <v>396</v>
      </c>
      <c r="H243" s="344"/>
      <c r="I243" s="115"/>
      <c r="J243" s="22"/>
      <c r="K243" s="22"/>
      <c r="L243" s="22">
        <f t="shared" si="6"/>
        <v>0.04</v>
      </c>
      <c r="M243" s="22">
        <f t="shared" si="7"/>
        <v>0.12</v>
      </c>
      <c r="N243" s="23">
        <f>Стойки!$J$114</f>
        <v>0.01</v>
      </c>
      <c r="O243" s="24">
        <f>Стойки!$K$114</f>
        <v>0.03</v>
      </c>
    </row>
    <row r="244" spans="1:15" x14ac:dyDescent="0.2">
      <c r="A244" s="112"/>
      <c r="B244" s="349"/>
      <c r="C244" s="350" t="s">
        <v>565</v>
      </c>
      <c r="D244" s="350" t="s">
        <v>569</v>
      </c>
      <c r="E244" s="351">
        <v>2</v>
      </c>
      <c r="F244" s="340">
        <v>2550</v>
      </c>
      <c r="G244" s="352">
        <v>5100</v>
      </c>
      <c r="H244" s="344"/>
      <c r="I244" s="115"/>
      <c r="J244" s="22"/>
      <c r="K244" s="22"/>
      <c r="L244" s="22">
        <f t="shared" si="6"/>
        <v>0.02</v>
      </c>
      <c r="M244" s="22">
        <f t="shared" si="7"/>
        <v>1</v>
      </c>
      <c r="N244" s="23">
        <f>Стойки!$J$111</f>
        <v>0.01</v>
      </c>
      <c r="O244" s="24">
        <f>Стойки!$K$111</f>
        <v>0.5</v>
      </c>
    </row>
    <row r="245" spans="1:15" x14ac:dyDescent="0.2">
      <c r="A245" s="112"/>
      <c r="B245" s="349"/>
      <c r="C245" s="350" t="s">
        <v>66</v>
      </c>
      <c r="D245" s="350" t="s">
        <v>295</v>
      </c>
      <c r="E245" s="351">
        <v>18</v>
      </c>
      <c r="F245" s="340">
        <v>21</v>
      </c>
      <c r="G245" s="352">
        <v>378</v>
      </c>
      <c r="H245" s="344"/>
      <c r="I245" s="115"/>
      <c r="J245" s="22"/>
      <c r="K245" s="22"/>
      <c r="L245" s="22">
        <f t="shared" si="6"/>
        <v>0.18</v>
      </c>
      <c r="M245" s="22">
        <f t="shared" si="7"/>
        <v>0.09</v>
      </c>
      <c r="N245" s="23">
        <f>Стойки!$J$117</f>
        <v>0.01</v>
      </c>
      <c r="O245" s="24">
        <f>Стойки!$K$117</f>
        <v>5.0000000000000001E-3</v>
      </c>
    </row>
    <row r="246" spans="1:15" x14ac:dyDescent="0.2">
      <c r="A246" s="112"/>
      <c r="B246" s="349"/>
      <c r="C246" s="350" t="s">
        <v>51</v>
      </c>
      <c r="D246" s="350" t="s">
        <v>298</v>
      </c>
      <c r="E246" s="351">
        <v>5</v>
      </c>
      <c r="F246" s="340">
        <v>1286</v>
      </c>
      <c r="G246" s="352">
        <v>6430</v>
      </c>
      <c r="H246" s="344"/>
      <c r="I246" s="115"/>
      <c r="J246" s="22"/>
      <c r="K246" s="22"/>
      <c r="L246" s="22">
        <f t="shared" ref="L246:L302" si="8">E246*N246</f>
        <v>0.85000000000000009</v>
      </c>
      <c r="M246" s="22">
        <f t="shared" ref="M246:M302" si="9">E246*O246</f>
        <v>3.35</v>
      </c>
      <c r="N246" s="23">
        <f>Стойки!$J$94</f>
        <v>0.17</v>
      </c>
      <c r="O246" s="24">
        <f>Стойки!$K$94</f>
        <v>0.67</v>
      </c>
    </row>
    <row r="247" spans="1:15" x14ac:dyDescent="0.2">
      <c r="A247" s="112"/>
      <c r="B247" s="349"/>
      <c r="C247" s="350" t="s">
        <v>549</v>
      </c>
      <c r="D247" s="350" t="s">
        <v>381</v>
      </c>
      <c r="E247" s="351">
        <v>9</v>
      </c>
      <c r="F247" s="340">
        <v>1668</v>
      </c>
      <c r="G247" s="352">
        <v>15012</v>
      </c>
      <c r="H247" s="344"/>
      <c r="I247" s="115"/>
      <c r="J247" s="22"/>
      <c r="K247" s="22"/>
      <c r="L247" s="22">
        <f t="shared" si="8"/>
        <v>1.8</v>
      </c>
      <c r="M247" s="22">
        <f t="shared" si="9"/>
        <v>7.83</v>
      </c>
      <c r="N247" s="23">
        <f>Стойки!$J$97</f>
        <v>0.2</v>
      </c>
      <c r="O247" s="24">
        <f>Стойки!$K$97</f>
        <v>0.87</v>
      </c>
    </row>
    <row r="248" spans="1:15" ht="13.5" thickBot="1" x14ac:dyDescent="0.25">
      <c r="A248" s="112"/>
      <c r="B248" s="353"/>
      <c r="C248" s="354" t="s">
        <v>133</v>
      </c>
      <c r="D248" s="354" t="s">
        <v>296</v>
      </c>
      <c r="E248" s="355">
        <v>18</v>
      </c>
      <c r="F248" s="356">
        <v>127</v>
      </c>
      <c r="G248" s="357">
        <v>2286</v>
      </c>
      <c r="H248" s="344"/>
      <c r="I248" s="115"/>
      <c r="J248" s="22"/>
      <c r="K248" s="22"/>
      <c r="L248" s="22">
        <f t="shared" si="8"/>
        <v>0.18</v>
      </c>
      <c r="M248" s="22">
        <f t="shared" si="9"/>
        <v>4.32</v>
      </c>
      <c r="N248" s="23">
        <f>Стойки!$J$116</f>
        <v>0.01</v>
      </c>
      <c r="O248" s="24">
        <f>Стойки!$K$116</f>
        <v>0.24</v>
      </c>
    </row>
    <row r="249" spans="1:15" x14ac:dyDescent="0.2">
      <c r="A249" s="112"/>
      <c r="B249" s="345" t="s">
        <v>222</v>
      </c>
      <c r="C249" s="346"/>
      <c r="D249" s="346"/>
      <c r="E249" s="358"/>
      <c r="F249" s="347"/>
      <c r="G249" s="348">
        <v>93634</v>
      </c>
      <c r="H249" s="344"/>
      <c r="I249" s="164">
        <f>G249*H249</f>
        <v>0</v>
      </c>
      <c r="J249" s="22">
        <f>H249*L249</f>
        <v>0</v>
      </c>
      <c r="K249" s="22">
        <f>H249*M249</f>
        <v>0</v>
      </c>
      <c r="L249" s="22">
        <f>SUM(L250:L256)</f>
        <v>5.87</v>
      </c>
      <c r="M249" s="22">
        <f>SUM(M250:M256)</f>
        <v>48.966000000000001</v>
      </c>
      <c r="N249" s="23"/>
      <c r="O249" s="24"/>
    </row>
    <row r="250" spans="1:15" x14ac:dyDescent="0.2">
      <c r="A250" s="112"/>
      <c r="B250" s="349"/>
      <c r="C250" s="350" t="s">
        <v>48</v>
      </c>
      <c r="D250" s="350" t="s">
        <v>317</v>
      </c>
      <c r="E250" s="351">
        <v>2</v>
      </c>
      <c r="F250" s="340">
        <v>32016</v>
      </c>
      <c r="G250" s="352">
        <v>64032</v>
      </c>
      <c r="H250" s="344"/>
      <c r="I250" s="115"/>
      <c r="J250" s="22"/>
      <c r="K250" s="22"/>
      <c r="L250" s="22">
        <f t="shared" si="8"/>
        <v>2.8</v>
      </c>
      <c r="M250" s="22">
        <f t="shared" si="9"/>
        <v>32.256</v>
      </c>
      <c r="N250" s="23">
        <f>Стойки!$J$28</f>
        <v>1.4</v>
      </c>
      <c r="O250" s="24">
        <f>Стойки!$K$28</f>
        <v>16.128</v>
      </c>
    </row>
    <row r="251" spans="1:15" x14ac:dyDescent="0.2">
      <c r="A251" s="112"/>
      <c r="B251" s="349"/>
      <c r="C251" s="350" t="s">
        <v>130</v>
      </c>
      <c r="D251" s="350" t="s">
        <v>297</v>
      </c>
      <c r="E251" s="351">
        <v>4</v>
      </c>
      <c r="F251" s="340">
        <v>99</v>
      </c>
      <c r="G251" s="352">
        <v>396</v>
      </c>
      <c r="H251" s="344"/>
      <c r="I251" s="115"/>
      <c r="J251" s="22"/>
      <c r="K251" s="22"/>
      <c r="L251" s="22">
        <f t="shared" si="8"/>
        <v>0.04</v>
      </c>
      <c r="M251" s="22">
        <f t="shared" si="9"/>
        <v>0.12</v>
      </c>
      <c r="N251" s="23">
        <f>Стойки!$J$114</f>
        <v>0.01</v>
      </c>
      <c r="O251" s="24">
        <f>Стойки!$K$114</f>
        <v>0.03</v>
      </c>
    </row>
    <row r="252" spans="1:15" x14ac:dyDescent="0.2">
      <c r="A252" s="112"/>
      <c r="B252" s="349"/>
      <c r="C252" s="350" t="s">
        <v>565</v>
      </c>
      <c r="D252" s="350" t="s">
        <v>569</v>
      </c>
      <c r="E252" s="351">
        <v>2</v>
      </c>
      <c r="F252" s="340">
        <v>2550</v>
      </c>
      <c r="G252" s="352">
        <v>5100</v>
      </c>
      <c r="H252" s="344"/>
      <c r="I252" s="115"/>
      <c r="J252" s="22"/>
      <c r="K252" s="22"/>
      <c r="L252" s="22">
        <f t="shared" si="8"/>
        <v>0.02</v>
      </c>
      <c r="M252" s="22">
        <f t="shared" si="9"/>
        <v>1</v>
      </c>
      <c r="N252" s="23">
        <f>Стойки!$J$111</f>
        <v>0.01</v>
      </c>
      <c r="O252" s="24">
        <f>Стойки!$K$111</f>
        <v>0.5</v>
      </c>
    </row>
    <row r="253" spans="1:15" x14ac:dyDescent="0.2">
      <c r="A253" s="112"/>
      <c r="B253" s="349"/>
      <c r="C253" s="350" t="s">
        <v>66</v>
      </c>
      <c r="D253" s="350" t="s">
        <v>295</v>
      </c>
      <c r="E253" s="351">
        <v>18</v>
      </c>
      <c r="F253" s="340">
        <v>21</v>
      </c>
      <c r="G253" s="352">
        <v>378</v>
      </c>
      <c r="H253" s="344"/>
      <c r="I253" s="115"/>
      <c r="J253" s="22"/>
      <c r="K253" s="22"/>
      <c r="L253" s="22">
        <f t="shared" si="8"/>
        <v>0.18</v>
      </c>
      <c r="M253" s="22">
        <f t="shared" si="9"/>
        <v>0.09</v>
      </c>
      <c r="N253" s="23">
        <f>Стойки!$J$117</f>
        <v>0.01</v>
      </c>
      <c r="O253" s="24">
        <f>Стойки!$K$117</f>
        <v>5.0000000000000001E-3</v>
      </c>
    </row>
    <row r="254" spans="1:15" x14ac:dyDescent="0.2">
      <c r="A254" s="112"/>
      <c r="B254" s="349"/>
      <c r="C254" s="350" t="s">
        <v>51</v>
      </c>
      <c r="D254" s="350" t="s">
        <v>298</v>
      </c>
      <c r="E254" s="351">
        <v>5</v>
      </c>
      <c r="F254" s="340">
        <v>1286</v>
      </c>
      <c r="G254" s="352">
        <v>6430</v>
      </c>
      <c r="H254" s="344"/>
      <c r="I254" s="115"/>
      <c r="J254" s="22"/>
      <c r="K254" s="22"/>
      <c r="L254" s="22">
        <f t="shared" si="8"/>
        <v>0.85000000000000009</v>
      </c>
      <c r="M254" s="22">
        <f t="shared" si="9"/>
        <v>3.35</v>
      </c>
      <c r="N254" s="23">
        <f>Стойки!$J$94</f>
        <v>0.17</v>
      </c>
      <c r="O254" s="24">
        <f>Стойки!$K$94</f>
        <v>0.67</v>
      </c>
    </row>
    <row r="255" spans="1:15" x14ac:dyDescent="0.2">
      <c r="A255" s="112"/>
      <c r="B255" s="349"/>
      <c r="C255" s="350" t="s">
        <v>549</v>
      </c>
      <c r="D255" s="350" t="s">
        <v>381</v>
      </c>
      <c r="E255" s="351">
        <v>9</v>
      </c>
      <c r="F255" s="340">
        <v>1668</v>
      </c>
      <c r="G255" s="352">
        <v>15012</v>
      </c>
      <c r="H255" s="344"/>
      <c r="I255" s="115"/>
      <c r="J255" s="22"/>
      <c r="K255" s="22"/>
      <c r="L255" s="22">
        <f t="shared" si="8"/>
        <v>1.8</v>
      </c>
      <c r="M255" s="22">
        <f t="shared" si="9"/>
        <v>7.83</v>
      </c>
      <c r="N255" s="23">
        <f>Стойки!$J$97</f>
        <v>0.2</v>
      </c>
      <c r="O255" s="24">
        <f>Стойки!$K$97</f>
        <v>0.87</v>
      </c>
    </row>
    <row r="256" spans="1:15" ht="13.5" thickBot="1" x14ac:dyDescent="0.25">
      <c r="A256" s="112"/>
      <c r="B256" s="353"/>
      <c r="C256" s="354" t="s">
        <v>133</v>
      </c>
      <c r="D256" s="354" t="s">
        <v>296</v>
      </c>
      <c r="E256" s="355">
        <v>18</v>
      </c>
      <c r="F256" s="356">
        <v>127</v>
      </c>
      <c r="G256" s="357">
        <v>2286</v>
      </c>
      <c r="H256" s="344"/>
      <c r="I256" s="115"/>
      <c r="J256" s="22"/>
      <c r="K256" s="22"/>
      <c r="L256" s="22">
        <f t="shared" si="8"/>
        <v>0.18</v>
      </c>
      <c r="M256" s="22">
        <f t="shared" si="9"/>
        <v>4.32</v>
      </c>
      <c r="N256" s="23">
        <f>Стойки!$J$116</f>
        <v>0.01</v>
      </c>
      <c r="O256" s="24">
        <f>Стойки!$K$116</f>
        <v>0.24</v>
      </c>
    </row>
    <row r="257" spans="1:15" ht="20.100000000000001" customHeight="1" thickBot="1" x14ac:dyDescent="0.25">
      <c r="A257" s="145"/>
      <c r="B257" s="359" t="s">
        <v>480</v>
      </c>
      <c r="C257" s="342"/>
      <c r="D257" s="342"/>
      <c r="E257" s="342"/>
      <c r="F257" s="343"/>
      <c r="G257" s="343"/>
      <c r="H257" s="344"/>
      <c r="I257" s="115"/>
      <c r="J257" s="22"/>
      <c r="K257" s="22"/>
      <c r="L257" s="22"/>
      <c r="M257" s="22"/>
      <c r="N257" s="23"/>
      <c r="O257" s="24"/>
    </row>
    <row r="258" spans="1:15" x14ac:dyDescent="0.2">
      <c r="A258" s="112"/>
      <c r="B258" s="345" t="s">
        <v>190</v>
      </c>
      <c r="C258" s="346"/>
      <c r="D258" s="346"/>
      <c r="E258" s="358"/>
      <c r="F258" s="347"/>
      <c r="G258" s="348">
        <v>39573</v>
      </c>
      <c r="H258" s="344"/>
      <c r="I258" s="164">
        <f>G258*H258</f>
        <v>0</v>
      </c>
      <c r="J258" s="22">
        <f>H258*L258</f>
        <v>0</v>
      </c>
      <c r="K258" s="22">
        <f>H258*M258</f>
        <v>0</v>
      </c>
      <c r="L258" s="22">
        <f>SUM(L259:L265)</f>
        <v>2.96</v>
      </c>
      <c r="M258" s="22">
        <f>SUM(M259:M265)</f>
        <v>20.447999999999997</v>
      </c>
      <c r="N258" s="23"/>
      <c r="O258" s="24"/>
    </row>
    <row r="259" spans="1:15" x14ac:dyDescent="0.2">
      <c r="A259" s="112"/>
      <c r="B259" s="349"/>
      <c r="C259" s="350" t="s">
        <v>34</v>
      </c>
      <c r="D259" s="350" t="s">
        <v>293</v>
      </c>
      <c r="E259" s="351">
        <v>2</v>
      </c>
      <c r="F259" s="340">
        <v>11751</v>
      </c>
      <c r="G259" s="352">
        <v>23502</v>
      </c>
      <c r="H259" s="344"/>
      <c r="I259" s="115"/>
      <c r="J259" s="22"/>
      <c r="K259" s="22"/>
      <c r="L259" s="22">
        <f t="shared" si="8"/>
        <v>1.4</v>
      </c>
      <c r="M259" s="22">
        <f t="shared" si="9"/>
        <v>11.827999999999999</v>
      </c>
      <c r="N259" s="23">
        <f>Стойки!$J$14</f>
        <v>0.7</v>
      </c>
      <c r="O259" s="24">
        <f>Стойки!$K$14</f>
        <v>5.9139999999999997</v>
      </c>
    </row>
    <row r="260" spans="1:15" x14ac:dyDescent="0.2">
      <c r="A260" s="112"/>
      <c r="B260" s="349"/>
      <c r="C260" s="350" t="s">
        <v>130</v>
      </c>
      <c r="D260" s="350" t="s">
        <v>297</v>
      </c>
      <c r="E260" s="351">
        <v>4</v>
      </c>
      <c r="F260" s="340">
        <v>99</v>
      </c>
      <c r="G260" s="352">
        <v>396</v>
      </c>
      <c r="H260" s="344"/>
      <c r="I260" s="115"/>
      <c r="J260" s="22"/>
      <c r="K260" s="22"/>
      <c r="L260" s="22">
        <f t="shared" si="8"/>
        <v>0.04</v>
      </c>
      <c r="M260" s="22">
        <f t="shared" si="9"/>
        <v>0.12</v>
      </c>
      <c r="N260" s="23">
        <f>Стойки!$J$114</f>
        <v>0.01</v>
      </c>
      <c r="O260" s="24">
        <f>Стойки!$K$114</f>
        <v>0.03</v>
      </c>
    </row>
    <row r="261" spans="1:15" x14ac:dyDescent="0.2">
      <c r="A261" s="112"/>
      <c r="B261" s="349"/>
      <c r="C261" s="350" t="s">
        <v>565</v>
      </c>
      <c r="D261" s="350" t="s">
        <v>571</v>
      </c>
      <c r="E261" s="351">
        <v>2</v>
      </c>
      <c r="F261" s="340">
        <v>2550</v>
      </c>
      <c r="G261" s="352">
        <v>5100</v>
      </c>
      <c r="H261" s="344"/>
      <c r="I261" s="115"/>
      <c r="J261" s="22"/>
      <c r="K261" s="22"/>
      <c r="L261" s="22">
        <f t="shared" si="8"/>
        <v>0.02</v>
      </c>
      <c r="M261" s="22">
        <f t="shared" si="9"/>
        <v>1</v>
      </c>
      <c r="N261" s="23">
        <f>Стойки!$J$111</f>
        <v>0.01</v>
      </c>
      <c r="O261" s="24">
        <f>Стойки!$K$111</f>
        <v>0.5</v>
      </c>
    </row>
    <row r="262" spans="1:15" x14ac:dyDescent="0.2">
      <c r="A262" s="112"/>
      <c r="B262" s="349"/>
      <c r="C262" s="350" t="s">
        <v>66</v>
      </c>
      <c r="D262" s="350" t="s">
        <v>295</v>
      </c>
      <c r="E262" s="351">
        <v>12</v>
      </c>
      <c r="F262" s="340">
        <v>21</v>
      </c>
      <c r="G262" s="352">
        <v>252</v>
      </c>
      <c r="H262" s="344"/>
      <c r="I262" s="115"/>
      <c r="J262" s="22"/>
      <c r="K262" s="22"/>
      <c r="L262" s="22">
        <f t="shared" si="8"/>
        <v>0.12</v>
      </c>
      <c r="M262" s="22">
        <f t="shared" si="9"/>
        <v>0.06</v>
      </c>
      <c r="N262" s="23">
        <f>Стойки!$J$117</f>
        <v>0.01</v>
      </c>
      <c r="O262" s="24">
        <f>Стойки!$K$117</f>
        <v>5.0000000000000001E-3</v>
      </c>
    </row>
    <row r="263" spans="1:15" x14ac:dyDescent="0.2">
      <c r="A263" s="112"/>
      <c r="B263" s="349"/>
      <c r="C263" s="350" t="s">
        <v>49</v>
      </c>
      <c r="D263" s="350" t="s">
        <v>303</v>
      </c>
      <c r="E263" s="351">
        <v>5</v>
      </c>
      <c r="F263" s="340">
        <v>933</v>
      </c>
      <c r="G263" s="352">
        <v>4665</v>
      </c>
      <c r="H263" s="344"/>
      <c r="I263" s="115"/>
      <c r="J263" s="22"/>
      <c r="K263" s="22"/>
      <c r="L263" s="22">
        <f t="shared" si="8"/>
        <v>0.75</v>
      </c>
      <c r="M263" s="22">
        <f t="shared" si="9"/>
        <v>2.4</v>
      </c>
      <c r="N263" s="23">
        <f>Стойки!$J$92</f>
        <v>0.15</v>
      </c>
      <c r="O263" s="24">
        <f>Стойки!$K$92</f>
        <v>0.48</v>
      </c>
    </row>
    <row r="264" spans="1:15" x14ac:dyDescent="0.2">
      <c r="A264" s="112"/>
      <c r="B264" s="349"/>
      <c r="C264" s="350" t="s">
        <v>57</v>
      </c>
      <c r="D264" s="350" t="s">
        <v>304</v>
      </c>
      <c r="E264" s="351">
        <v>3</v>
      </c>
      <c r="F264" s="340">
        <v>1378</v>
      </c>
      <c r="G264" s="352">
        <v>4134</v>
      </c>
      <c r="H264" s="344"/>
      <c r="I264" s="115"/>
      <c r="J264" s="22"/>
      <c r="K264" s="22"/>
      <c r="L264" s="22">
        <f t="shared" si="8"/>
        <v>0.51</v>
      </c>
      <c r="M264" s="22">
        <f t="shared" si="9"/>
        <v>2.16</v>
      </c>
      <c r="N264" s="23">
        <f>Стойки!$J$101</f>
        <v>0.17</v>
      </c>
      <c r="O264" s="24">
        <f>Стойки!$K$101</f>
        <v>0.72</v>
      </c>
    </row>
    <row r="265" spans="1:15" ht="13.5" thickBot="1" x14ac:dyDescent="0.25">
      <c r="A265" s="112"/>
      <c r="B265" s="353"/>
      <c r="C265" s="354" t="s">
        <v>133</v>
      </c>
      <c r="D265" s="354" t="s">
        <v>296</v>
      </c>
      <c r="E265" s="355">
        <v>12</v>
      </c>
      <c r="F265" s="356">
        <v>127</v>
      </c>
      <c r="G265" s="357">
        <v>1524</v>
      </c>
      <c r="H265" s="344"/>
      <c r="I265" s="115"/>
      <c r="J265" s="22"/>
      <c r="K265" s="22"/>
      <c r="L265" s="22">
        <f t="shared" si="8"/>
        <v>0.12</v>
      </c>
      <c r="M265" s="22">
        <f t="shared" si="9"/>
        <v>2.88</v>
      </c>
      <c r="N265" s="23">
        <f>Стойки!$J$116</f>
        <v>0.01</v>
      </c>
      <c r="O265" s="24">
        <f>Стойки!$K$116</f>
        <v>0.24</v>
      </c>
    </row>
    <row r="266" spans="1:15" x14ac:dyDescent="0.2">
      <c r="A266" s="112"/>
      <c r="B266" s="345" t="s">
        <v>192</v>
      </c>
      <c r="C266" s="346"/>
      <c r="D266" s="346"/>
      <c r="E266" s="358"/>
      <c r="F266" s="347"/>
      <c r="G266" s="348">
        <v>43000</v>
      </c>
      <c r="H266" s="344"/>
      <c r="I266" s="164">
        <f>G266*H266</f>
        <v>0</v>
      </c>
      <c r="J266" s="22">
        <f>H266*L266</f>
        <v>0</v>
      </c>
      <c r="K266" s="22">
        <f>H266*M266</f>
        <v>0</v>
      </c>
      <c r="L266" s="22">
        <f>SUM(L267:L273)</f>
        <v>3.0600000000000005</v>
      </c>
      <c r="M266" s="22">
        <f>SUM(M267:M273)</f>
        <v>22.24</v>
      </c>
      <c r="N266" s="23"/>
      <c r="O266" s="24"/>
    </row>
    <row r="267" spans="1:15" x14ac:dyDescent="0.2">
      <c r="A267" s="112"/>
      <c r="B267" s="349"/>
      <c r="C267" s="350" t="s">
        <v>35</v>
      </c>
      <c r="D267" s="350" t="s">
        <v>301</v>
      </c>
      <c r="E267" s="351">
        <v>2</v>
      </c>
      <c r="F267" s="340">
        <v>13341</v>
      </c>
      <c r="G267" s="352">
        <v>26682</v>
      </c>
      <c r="H267" s="344"/>
      <c r="I267" s="115"/>
      <c r="J267" s="22"/>
      <c r="K267" s="22"/>
      <c r="L267" s="22">
        <f t="shared" si="8"/>
        <v>1.5</v>
      </c>
      <c r="M267" s="22">
        <f t="shared" si="9"/>
        <v>13.44</v>
      </c>
      <c r="N267" s="23">
        <f>Стойки!$J$15</f>
        <v>0.75</v>
      </c>
      <c r="O267" s="24">
        <f>Стойки!$K$15</f>
        <v>6.72</v>
      </c>
    </row>
    <row r="268" spans="1:15" x14ac:dyDescent="0.2">
      <c r="A268" s="112"/>
      <c r="B268" s="349"/>
      <c r="C268" s="350" t="s">
        <v>130</v>
      </c>
      <c r="D268" s="350" t="s">
        <v>297</v>
      </c>
      <c r="E268" s="351">
        <v>2</v>
      </c>
      <c r="F268" s="340">
        <v>99</v>
      </c>
      <c r="G268" s="352">
        <v>198</v>
      </c>
      <c r="H268" s="344"/>
      <c r="I268" s="115"/>
      <c r="J268" s="22"/>
      <c r="K268" s="22"/>
      <c r="L268" s="22">
        <f t="shared" si="8"/>
        <v>0.02</v>
      </c>
      <c r="M268" s="22">
        <f t="shared" si="9"/>
        <v>0.06</v>
      </c>
      <c r="N268" s="23">
        <f>Стойки!$J$114</f>
        <v>0.01</v>
      </c>
      <c r="O268" s="24">
        <f>Стойки!$K$114</f>
        <v>0.03</v>
      </c>
    </row>
    <row r="269" spans="1:15" x14ac:dyDescent="0.2">
      <c r="A269" s="112"/>
      <c r="B269" s="349"/>
      <c r="C269" s="350" t="s">
        <v>565</v>
      </c>
      <c r="D269" s="350" t="s">
        <v>571</v>
      </c>
      <c r="E269" s="351">
        <v>2</v>
      </c>
      <c r="F269" s="340">
        <v>2550</v>
      </c>
      <c r="G269" s="352">
        <v>5100</v>
      </c>
      <c r="H269" s="344"/>
      <c r="I269" s="115"/>
      <c r="J269" s="22"/>
      <c r="K269" s="22"/>
      <c r="L269" s="22">
        <f t="shared" si="8"/>
        <v>0.02</v>
      </c>
      <c r="M269" s="22">
        <f t="shared" si="9"/>
        <v>1</v>
      </c>
      <c r="N269" s="23">
        <f>Стойки!$J$111</f>
        <v>0.01</v>
      </c>
      <c r="O269" s="24">
        <f>Стойки!$K$111</f>
        <v>0.5</v>
      </c>
    </row>
    <row r="270" spans="1:15" x14ac:dyDescent="0.2">
      <c r="A270" s="112"/>
      <c r="B270" s="349"/>
      <c r="C270" s="350" t="s">
        <v>66</v>
      </c>
      <c r="D270" s="350" t="s">
        <v>295</v>
      </c>
      <c r="E270" s="351">
        <v>12</v>
      </c>
      <c r="F270" s="340">
        <v>21</v>
      </c>
      <c r="G270" s="352">
        <v>252</v>
      </c>
      <c r="H270" s="344"/>
      <c r="I270" s="115"/>
      <c r="J270" s="22"/>
      <c r="K270" s="22"/>
      <c r="L270" s="22">
        <f t="shared" si="8"/>
        <v>0.12</v>
      </c>
      <c r="M270" s="22">
        <f t="shared" si="9"/>
        <v>0.06</v>
      </c>
      <c r="N270" s="23">
        <f>Стойки!$J$117</f>
        <v>0.01</v>
      </c>
      <c r="O270" s="24">
        <f>Стойки!$K$117</f>
        <v>5.0000000000000001E-3</v>
      </c>
    </row>
    <row r="271" spans="1:15" x14ac:dyDescent="0.2">
      <c r="A271" s="112"/>
      <c r="B271" s="349"/>
      <c r="C271" s="350" t="s">
        <v>49</v>
      </c>
      <c r="D271" s="350" t="s">
        <v>303</v>
      </c>
      <c r="E271" s="351">
        <v>4</v>
      </c>
      <c r="F271" s="340">
        <v>933</v>
      </c>
      <c r="G271" s="352">
        <v>3732</v>
      </c>
      <c r="H271" s="344"/>
      <c r="I271" s="115"/>
      <c r="J271" s="22"/>
      <c r="K271" s="22"/>
      <c r="L271" s="22">
        <f t="shared" si="8"/>
        <v>0.6</v>
      </c>
      <c r="M271" s="22">
        <f t="shared" si="9"/>
        <v>1.92</v>
      </c>
      <c r="N271" s="23">
        <f>Стойки!$J$92</f>
        <v>0.15</v>
      </c>
      <c r="O271" s="24">
        <f>Стойки!$K$92</f>
        <v>0.48</v>
      </c>
    </row>
    <row r="272" spans="1:15" x14ac:dyDescent="0.2">
      <c r="A272" s="112"/>
      <c r="B272" s="349"/>
      <c r="C272" s="350" t="s">
        <v>57</v>
      </c>
      <c r="D272" s="350" t="s">
        <v>304</v>
      </c>
      <c r="E272" s="351">
        <v>4</v>
      </c>
      <c r="F272" s="340">
        <v>1378</v>
      </c>
      <c r="G272" s="352">
        <v>5512</v>
      </c>
      <c r="H272" s="344"/>
      <c r="I272" s="115"/>
      <c r="J272" s="22"/>
      <c r="K272" s="22"/>
      <c r="L272" s="22">
        <f t="shared" si="8"/>
        <v>0.68</v>
      </c>
      <c r="M272" s="22">
        <f t="shared" si="9"/>
        <v>2.88</v>
      </c>
      <c r="N272" s="23">
        <f>Стойки!$J$101</f>
        <v>0.17</v>
      </c>
      <c r="O272" s="24">
        <f>Стойки!$K$101</f>
        <v>0.72</v>
      </c>
    </row>
    <row r="273" spans="1:15" ht="13.5" thickBot="1" x14ac:dyDescent="0.25">
      <c r="A273" s="112"/>
      <c r="B273" s="353"/>
      <c r="C273" s="354" t="s">
        <v>133</v>
      </c>
      <c r="D273" s="354" t="s">
        <v>296</v>
      </c>
      <c r="E273" s="355">
        <v>12</v>
      </c>
      <c r="F273" s="356">
        <v>127</v>
      </c>
      <c r="G273" s="357">
        <v>1524</v>
      </c>
      <c r="H273" s="344"/>
      <c r="I273" s="115"/>
      <c r="J273" s="22"/>
      <c r="K273" s="22"/>
      <c r="L273" s="22">
        <f t="shared" si="8"/>
        <v>0.12</v>
      </c>
      <c r="M273" s="22">
        <f t="shared" si="9"/>
        <v>2.88</v>
      </c>
      <c r="N273" s="23">
        <f>Стойки!$J$116</f>
        <v>0.01</v>
      </c>
      <c r="O273" s="24">
        <f>Стойки!$K$116</f>
        <v>0.24</v>
      </c>
    </row>
    <row r="274" spans="1:15" x14ac:dyDescent="0.2">
      <c r="A274" s="112"/>
      <c r="B274" s="345" t="s">
        <v>194</v>
      </c>
      <c r="C274" s="346"/>
      <c r="D274" s="346"/>
      <c r="E274" s="358"/>
      <c r="F274" s="347"/>
      <c r="G274" s="348">
        <v>46265</v>
      </c>
      <c r="H274" s="344"/>
      <c r="I274" s="164">
        <f>G274*H274</f>
        <v>0</v>
      </c>
      <c r="J274" s="22">
        <f>H274*L274</f>
        <v>0</v>
      </c>
      <c r="K274" s="22">
        <f>H274*M274</f>
        <v>0</v>
      </c>
      <c r="L274" s="22">
        <f>SUM(L275:L281)</f>
        <v>3.3300000000000005</v>
      </c>
      <c r="M274" s="22">
        <f>SUM(M275:M281)</f>
        <v>23.855999999999998</v>
      </c>
      <c r="N274" s="23"/>
      <c r="O274" s="24"/>
    </row>
    <row r="275" spans="1:15" x14ac:dyDescent="0.2">
      <c r="A275" s="112"/>
      <c r="B275" s="349"/>
      <c r="C275" s="350" t="s">
        <v>36</v>
      </c>
      <c r="D275" s="350" t="s">
        <v>305</v>
      </c>
      <c r="E275" s="351">
        <v>2</v>
      </c>
      <c r="F275" s="340">
        <v>14408</v>
      </c>
      <c r="G275" s="352">
        <v>28816</v>
      </c>
      <c r="H275" s="344"/>
      <c r="I275" s="115"/>
      <c r="J275" s="22"/>
      <c r="K275" s="22"/>
      <c r="L275" s="22">
        <f t="shared" si="8"/>
        <v>1.6</v>
      </c>
      <c r="M275" s="22">
        <f t="shared" si="9"/>
        <v>14.516</v>
      </c>
      <c r="N275" s="23">
        <f>Стойки!$J$16</f>
        <v>0.8</v>
      </c>
      <c r="O275" s="24">
        <f>Стойки!$K$16</f>
        <v>7.258</v>
      </c>
    </row>
    <row r="276" spans="1:15" x14ac:dyDescent="0.2">
      <c r="A276" s="112"/>
      <c r="B276" s="349"/>
      <c r="C276" s="350" t="s">
        <v>130</v>
      </c>
      <c r="D276" s="350" t="s">
        <v>297</v>
      </c>
      <c r="E276" s="351">
        <v>4</v>
      </c>
      <c r="F276" s="340">
        <v>99</v>
      </c>
      <c r="G276" s="352">
        <v>396</v>
      </c>
      <c r="H276" s="344"/>
      <c r="I276" s="115"/>
      <c r="J276" s="22"/>
      <c r="K276" s="22"/>
      <c r="L276" s="22">
        <f t="shared" si="8"/>
        <v>0.04</v>
      </c>
      <c r="M276" s="22">
        <f t="shared" si="9"/>
        <v>0.12</v>
      </c>
      <c r="N276" s="23">
        <f>Стойки!$J$114</f>
        <v>0.01</v>
      </c>
      <c r="O276" s="24">
        <f>Стойки!$K$114</f>
        <v>0.03</v>
      </c>
    </row>
    <row r="277" spans="1:15" x14ac:dyDescent="0.2">
      <c r="A277" s="112"/>
      <c r="B277" s="349"/>
      <c r="C277" s="350" t="s">
        <v>565</v>
      </c>
      <c r="D277" s="350" t="s">
        <v>571</v>
      </c>
      <c r="E277" s="351">
        <v>2</v>
      </c>
      <c r="F277" s="340">
        <v>2550</v>
      </c>
      <c r="G277" s="352">
        <v>5100</v>
      </c>
      <c r="H277" s="344"/>
      <c r="I277" s="115"/>
      <c r="J277" s="22"/>
      <c r="K277" s="22"/>
      <c r="L277" s="22">
        <f t="shared" si="8"/>
        <v>0.02</v>
      </c>
      <c r="M277" s="22">
        <f t="shared" si="9"/>
        <v>1</v>
      </c>
      <c r="N277" s="23">
        <f>Стойки!$J$111</f>
        <v>0.01</v>
      </c>
      <c r="O277" s="24">
        <f>Стойки!$K$111</f>
        <v>0.5</v>
      </c>
    </row>
    <row r="278" spans="1:15" x14ac:dyDescent="0.2">
      <c r="A278" s="112"/>
      <c r="B278" s="349"/>
      <c r="C278" s="350" t="s">
        <v>66</v>
      </c>
      <c r="D278" s="350" t="s">
        <v>295</v>
      </c>
      <c r="E278" s="351">
        <v>12</v>
      </c>
      <c r="F278" s="340">
        <v>21</v>
      </c>
      <c r="G278" s="352">
        <v>252</v>
      </c>
      <c r="H278" s="344"/>
      <c r="I278" s="115"/>
      <c r="J278" s="22"/>
      <c r="K278" s="22"/>
      <c r="L278" s="22">
        <f t="shared" si="8"/>
        <v>0.12</v>
      </c>
      <c r="M278" s="22">
        <f t="shared" si="9"/>
        <v>0.06</v>
      </c>
      <c r="N278" s="23">
        <f>Стойки!$J$117</f>
        <v>0.01</v>
      </c>
      <c r="O278" s="24">
        <f>Стойки!$K$117</f>
        <v>5.0000000000000001E-3</v>
      </c>
    </row>
    <row r="279" spans="1:15" x14ac:dyDescent="0.2">
      <c r="A279" s="112"/>
      <c r="B279" s="349"/>
      <c r="C279" s="350" t="s">
        <v>49</v>
      </c>
      <c r="D279" s="350" t="s">
        <v>303</v>
      </c>
      <c r="E279" s="351">
        <v>5</v>
      </c>
      <c r="F279" s="340">
        <v>933</v>
      </c>
      <c r="G279" s="352">
        <v>4665</v>
      </c>
      <c r="H279" s="344"/>
      <c r="I279" s="115"/>
      <c r="J279" s="22"/>
      <c r="K279" s="22"/>
      <c r="L279" s="22">
        <f t="shared" si="8"/>
        <v>0.75</v>
      </c>
      <c r="M279" s="22">
        <f t="shared" si="9"/>
        <v>2.4</v>
      </c>
      <c r="N279" s="23">
        <f>Стойки!$J$92</f>
        <v>0.15</v>
      </c>
      <c r="O279" s="24">
        <f>Стойки!$K$92</f>
        <v>0.48</v>
      </c>
    </row>
    <row r="280" spans="1:15" x14ac:dyDescent="0.2">
      <c r="A280" s="112"/>
      <c r="B280" s="349"/>
      <c r="C280" s="350" t="s">
        <v>57</v>
      </c>
      <c r="D280" s="350" t="s">
        <v>304</v>
      </c>
      <c r="E280" s="351">
        <v>4</v>
      </c>
      <c r="F280" s="340">
        <v>1378</v>
      </c>
      <c r="G280" s="352">
        <v>5512</v>
      </c>
      <c r="H280" s="344"/>
      <c r="I280" s="115"/>
      <c r="J280" s="22"/>
      <c r="K280" s="22"/>
      <c r="L280" s="22">
        <f t="shared" si="8"/>
        <v>0.68</v>
      </c>
      <c r="M280" s="22">
        <f t="shared" si="9"/>
        <v>2.88</v>
      </c>
      <c r="N280" s="23">
        <f>Стойки!$J$101</f>
        <v>0.17</v>
      </c>
      <c r="O280" s="24">
        <f>Стойки!$K$101</f>
        <v>0.72</v>
      </c>
    </row>
    <row r="281" spans="1:15" ht="13.5" thickBot="1" x14ac:dyDescent="0.25">
      <c r="A281" s="112"/>
      <c r="B281" s="353"/>
      <c r="C281" s="354" t="s">
        <v>133</v>
      </c>
      <c r="D281" s="354" t="s">
        <v>296</v>
      </c>
      <c r="E281" s="355">
        <v>12</v>
      </c>
      <c r="F281" s="356">
        <v>127</v>
      </c>
      <c r="G281" s="357">
        <v>1524</v>
      </c>
      <c r="H281" s="344"/>
      <c r="I281" s="115"/>
      <c r="J281" s="22"/>
      <c r="K281" s="22"/>
      <c r="L281" s="22">
        <f t="shared" si="8"/>
        <v>0.12</v>
      </c>
      <c r="M281" s="22">
        <f t="shared" si="9"/>
        <v>2.88</v>
      </c>
      <c r="N281" s="23">
        <f>Стойки!$J$116</f>
        <v>0.01</v>
      </c>
      <c r="O281" s="24">
        <f>Стойки!$K$116</f>
        <v>0.24</v>
      </c>
    </row>
    <row r="282" spans="1:15" x14ac:dyDescent="0.2">
      <c r="A282" s="112"/>
      <c r="B282" s="345" t="s">
        <v>196</v>
      </c>
      <c r="C282" s="346"/>
      <c r="D282" s="346"/>
      <c r="E282" s="358"/>
      <c r="F282" s="347"/>
      <c r="G282" s="348">
        <v>49704</v>
      </c>
      <c r="H282" s="344"/>
      <c r="I282" s="164">
        <f>G282*H282</f>
        <v>0</v>
      </c>
      <c r="J282" s="22">
        <f>H282*L282</f>
        <v>0</v>
      </c>
      <c r="K282" s="22">
        <f>H282*M282</f>
        <v>0</v>
      </c>
      <c r="L282" s="22">
        <f>SUM(L283:L289)</f>
        <v>3.43</v>
      </c>
      <c r="M282" s="22">
        <f>SUM(M283:M289)</f>
        <v>25.648</v>
      </c>
      <c r="N282" s="23"/>
      <c r="O282" s="24"/>
    </row>
    <row r="283" spans="1:15" x14ac:dyDescent="0.2">
      <c r="A283" s="112"/>
      <c r="B283" s="349"/>
      <c r="C283" s="350" t="s">
        <v>37</v>
      </c>
      <c r="D283" s="350" t="s">
        <v>306</v>
      </c>
      <c r="E283" s="351">
        <v>2</v>
      </c>
      <c r="F283" s="340">
        <v>16004</v>
      </c>
      <c r="G283" s="352">
        <v>32008</v>
      </c>
      <c r="H283" s="344"/>
      <c r="I283" s="115"/>
      <c r="J283" s="22"/>
      <c r="K283" s="22"/>
      <c r="L283" s="22">
        <f t="shared" si="8"/>
        <v>1.7</v>
      </c>
      <c r="M283" s="22">
        <f t="shared" si="9"/>
        <v>16.128</v>
      </c>
      <c r="N283" s="23">
        <f>Стойки!$J$17</f>
        <v>0.85</v>
      </c>
      <c r="O283" s="24">
        <f>Стойки!$K$17</f>
        <v>8.0640000000000001</v>
      </c>
    </row>
    <row r="284" spans="1:15" x14ac:dyDescent="0.2">
      <c r="A284" s="112"/>
      <c r="B284" s="349"/>
      <c r="C284" s="350" t="s">
        <v>130</v>
      </c>
      <c r="D284" s="350" t="s">
        <v>297</v>
      </c>
      <c r="E284" s="351">
        <v>2</v>
      </c>
      <c r="F284" s="340">
        <v>99</v>
      </c>
      <c r="G284" s="352">
        <v>198</v>
      </c>
      <c r="H284" s="344"/>
      <c r="I284" s="115"/>
      <c r="J284" s="22"/>
      <c r="K284" s="22"/>
      <c r="L284" s="22">
        <f t="shared" si="8"/>
        <v>0.02</v>
      </c>
      <c r="M284" s="22">
        <f t="shared" si="9"/>
        <v>0.06</v>
      </c>
      <c r="N284" s="23">
        <f>Стойки!$J$114</f>
        <v>0.01</v>
      </c>
      <c r="O284" s="24">
        <f>Стойки!$K$114</f>
        <v>0.03</v>
      </c>
    </row>
    <row r="285" spans="1:15" x14ac:dyDescent="0.2">
      <c r="A285" s="112"/>
      <c r="B285" s="349"/>
      <c r="C285" s="350" t="s">
        <v>565</v>
      </c>
      <c r="D285" s="350" t="s">
        <v>569</v>
      </c>
      <c r="E285" s="351">
        <v>2</v>
      </c>
      <c r="F285" s="340">
        <v>2550</v>
      </c>
      <c r="G285" s="352">
        <v>5100</v>
      </c>
      <c r="H285" s="344"/>
      <c r="I285" s="115"/>
      <c r="J285" s="22"/>
      <c r="K285" s="22"/>
      <c r="L285" s="22">
        <f t="shared" si="8"/>
        <v>0.02</v>
      </c>
      <c r="M285" s="22">
        <f t="shared" si="9"/>
        <v>1</v>
      </c>
      <c r="N285" s="23">
        <f>Стойки!$J$111</f>
        <v>0.01</v>
      </c>
      <c r="O285" s="24">
        <f>Стойки!$K$111</f>
        <v>0.5</v>
      </c>
    </row>
    <row r="286" spans="1:15" x14ac:dyDescent="0.2">
      <c r="A286" s="112"/>
      <c r="B286" s="349"/>
      <c r="C286" s="350" t="s">
        <v>66</v>
      </c>
      <c r="D286" s="350" t="s">
        <v>295</v>
      </c>
      <c r="E286" s="351">
        <v>12</v>
      </c>
      <c r="F286" s="340">
        <v>21</v>
      </c>
      <c r="G286" s="352">
        <v>252</v>
      </c>
      <c r="H286" s="344"/>
      <c r="I286" s="115"/>
      <c r="J286" s="22"/>
      <c r="K286" s="22"/>
      <c r="L286" s="22">
        <f t="shared" si="8"/>
        <v>0.12</v>
      </c>
      <c r="M286" s="22">
        <f t="shared" si="9"/>
        <v>0.06</v>
      </c>
      <c r="N286" s="23">
        <f>Стойки!$J$117</f>
        <v>0.01</v>
      </c>
      <c r="O286" s="24">
        <f>Стойки!$K$117</f>
        <v>5.0000000000000001E-3</v>
      </c>
    </row>
    <row r="287" spans="1:15" x14ac:dyDescent="0.2">
      <c r="A287" s="112"/>
      <c r="B287" s="349"/>
      <c r="C287" s="350" t="s">
        <v>49</v>
      </c>
      <c r="D287" s="350" t="s">
        <v>303</v>
      </c>
      <c r="E287" s="351">
        <v>4</v>
      </c>
      <c r="F287" s="340">
        <v>933</v>
      </c>
      <c r="G287" s="352">
        <v>3732</v>
      </c>
      <c r="H287" s="344"/>
      <c r="I287" s="115"/>
      <c r="J287" s="22"/>
      <c r="K287" s="22"/>
      <c r="L287" s="22">
        <f t="shared" si="8"/>
        <v>0.6</v>
      </c>
      <c r="M287" s="22">
        <f t="shared" si="9"/>
        <v>1.92</v>
      </c>
      <c r="N287" s="23">
        <f>Стойки!$J$92</f>
        <v>0.15</v>
      </c>
      <c r="O287" s="24">
        <f>Стойки!$K$92</f>
        <v>0.48</v>
      </c>
    </row>
    <row r="288" spans="1:15" x14ac:dyDescent="0.2">
      <c r="A288" s="112"/>
      <c r="B288" s="349"/>
      <c r="C288" s="350" t="s">
        <v>57</v>
      </c>
      <c r="D288" s="350" t="s">
        <v>304</v>
      </c>
      <c r="E288" s="351">
        <v>5</v>
      </c>
      <c r="F288" s="340">
        <v>1378</v>
      </c>
      <c r="G288" s="352">
        <v>6890</v>
      </c>
      <c r="H288" s="344"/>
      <c r="I288" s="115"/>
      <c r="J288" s="22"/>
      <c r="K288" s="22"/>
      <c r="L288" s="22">
        <f t="shared" si="8"/>
        <v>0.85000000000000009</v>
      </c>
      <c r="M288" s="22">
        <f t="shared" si="9"/>
        <v>3.5999999999999996</v>
      </c>
      <c r="N288" s="23">
        <f>Стойки!$J$101</f>
        <v>0.17</v>
      </c>
      <c r="O288" s="24">
        <f>Стойки!$K$101</f>
        <v>0.72</v>
      </c>
    </row>
    <row r="289" spans="1:15" ht="13.5" thickBot="1" x14ac:dyDescent="0.25">
      <c r="A289" s="112"/>
      <c r="B289" s="353"/>
      <c r="C289" s="354" t="s">
        <v>133</v>
      </c>
      <c r="D289" s="354" t="s">
        <v>296</v>
      </c>
      <c r="E289" s="355">
        <v>12</v>
      </c>
      <c r="F289" s="356">
        <v>127</v>
      </c>
      <c r="G289" s="357">
        <v>1524</v>
      </c>
      <c r="H289" s="344"/>
      <c r="I289" s="115"/>
      <c r="J289" s="22"/>
      <c r="K289" s="22"/>
      <c r="L289" s="22">
        <f t="shared" si="8"/>
        <v>0.12</v>
      </c>
      <c r="M289" s="22">
        <f t="shared" si="9"/>
        <v>2.88</v>
      </c>
      <c r="N289" s="23">
        <f>Стойки!$J$116</f>
        <v>0.01</v>
      </c>
      <c r="O289" s="24">
        <f>Стойки!$K$116</f>
        <v>0.24</v>
      </c>
    </row>
    <row r="290" spans="1:15" x14ac:dyDescent="0.2">
      <c r="A290" s="112"/>
      <c r="B290" s="345" t="s">
        <v>198</v>
      </c>
      <c r="C290" s="346"/>
      <c r="D290" s="346"/>
      <c r="E290" s="358"/>
      <c r="F290" s="347"/>
      <c r="G290" s="348">
        <v>54073</v>
      </c>
      <c r="H290" s="344"/>
      <c r="I290" s="164">
        <f>G290*H290</f>
        <v>0</v>
      </c>
      <c r="J290" s="22">
        <f>H290*L290</f>
        <v>0</v>
      </c>
      <c r="K290" s="22">
        <f>H290*M290</f>
        <v>0</v>
      </c>
      <c r="L290" s="22">
        <f>SUM(L291:L297)</f>
        <v>3.7</v>
      </c>
      <c r="M290" s="22">
        <f>SUM(M291:M297)</f>
        <v>27.799999999999994</v>
      </c>
      <c r="N290" s="23"/>
      <c r="O290" s="24"/>
    </row>
    <row r="291" spans="1:15" x14ac:dyDescent="0.2">
      <c r="A291" s="112"/>
      <c r="B291" s="349"/>
      <c r="C291" s="350" t="s">
        <v>38</v>
      </c>
      <c r="D291" s="350" t="s">
        <v>307</v>
      </c>
      <c r="E291" s="351">
        <v>2</v>
      </c>
      <c r="F291" s="340">
        <v>17623</v>
      </c>
      <c r="G291" s="352">
        <v>35246</v>
      </c>
      <c r="H291" s="344"/>
      <c r="I291" s="115"/>
      <c r="J291" s="22"/>
      <c r="K291" s="22"/>
      <c r="L291" s="22">
        <f t="shared" si="8"/>
        <v>1.8</v>
      </c>
      <c r="M291" s="22">
        <f t="shared" si="9"/>
        <v>17.739999999999998</v>
      </c>
      <c r="N291" s="23">
        <f>Стойки!$J$18</f>
        <v>0.9</v>
      </c>
      <c r="O291" s="24">
        <f>Стойки!$K$18</f>
        <v>8.8699999999999992</v>
      </c>
    </row>
    <row r="292" spans="1:15" x14ac:dyDescent="0.2">
      <c r="A292" s="112"/>
      <c r="B292" s="349"/>
      <c r="C292" s="350" t="s">
        <v>130</v>
      </c>
      <c r="D292" s="350" t="s">
        <v>297</v>
      </c>
      <c r="E292" s="351">
        <v>4</v>
      </c>
      <c r="F292" s="340">
        <v>99</v>
      </c>
      <c r="G292" s="352">
        <v>396</v>
      </c>
      <c r="H292" s="344"/>
      <c r="I292" s="115"/>
      <c r="J292" s="22"/>
      <c r="K292" s="22"/>
      <c r="L292" s="22">
        <f t="shared" si="8"/>
        <v>0.04</v>
      </c>
      <c r="M292" s="22">
        <f t="shared" si="9"/>
        <v>0.12</v>
      </c>
      <c r="N292" s="23">
        <f>Стойки!$J$114</f>
        <v>0.01</v>
      </c>
      <c r="O292" s="24">
        <f>Стойки!$K$114</f>
        <v>0.03</v>
      </c>
    </row>
    <row r="293" spans="1:15" x14ac:dyDescent="0.2">
      <c r="A293" s="112"/>
      <c r="B293" s="349"/>
      <c r="C293" s="350" t="s">
        <v>565</v>
      </c>
      <c r="D293" s="350" t="s">
        <v>569</v>
      </c>
      <c r="E293" s="351">
        <v>2</v>
      </c>
      <c r="F293" s="340">
        <v>2550</v>
      </c>
      <c r="G293" s="352">
        <v>5100</v>
      </c>
      <c r="H293" s="344"/>
      <c r="I293" s="166"/>
      <c r="J293" s="22"/>
      <c r="K293" s="22"/>
      <c r="L293" s="22">
        <f t="shared" si="8"/>
        <v>0.02</v>
      </c>
      <c r="M293" s="22">
        <f t="shared" si="9"/>
        <v>1</v>
      </c>
      <c r="N293" s="23">
        <f>Стойки!$J$111</f>
        <v>0.01</v>
      </c>
      <c r="O293" s="24">
        <f>Стойки!$K$111</f>
        <v>0.5</v>
      </c>
    </row>
    <row r="294" spans="1:15" x14ac:dyDescent="0.2">
      <c r="A294" s="112"/>
      <c r="B294" s="349"/>
      <c r="C294" s="350" t="s">
        <v>66</v>
      </c>
      <c r="D294" s="350" t="s">
        <v>295</v>
      </c>
      <c r="E294" s="351">
        <v>12</v>
      </c>
      <c r="F294" s="340">
        <v>21</v>
      </c>
      <c r="G294" s="352">
        <v>252</v>
      </c>
      <c r="H294" s="344"/>
      <c r="I294" s="115"/>
      <c r="J294" s="22"/>
      <c r="K294" s="22"/>
      <c r="L294" s="22">
        <f t="shared" si="8"/>
        <v>0.12</v>
      </c>
      <c r="M294" s="22">
        <f t="shared" si="9"/>
        <v>0.06</v>
      </c>
      <c r="N294" s="23">
        <f>Стойки!$J$117</f>
        <v>0.01</v>
      </c>
      <c r="O294" s="24">
        <f>Стойки!$K$117</f>
        <v>5.0000000000000001E-3</v>
      </c>
    </row>
    <row r="295" spans="1:15" x14ac:dyDescent="0.2">
      <c r="A295" s="112"/>
      <c r="B295" s="349"/>
      <c r="C295" s="350" t="s">
        <v>49</v>
      </c>
      <c r="D295" s="350" t="s">
        <v>303</v>
      </c>
      <c r="E295" s="351">
        <v>5</v>
      </c>
      <c r="F295" s="340">
        <v>933</v>
      </c>
      <c r="G295" s="352">
        <v>4665</v>
      </c>
      <c r="H295" s="344"/>
      <c r="I295" s="166"/>
      <c r="J295" s="22"/>
      <c r="K295" s="22"/>
      <c r="L295" s="22">
        <f t="shared" si="8"/>
        <v>0.75</v>
      </c>
      <c r="M295" s="22">
        <f t="shared" si="9"/>
        <v>2.4</v>
      </c>
      <c r="N295" s="23">
        <f>Стойки!$J$92</f>
        <v>0.15</v>
      </c>
      <c r="O295" s="24">
        <f>Стойки!$K$92</f>
        <v>0.48</v>
      </c>
    </row>
    <row r="296" spans="1:15" x14ac:dyDescent="0.2">
      <c r="A296" s="112"/>
      <c r="B296" s="349"/>
      <c r="C296" s="350" t="s">
        <v>57</v>
      </c>
      <c r="D296" s="350" t="s">
        <v>304</v>
      </c>
      <c r="E296" s="351">
        <v>5</v>
      </c>
      <c r="F296" s="340">
        <v>1378</v>
      </c>
      <c r="G296" s="352">
        <v>6890</v>
      </c>
      <c r="H296" s="344"/>
      <c r="I296" s="115"/>
      <c r="J296" s="22"/>
      <c r="K296" s="22"/>
      <c r="L296" s="22">
        <f t="shared" si="8"/>
        <v>0.85000000000000009</v>
      </c>
      <c r="M296" s="22">
        <f t="shared" si="9"/>
        <v>3.5999999999999996</v>
      </c>
      <c r="N296" s="23">
        <f>Стойки!$J$101</f>
        <v>0.17</v>
      </c>
      <c r="O296" s="24">
        <f>Стойки!$K$101</f>
        <v>0.72</v>
      </c>
    </row>
    <row r="297" spans="1:15" ht="13.5" thickBot="1" x14ac:dyDescent="0.25">
      <c r="A297" s="112"/>
      <c r="B297" s="353"/>
      <c r="C297" s="354" t="s">
        <v>133</v>
      </c>
      <c r="D297" s="354" t="s">
        <v>296</v>
      </c>
      <c r="E297" s="355">
        <v>12</v>
      </c>
      <c r="F297" s="356">
        <v>127</v>
      </c>
      <c r="G297" s="357">
        <v>1524</v>
      </c>
      <c r="H297" s="344"/>
      <c r="I297" s="167"/>
      <c r="J297" s="22"/>
      <c r="K297" s="22"/>
      <c r="L297" s="22">
        <f t="shared" si="8"/>
        <v>0.12</v>
      </c>
      <c r="M297" s="22">
        <f t="shared" si="9"/>
        <v>2.88</v>
      </c>
      <c r="N297" s="23">
        <f>Стойки!$J$116</f>
        <v>0.01</v>
      </c>
      <c r="O297" s="24">
        <f>Стойки!$K$116</f>
        <v>0.24</v>
      </c>
    </row>
    <row r="298" spans="1:15" x14ac:dyDescent="0.2">
      <c r="A298" s="112"/>
      <c r="B298" s="345" t="s">
        <v>200</v>
      </c>
      <c r="C298" s="346"/>
      <c r="D298" s="346"/>
      <c r="E298" s="358"/>
      <c r="F298" s="347"/>
      <c r="G298" s="348">
        <v>57528</v>
      </c>
      <c r="H298" s="344"/>
      <c r="I298" s="164">
        <f>G298*H298</f>
        <v>0</v>
      </c>
      <c r="J298" s="22">
        <f>H298*L298</f>
        <v>0</v>
      </c>
      <c r="K298" s="22">
        <f>H298*M298</f>
        <v>0</v>
      </c>
      <c r="L298" s="22">
        <f>SUM(L299:L305)</f>
        <v>3.8000000000000003</v>
      </c>
      <c r="M298" s="22">
        <f>SUM(M299:M305)</f>
        <v>29.593999999999998</v>
      </c>
      <c r="N298" s="23"/>
      <c r="O298" s="24"/>
    </row>
    <row r="299" spans="1:15" x14ac:dyDescent="0.2">
      <c r="A299" s="112"/>
      <c r="B299" s="349"/>
      <c r="C299" s="350" t="s">
        <v>39</v>
      </c>
      <c r="D299" s="350" t="s">
        <v>308</v>
      </c>
      <c r="E299" s="351">
        <v>2</v>
      </c>
      <c r="F299" s="340">
        <v>19227</v>
      </c>
      <c r="G299" s="352">
        <v>38454</v>
      </c>
      <c r="H299" s="344"/>
      <c r="I299" s="168"/>
      <c r="J299" s="22"/>
      <c r="K299" s="22"/>
      <c r="L299" s="22">
        <f t="shared" si="8"/>
        <v>1.9</v>
      </c>
      <c r="M299" s="22">
        <f t="shared" si="9"/>
        <v>19.353999999999999</v>
      </c>
      <c r="N299" s="23">
        <f>Стойки!$J$19</f>
        <v>0.95</v>
      </c>
      <c r="O299" s="24">
        <f>Стойки!$K$19</f>
        <v>9.6769999999999996</v>
      </c>
    </row>
    <row r="300" spans="1:15" x14ac:dyDescent="0.2">
      <c r="A300" s="112"/>
      <c r="B300" s="349"/>
      <c r="C300" s="350" t="s">
        <v>130</v>
      </c>
      <c r="D300" s="350" t="s">
        <v>297</v>
      </c>
      <c r="E300" s="351">
        <v>2</v>
      </c>
      <c r="F300" s="340">
        <v>99</v>
      </c>
      <c r="G300" s="352">
        <v>198</v>
      </c>
      <c r="H300" s="344"/>
      <c r="I300" s="115"/>
      <c r="J300" s="22"/>
      <c r="K300" s="22"/>
      <c r="L300" s="22">
        <f t="shared" si="8"/>
        <v>0.02</v>
      </c>
      <c r="M300" s="22">
        <f t="shared" si="9"/>
        <v>0.06</v>
      </c>
      <c r="N300" s="23">
        <f>Стойки!$J$114</f>
        <v>0.01</v>
      </c>
      <c r="O300" s="24">
        <f>Стойки!$K$114</f>
        <v>0.03</v>
      </c>
    </row>
    <row r="301" spans="1:15" x14ac:dyDescent="0.2">
      <c r="A301" s="112"/>
      <c r="B301" s="349"/>
      <c r="C301" s="350" t="s">
        <v>565</v>
      </c>
      <c r="D301" s="350" t="s">
        <v>569</v>
      </c>
      <c r="E301" s="351">
        <v>2</v>
      </c>
      <c r="F301" s="340">
        <v>2550</v>
      </c>
      <c r="G301" s="352">
        <v>5100</v>
      </c>
      <c r="H301" s="344"/>
      <c r="I301" s="115"/>
      <c r="J301" s="22"/>
      <c r="K301" s="22"/>
      <c r="L301" s="22">
        <f t="shared" si="8"/>
        <v>0.02</v>
      </c>
      <c r="M301" s="22">
        <f t="shared" si="9"/>
        <v>1</v>
      </c>
      <c r="N301" s="23">
        <f>Стойки!$J$111</f>
        <v>0.01</v>
      </c>
      <c r="O301" s="24">
        <f>Стойки!$K$111</f>
        <v>0.5</v>
      </c>
    </row>
    <row r="302" spans="1:15" x14ac:dyDescent="0.2">
      <c r="A302" s="112"/>
      <c r="B302" s="349"/>
      <c r="C302" s="350" t="s">
        <v>66</v>
      </c>
      <c r="D302" s="350" t="s">
        <v>295</v>
      </c>
      <c r="E302" s="351">
        <v>12</v>
      </c>
      <c r="F302" s="340">
        <v>21</v>
      </c>
      <c r="G302" s="352">
        <v>252</v>
      </c>
      <c r="H302" s="344"/>
      <c r="I302" s="115"/>
      <c r="J302" s="22"/>
      <c r="K302" s="22"/>
      <c r="L302" s="22">
        <f t="shared" si="8"/>
        <v>0.12</v>
      </c>
      <c r="M302" s="22">
        <f t="shared" si="9"/>
        <v>0.06</v>
      </c>
      <c r="N302" s="23">
        <f>Стойки!$J$117</f>
        <v>0.01</v>
      </c>
      <c r="O302" s="24">
        <f>Стойки!$K$117</f>
        <v>5.0000000000000001E-3</v>
      </c>
    </row>
    <row r="303" spans="1:15" x14ac:dyDescent="0.2">
      <c r="A303" s="112"/>
      <c r="B303" s="349"/>
      <c r="C303" s="350" t="s">
        <v>49</v>
      </c>
      <c r="D303" s="350" t="s">
        <v>303</v>
      </c>
      <c r="E303" s="351">
        <v>4</v>
      </c>
      <c r="F303" s="340">
        <v>933</v>
      </c>
      <c r="G303" s="352">
        <v>3732</v>
      </c>
      <c r="H303" s="344"/>
      <c r="I303" s="115"/>
      <c r="J303" s="22"/>
      <c r="K303" s="22"/>
      <c r="L303" s="22">
        <f t="shared" ref="L303:L313" si="10">E303*N303</f>
        <v>0.6</v>
      </c>
      <c r="M303" s="22">
        <f t="shared" ref="M303:M313" si="11">E303*O303</f>
        <v>1.92</v>
      </c>
      <c r="N303" s="23">
        <f>Стойки!$J$92</f>
        <v>0.15</v>
      </c>
      <c r="O303" s="24">
        <f>Стойки!$K$92</f>
        <v>0.48</v>
      </c>
    </row>
    <row r="304" spans="1:15" x14ac:dyDescent="0.2">
      <c r="A304" s="112"/>
      <c r="B304" s="349"/>
      <c r="C304" s="350" t="s">
        <v>57</v>
      </c>
      <c r="D304" s="350" t="s">
        <v>304</v>
      </c>
      <c r="E304" s="351">
        <v>6</v>
      </c>
      <c r="F304" s="340">
        <v>1378</v>
      </c>
      <c r="G304" s="352">
        <v>8268</v>
      </c>
      <c r="H304" s="344"/>
      <c r="I304" s="115"/>
      <c r="J304" s="22"/>
      <c r="K304" s="22"/>
      <c r="L304" s="22">
        <f t="shared" si="10"/>
        <v>1.02</v>
      </c>
      <c r="M304" s="22">
        <f t="shared" si="11"/>
        <v>4.32</v>
      </c>
      <c r="N304" s="23">
        <f>Стойки!$J$101</f>
        <v>0.17</v>
      </c>
      <c r="O304" s="24">
        <f>Стойки!$K$101</f>
        <v>0.72</v>
      </c>
    </row>
    <row r="305" spans="1:15" ht="13.5" thickBot="1" x14ac:dyDescent="0.25">
      <c r="A305" s="112"/>
      <c r="B305" s="353"/>
      <c r="C305" s="354" t="s">
        <v>133</v>
      </c>
      <c r="D305" s="354" t="s">
        <v>296</v>
      </c>
      <c r="E305" s="355">
        <v>12</v>
      </c>
      <c r="F305" s="356">
        <v>127</v>
      </c>
      <c r="G305" s="357">
        <v>1524</v>
      </c>
      <c r="H305" s="344"/>
      <c r="I305" s="115"/>
      <c r="J305" s="22"/>
      <c r="K305" s="22"/>
      <c r="L305" s="22">
        <f t="shared" si="10"/>
        <v>0.12</v>
      </c>
      <c r="M305" s="22">
        <f t="shared" si="11"/>
        <v>2.88</v>
      </c>
      <c r="N305" s="23">
        <f>Стойки!$J$116</f>
        <v>0.01</v>
      </c>
      <c r="O305" s="24">
        <f>Стойки!$K$116</f>
        <v>0.24</v>
      </c>
    </row>
    <row r="306" spans="1:15" x14ac:dyDescent="0.2">
      <c r="A306" s="112"/>
      <c r="B306" s="345" t="s">
        <v>201</v>
      </c>
      <c r="C306" s="346"/>
      <c r="D306" s="346"/>
      <c r="E306" s="358"/>
      <c r="F306" s="347"/>
      <c r="G306" s="348">
        <v>60763</v>
      </c>
      <c r="H306" s="344"/>
      <c r="I306" s="164">
        <f>G306*H306</f>
        <v>0</v>
      </c>
      <c r="J306" s="22">
        <f>H306*L306</f>
        <v>0</v>
      </c>
      <c r="K306" s="22">
        <f>H306*M306</f>
        <v>0</v>
      </c>
      <c r="L306" s="22">
        <f>SUM(L307:L313)</f>
        <v>4.07</v>
      </c>
      <c r="M306" s="22">
        <f>SUM(M307:M313)</f>
        <v>31.207999999999998</v>
      </c>
      <c r="N306" s="23"/>
      <c r="O306" s="24"/>
    </row>
    <row r="307" spans="1:15" x14ac:dyDescent="0.2">
      <c r="A307" s="112"/>
      <c r="B307" s="349"/>
      <c r="C307" s="350" t="s">
        <v>40</v>
      </c>
      <c r="D307" s="350" t="s">
        <v>309</v>
      </c>
      <c r="E307" s="351">
        <v>2</v>
      </c>
      <c r="F307" s="340">
        <v>20279</v>
      </c>
      <c r="G307" s="352">
        <v>40558</v>
      </c>
      <c r="H307" s="344"/>
      <c r="I307" s="115"/>
      <c r="J307" s="22"/>
      <c r="K307" s="22"/>
      <c r="L307" s="22">
        <f t="shared" si="10"/>
        <v>2</v>
      </c>
      <c r="M307" s="22">
        <f t="shared" si="11"/>
        <v>20.428000000000001</v>
      </c>
      <c r="N307" s="23">
        <f>Стойки!$J$20</f>
        <v>1</v>
      </c>
      <c r="O307" s="24">
        <f>Стойки!$K$20</f>
        <v>10.214</v>
      </c>
    </row>
    <row r="308" spans="1:15" x14ac:dyDescent="0.2">
      <c r="A308" s="112"/>
      <c r="B308" s="349"/>
      <c r="C308" s="350" t="s">
        <v>130</v>
      </c>
      <c r="D308" s="350" t="s">
        <v>297</v>
      </c>
      <c r="E308" s="351">
        <v>4</v>
      </c>
      <c r="F308" s="340">
        <v>99</v>
      </c>
      <c r="G308" s="352">
        <v>396</v>
      </c>
      <c r="H308" s="344"/>
      <c r="I308" s="115"/>
      <c r="J308" s="22"/>
      <c r="K308" s="22"/>
      <c r="L308" s="22">
        <f t="shared" si="10"/>
        <v>0.04</v>
      </c>
      <c r="M308" s="22">
        <f t="shared" si="11"/>
        <v>0.12</v>
      </c>
      <c r="N308" s="23">
        <f>Стойки!$J$114</f>
        <v>0.01</v>
      </c>
      <c r="O308" s="24">
        <f>Стойки!$K$114</f>
        <v>0.03</v>
      </c>
    </row>
    <row r="309" spans="1:15" x14ac:dyDescent="0.2">
      <c r="A309" s="112"/>
      <c r="B309" s="349"/>
      <c r="C309" s="350" t="s">
        <v>565</v>
      </c>
      <c r="D309" s="350" t="s">
        <v>569</v>
      </c>
      <c r="E309" s="351">
        <v>2</v>
      </c>
      <c r="F309" s="340">
        <v>2550</v>
      </c>
      <c r="G309" s="352">
        <v>5100</v>
      </c>
      <c r="H309" s="344"/>
      <c r="I309" s="115"/>
      <c r="J309" s="22"/>
      <c r="K309" s="22"/>
      <c r="L309" s="22">
        <f t="shared" si="10"/>
        <v>0.02</v>
      </c>
      <c r="M309" s="22">
        <f t="shared" si="11"/>
        <v>1</v>
      </c>
      <c r="N309" s="23">
        <f>Стойки!$J$111</f>
        <v>0.01</v>
      </c>
      <c r="O309" s="24">
        <f>Стойки!$K$111</f>
        <v>0.5</v>
      </c>
    </row>
    <row r="310" spans="1:15" x14ac:dyDescent="0.2">
      <c r="A310" s="112"/>
      <c r="B310" s="349"/>
      <c r="C310" s="350" t="s">
        <v>66</v>
      </c>
      <c r="D310" s="350" t="s">
        <v>295</v>
      </c>
      <c r="E310" s="351">
        <v>12</v>
      </c>
      <c r="F310" s="340">
        <v>21</v>
      </c>
      <c r="G310" s="352">
        <v>252</v>
      </c>
      <c r="H310" s="344"/>
      <c r="I310" s="115"/>
      <c r="J310" s="22"/>
      <c r="K310" s="22"/>
      <c r="L310" s="22">
        <f t="shared" si="10"/>
        <v>0.12</v>
      </c>
      <c r="M310" s="22">
        <f t="shared" si="11"/>
        <v>0.06</v>
      </c>
      <c r="N310" s="23">
        <f>Стойки!$J$117</f>
        <v>0.01</v>
      </c>
      <c r="O310" s="24">
        <f>Стойки!$K$117</f>
        <v>5.0000000000000001E-3</v>
      </c>
    </row>
    <row r="311" spans="1:15" x14ac:dyDescent="0.2">
      <c r="A311" s="112"/>
      <c r="B311" s="349"/>
      <c r="C311" s="350" t="s">
        <v>49</v>
      </c>
      <c r="D311" s="350" t="s">
        <v>303</v>
      </c>
      <c r="E311" s="351">
        <v>5</v>
      </c>
      <c r="F311" s="340">
        <v>933</v>
      </c>
      <c r="G311" s="352">
        <v>4665</v>
      </c>
      <c r="H311" s="344"/>
      <c r="I311" s="115"/>
      <c r="J311" s="22"/>
      <c r="K311" s="22"/>
      <c r="L311" s="22">
        <f t="shared" si="10"/>
        <v>0.75</v>
      </c>
      <c r="M311" s="22">
        <f t="shared" si="11"/>
        <v>2.4</v>
      </c>
      <c r="N311" s="23">
        <f>Стойки!$J$92</f>
        <v>0.15</v>
      </c>
      <c r="O311" s="24">
        <f>Стойки!$K$92</f>
        <v>0.48</v>
      </c>
    </row>
    <row r="312" spans="1:15" x14ac:dyDescent="0.2">
      <c r="A312" s="112"/>
      <c r="B312" s="349"/>
      <c r="C312" s="350" t="s">
        <v>57</v>
      </c>
      <c r="D312" s="350" t="s">
        <v>304</v>
      </c>
      <c r="E312" s="351">
        <v>6</v>
      </c>
      <c r="F312" s="340">
        <v>1378</v>
      </c>
      <c r="G312" s="352">
        <v>8268</v>
      </c>
      <c r="H312" s="344"/>
      <c r="I312" s="115"/>
      <c r="J312" s="22"/>
      <c r="K312" s="22"/>
      <c r="L312" s="22">
        <f t="shared" si="10"/>
        <v>1.02</v>
      </c>
      <c r="M312" s="22">
        <f t="shared" si="11"/>
        <v>4.32</v>
      </c>
      <c r="N312" s="23">
        <f>Стойки!$J$101</f>
        <v>0.17</v>
      </c>
      <c r="O312" s="24">
        <f>Стойки!$K$101</f>
        <v>0.72</v>
      </c>
    </row>
    <row r="313" spans="1:15" ht="13.5" thickBot="1" x14ac:dyDescent="0.25">
      <c r="A313" s="112"/>
      <c r="B313" s="353"/>
      <c r="C313" s="354" t="s">
        <v>133</v>
      </c>
      <c r="D313" s="354" t="s">
        <v>296</v>
      </c>
      <c r="E313" s="355">
        <v>12</v>
      </c>
      <c r="F313" s="356">
        <v>127</v>
      </c>
      <c r="G313" s="352">
        <v>1524</v>
      </c>
      <c r="H313" s="360"/>
      <c r="I313" s="169"/>
      <c r="J313" s="22"/>
      <c r="K313" s="22"/>
      <c r="L313" s="22">
        <f t="shared" si="10"/>
        <v>0.12</v>
      </c>
      <c r="M313" s="22">
        <f t="shared" si="11"/>
        <v>2.88</v>
      </c>
      <c r="N313" s="23">
        <f>Стойки!$J$116</f>
        <v>0.01</v>
      </c>
      <c r="O313" s="24">
        <f>Стойки!$K$116</f>
        <v>0.24</v>
      </c>
    </row>
    <row r="314" spans="1:15" ht="17.25" customHeight="1" x14ac:dyDescent="0.2">
      <c r="A314" s="40"/>
      <c r="I314" s="170">
        <f>SUM(I13:I313)</f>
        <v>0</v>
      </c>
      <c r="J314" s="29">
        <f>SUM(J13:J313)</f>
        <v>0</v>
      </c>
      <c r="K314" s="25">
        <f>SUM(K14:K313)</f>
        <v>0</v>
      </c>
      <c r="L314" s="233"/>
      <c r="M314" s="233"/>
      <c r="N314" s="26"/>
      <c r="O314" s="27"/>
    </row>
  </sheetData>
  <phoneticPr fontId="6" type="noConversion"/>
  <pageMargins left="0.75" right="0.75" top="1" bottom="1" header="0.5" footer="0.5"/>
  <pageSetup paperSize="9" scale="78" orientation="portrait" r:id="rId1"/>
  <headerFooter alignWithMargins="0"/>
  <colBreaks count="1" manualBreakCount="1">
    <brk id="7" max="344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T166"/>
  <sheetViews>
    <sheetView zoomScaleNormal="100" zoomScaleSheetLayoutView="100" workbookViewId="0">
      <pane ySplit="12" topLeftCell="A13" activePane="bottomLeft" state="frozen"/>
      <selection pane="bottomLeft" activeCell="L5" sqref="L5"/>
    </sheetView>
  </sheetViews>
  <sheetFormatPr defaultColWidth="9.140625" defaultRowHeight="12.75" x14ac:dyDescent="0.2"/>
  <cols>
    <col min="1" max="1" width="3.7109375" style="33" customWidth="1"/>
    <col min="2" max="2" width="18.28515625" style="33" customWidth="1"/>
    <col min="3" max="3" width="38" style="33" customWidth="1"/>
    <col min="4" max="4" width="19.140625" style="33" customWidth="1"/>
    <col min="5" max="5" width="8.140625" style="33" customWidth="1"/>
    <col min="6" max="6" width="10.7109375" style="37" customWidth="1"/>
    <col min="7" max="7" width="12.5703125" style="39" customWidth="1"/>
    <col min="8" max="8" width="9.140625" style="33"/>
    <col min="9" max="9" width="13.5703125" style="118" customWidth="1"/>
    <col min="10" max="10" width="12.85546875" style="13" customWidth="1"/>
    <col min="11" max="11" width="13.140625" style="13" customWidth="1"/>
    <col min="12" max="13" width="9.140625" style="12"/>
    <col min="14" max="15" width="8.85546875" style="12"/>
    <col min="16" max="18" width="9.140625" style="13"/>
    <col min="19" max="16384" width="9.140625" style="33"/>
  </cols>
  <sheetData>
    <row r="1" spans="1:20" s="52" customFormat="1" ht="15" x14ac:dyDescent="0.25">
      <c r="B1" s="41" t="s">
        <v>395</v>
      </c>
      <c r="C1" s="41" t="s">
        <v>440</v>
      </c>
      <c r="D1" s="49" t="s">
        <v>441</v>
      </c>
      <c r="E1" s="248"/>
      <c r="F1" s="296"/>
      <c r="G1" s="249"/>
      <c r="H1" s="119"/>
      <c r="I1" s="172"/>
      <c r="J1" s="42"/>
      <c r="K1" s="42"/>
      <c r="L1" s="43"/>
      <c r="M1" s="44"/>
      <c r="N1" s="47"/>
      <c r="O1" s="47"/>
      <c r="Q1" s="333"/>
      <c r="R1" s="334"/>
      <c r="S1" s="48"/>
      <c r="T1" s="60"/>
    </row>
    <row r="2" spans="1:20" x14ac:dyDescent="0.2">
      <c r="A2" s="13"/>
      <c r="B2" s="377"/>
      <c r="C2" s="378"/>
      <c r="D2" s="379"/>
      <c r="E2" s="378"/>
      <c r="F2" s="378"/>
      <c r="G2" s="378"/>
      <c r="H2" s="380"/>
      <c r="I2" s="395"/>
      <c r="P2" s="30"/>
      <c r="Q2" s="120"/>
      <c r="R2" s="120"/>
    </row>
    <row r="3" spans="1:20" x14ac:dyDescent="0.2">
      <c r="A3" s="13"/>
      <c r="B3" s="377"/>
      <c r="C3" s="378"/>
      <c r="D3" s="379"/>
      <c r="E3" s="378"/>
      <c r="F3" s="378"/>
      <c r="G3" s="378"/>
      <c r="H3" s="380"/>
      <c r="I3" s="395"/>
      <c r="P3" s="30"/>
      <c r="Q3" s="120"/>
      <c r="R3" s="120"/>
    </row>
    <row r="4" spans="1:20" x14ac:dyDescent="0.2">
      <c r="A4" s="13"/>
      <c r="B4" s="377"/>
      <c r="C4" s="378"/>
      <c r="D4" s="379"/>
      <c r="E4" s="378"/>
      <c r="F4" s="378"/>
      <c r="G4" s="378"/>
      <c r="H4" s="380"/>
      <c r="I4" s="395"/>
      <c r="P4" s="30"/>
      <c r="Q4" s="120"/>
      <c r="R4" s="120"/>
    </row>
    <row r="5" spans="1:20" x14ac:dyDescent="0.2">
      <c r="A5" s="13"/>
      <c r="B5" s="382"/>
      <c r="C5" s="383"/>
      <c r="D5" s="384"/>
      <c r="E5" s="383"/>
      <c r="F5" s="383"/>
      <c r="G5" s="383"/>
      <c r="H5" s="385"/>
      <c r="I5" s="395"/>
      <c r="P5" s="30"/>
      <c r="Q5" s="120"/>
      <c r="R5" s="120"/>
    </row>
    <row r="6" spans="1:20" x14ac:dyDescent="0.2">
      <c r="A6" s="13"/>
      <c r="B6" s="377"/>
      <c r="C6" s="386"/>
      <c r="D6" s="387"/>
      <c r="E6" s="386"/>
      <c r="F6" s="386"/>
      <c r="G6" s="386"/>
      <c r="H6" s="385"/>
      <c r="I6" s="395"/>
      <c r="P6" s="30"/>
      <c r="Q6" s="120"/>
      <c r="R6" s="120"/>
    </row>
    <row r="7" spans="1:20" x14ac:dyDescent="0.2">
      <c r="A7" s="13"/>
      <c r="B7" s="388"/>
      <c r="C7" s="389"/>
      <c r="D7" s="390"/>
      <c r="E7" s="391"/>
      <c r="F7" s="390"/>
      <c r="G7" s="392"/>
      <c r="H7" s="393"/>
      <c r="I7" s="394"/>
      <c r="P7" s="34"/>
      <c r="Q7" s="35"/>
      <c r="R7" s="35"/>
    </row>
    <row r="10" spans="1:20" x14ac:dyDescent="0.2">
      <c r="B10" s="33" t="s">
        <v>427</v>
      </c>
      <c r="C10" s="121" t="s">
        <v>428</v>
      </c>
      <c r="D10" s="38"/>
      <c r="H10" s="104" t="s">
        <v>411</v>
      </c>
      <c r="I10" s="105">
        <f>I11+Балки!H11+'Рамы РП70'!I11+'Рамы РП90'!I11+Стойки!G11+ДСП!F11</f>
        <v>0</v>
      </c>
      <c r="J10" s="14">
        <f>J11+Балки!I11+'Рамы РП70'!J11+'Рамы РП90'!J11+Стойки!H11+ДСП!G11</f>
        <v>0</v>
      </c>
      <c r="K10" s="14">
        <f>K11+Балки!J11+'Рамы РП70'!K11+'Рамы РП90'!K11+Стойки!I11+ДСП!H11</f>
        <v>0</v>
      </c>
      <c r="L10" s="16"/>
      <c r="M10" s="16"/>
      <c r="N10" s="16"/>
      <c r="O10" s="16"/>
    </row>
    <row r="11" spans="1:20" ht="20.100000000000001" customHeight="1" thickBot="1" x14ac:dyDescent="0.25">
      <c r="C11" s="122" t="s">
        <v>474</v>
      </c>
      <c r="H11" s="106" t="s">
        <v>412</v>
      </c>
      <c r="I11" s="107">
        <f>I166</f>
        <v>0</v>
      </c>
      <c r="J11" s="17">
        <f>J166</f>
        <v>0</v>
      </c>
      <c r="K11" s="17">
        <f>K166</f>
        <v>0</v>
      </c>
      <c r="L11" s="19"/>
      <c r="M11" s="19"/>
      <c r="N11" s="19"/>
      <c r="O11" s="19"/>
    </row>
    <row r="12" spans="1:20" ht="40.5" customHeight="1" thickBot="1" x14ac:dyDescent="0.25">
      <c r="A12" s="40"/>
      <c r="B12" s="108" t="s">
        <v>128</v>
      </c>
      <c r="C12" s="109" t="s">
        <v>129</v>
      </c>
      <c r="D12" s="109" t="s">
        <v>292</v>
      </c>
      <c r="E12" s="109" t="s">
        <v>398</v>
      </c>
      <c r="F12" s="110" t="s">
        <v>396</v>
      </c>
      <c r="G12" s="110" t="s">
        <v>400</v>
      </c>
      <c r="H12" s="109" t="s">
        <v>398</v>
      </c>
      <c r="I12" s="111" t="s">
        <v>400</v>
      </c>
      <c r="J12" s="31" t="s">
        <v>472</v>
      </c>
      <c r="K12" s="32" t="s">
        <v>408</v>
      </c>
      <c r="L12" s="21" t="s">
        <v>488</v>
      </c>
      <c r="M12" s="21" t="s">
        <v>489</v>
      </c>
      <c r="N12" s="236" t="s">
        <v>442</v>
      </c>
      <c r="O12" s="21" t="s">
        <v>443</v>
      </c>
    </row>
    <row r="13" spans="1:20" ht="19.5" customHeight="1" thickBot="1" x14ac:dyDescent="0.25">
      <c r="A13" s="112"/>
      <c r="B13" s="123" t="s">
        <v>475</v>
      </c>
      <c r="C13" s="113"/>
      <c r="D13" s="113"/>
      <c r="E13" s="113"/>
      <c r="F13" s="114"/>
      <c r="G13" s="114"/>
      <c r="H13" s="112"/>
      <c r="I13" s="115"/>
      <c r="J13" s="22"/>
      <c r="K13" s="22"/>
      <c r="L13" s="235"/>
      <c r="M13" s="24"/>
      <c r="N13" s="235"/>
      <c r="O13" s="24"/>
    </row>
    <row r="14" spans="1:20" ht="13.5" customHeight="1" x14ac:dyDescent="0.2">
      <c r="A14" s="112"/>
      <c r="B14" s="124" t="s">
        <v>224</v>
      </c>
      <c r="C14" s="125"/>
      <c r="D14" s="125"/>
      <c r="E14" s="125"/>
      <c r="F14" s="126"/>
      <c r="G14" s="127">
        <v>74759</v>
      </c>
      <c r="H14" s="112"/>
      <c r="I14" s="116">
        <f>G14*H14</f>
        <v>0</v>
      </c>
      <c r="J14" s="22">
        <f>H14*L14</f>
        <v>0</v>
      </c>
      <c r="K14" s="22">
        <f>H14*M14</f>
        <v>0</v>
      </c>
      <c r="L14" s="235">
        <f>SUM(L15:L21)</f>
        <v>3.8200000000000003</v>
      </c>
      <c r="M14" s="24">
        <f>SUM(M15:M21)</f>
        <v>36.782000000000004</v>
      </c>
      <c r="N14" s="235"/>
      <c r="O14" s="24"/>
    </row>
    <row r="15" spans="1:20" ht="13.5" customHeight="1" x14ac:dyDescent="0.2">
      <c r="A15" s="112"/>
      <c r="B15" s="128"/>
      <c r="C15" s="129" t="s">
        <v>90</v>
      </c>
      <c r="D15" s="129" t="s">
        <v>340</v>
      </c>
      <c r="E15" s="130">
        <v>2</v>
      </c>
      <c r="F15" s="131">
        <v>25925</v>
      </c>
      <c r="G15" s="132">
        <v>51850</v>
      </c>
      <c r="H15" s="112"/>
      <c r="I15" s="116"/>
      <c r="J15" s="22"/>
      <c r="K15" s="22"/>
      <c r="L15" s="235">
        <f>E15*N15</f>
        <v>1.9</v>
      </c>
      <c r="M15" s="24">
        <f>E15*O15</f>
        <v>27.167999999999999</v>
      </c>
      <c r="N15" s="235">
        <f>Стойки!$J$53</f>
        <v>0.95</v>
      </c>
      <c r="O15" s="24">
        <f>Стойки!$K$53</f>
        <v>13.584</v>
      </c>
    </row>
    <row r="16" spans="1:20" ht="13.5" customHeight="1" x14ac:dyDescent="0.2">
      <c r="A16" s="112"/>
      <c r="B16" s="128"/>
      <c r="C16" s="129" t="s">
        <v>56</v>
      </c>
      <c r="D16" s="129" t="s">
        <v>294</v>
      </c>
      <c r="E16" s="130">
        <v>3</v>
      </c>
      <c r="F16" s="131">
        <v>1823</v>
      </c>
      <c r="G16" s="132">
        <v>5469</v>
      </c>
      <c r="H16" s="112"/>
      <c r="I16" s="116"/>
      <c r="J16" s="22"/>
      <c r="K16" s="22"/>
      <c r="L16" s="235">
        <f t="shared" ref="L16:L72" si="0">E16*N16</f>
        <v>0.66</v>
      </c>
      <c r="M16" s="24">
        <f t="shared" ref="M16:M72" si="1">E16*O16</f>
        <v>2.8499999999999996</v>
      </c>
      <c r="N16" s="235">
        <f>Стойки!$J$99</f>
        <v>0.22</v>
      </c>
      <c r="O16" s="24">
        <f>Стойки!$K$99</f>
        <v>0.95</v>
      </c>
    </row>
    <row r="17" spans="1:15" ht="13.5" customHeight="1" x14ac:dyDescent="0.2">
      <c r="A17" s="112"/>
      <c r="B17" s="128"/>
      <c r="C17" s="129" t="s">
        <v>130</v>
      </c>
      <c r="D17" s="129" t="s">
        <v>297</v>
      </c>
      <c r="E17" s="130">
        <v>4</v>
      </c>
      <c r="F17" s="131">
        <v>99</v>
      </c>
      <c r="G17" s="132">
        <v>396</v>
      </c>
      <c r="H17" s="112"/>
      <c r="I17" s="116"/>
      <c r="J17" s="22"/>
      <c r="K17" s="22"/>
      <c r="L17" s="235">
        <f t="shared" si="0"/>
        <v>0.04</v>
      </c>
      <c r="M17" s="24">
        <f t="shared" si="1"/>
        <v>0.12</v>
      </c>
      <c r="N17" s="235">
        <f>Стойки!$J$114</f>
        <v>0.01</v>
      </c>
      <c r="O17" s="24">
        <f>Стойки!$K$114</f>
        <v>0.03</v>
      </c>
    </row>
    <row r="18" spans="1:15" ht="13.5" customHeight="1" x14ac:dyDescent="0.2">
      <c r="A18" s="112"/>
      <c r="B18" s="128"/>
      <c r="C18" s="129" t="s">
        <v>567</v>
      </c>
      <c r="D18" s="129" t="s">
        <v>572</v>
      </c>
      <c r="E18" s="130">
        <v>2</v>
      </c>
      <c r="F18" s="131">
        <v>3366</v>
      </c>
      <c r="G18" s="132">
        <v>6732</v>
      </c>
      <c r="H18" s="112"/>
      <c r="I18" s="116"/>
      <c r="J18" s="22"/>
      <c r="K18" s="22"/>
      <c r="L18" s="235">
        <f t="shared" si="0"/>
        <v>0.02</v>
      </c>
      <c r="M18" s="24">
        <f t="shared" si="1"/>
        <v>1.82</v>
      </c>
      <c r="N18" s="235">
        <f>Стойки!$J$110</f>
        <v>0.01</v>
      </c>
      <c r="O18" s="24">
        <f>Стойки!$K$110</f>
        <v>0.91</v>
      </c>
    </row>
    <row r="19" spans="1:15" ht="13.5" customHeight="1" x14ac:dyDescent="0.2">
      <c r="A19" s="112"/>
      <c r="B19" s="128"/>
      <c r="C19" s="129" t="s">
        <v>67</v>
      </c>
      <c r="D19" s="129" t="s">
        <v>388</v>
      </c>
      <c r="E19" s="130">
        <v>12</v>
      </c>
      <c r="F19" s="131">
        <v>127</v>
      </c>
      <c r="G19" s="132">
        <v>1524</v>
      </c>
      <c r="H19" s="112"/>
      <c r="I19" s="116"/>
      <c r="J19" s="22"/>
      <c r="K19" s="22"/>
      <c r="L19" s="235">
        <f t="shared" si="0"/>
        <v>0.12</v>
      </c>
      <c r="M19" s="24">
        <f t="shared" si="1"/>
        <v>0.32400000000000001</v>
      </c>
      <c r="N19" s="235">
        <f>Стойки!$J$118</f>
        <v>0.01</v>
      </c>
      <c r="O19" s="24">
        <f>Стойки!$K$118</f>
        <v>2.7E-2</v>
      </c>
    </row>
    <row r="20" spans="1:15" ht="13.5" customHeight="1" x14ac:dyDescent="0.2">
      <c r="A20" s="112"/>
      <c r="B20" s="128"/>
      <c r="C20" s="129" t="s">
        <v>66</v>
      </c>
      <c r="D20" s="129" t="s">
        <v>295</v>
      </c>
      <c r="E20" s="130">
        <v>12</v>
      </c>
      <c r="F20" s="131">
        <v>21</v>
      </c>
      <c r="G20" s="132">
        <v>252</v>
      </c>
      <c r="H20" s="112"/>
      <c r="I20" s="116"/>
      <c r="J20" s="22"/>
      <c r="K20" s="22"/>
      <c r="L20" s="235">
        <f t="shared" si="0"/>
        <v>0.12</v>
      </c>
      <c r="M20" s="24">
        <f t="shared" si="1"/>
        <v>0.06</v>
      </c>
      <c r="N20" s="235">
        <f>Стойки!$J$117</f>
        <v>0.01</v>
      </c>
      <c r="O20" s="24">
        <f>Стойки!$K$117</f>
        <v>5.0000000000000001E-3</v>
      </c>
    </row>
    <row r="21" spans="1:15" ht="13.5" customHeight="1" x14ac:dyDescent="0.2">
      <c r="A21" s="112"/>
      <c r="B21" s="128"/>
      <c r="C21" s="129" t="s">
        <v>64</v>
      </c>
      <c r="D21" s="129" t="s">
        <v>302</v>
      </c>
      <c r="E21" s="130">
        <v>4</v>
      </c>
      <c r="F21" s="131">
        <v>2134</v>
      </c>
      <c r="G21" s="132">
        <v>8536</v>
      </c>
      <c r="H21" s="112"/>
      <c r="I21" s="116"/>
      <c r="J21" s="22"/>
      <c r="K21" s="22"/>
      <c r="L21" s="235">
        <f t="shared" si="0"/>
        <v>0.96</v>
      </c>
      <c r="M21" s="24">
        <f t="shared" si="1"/>
        <v>4.4400000000000004</v>
      </c>
      <c r="N21" s="235">
        <f>Стойки!$J$108</f>
        <v>0.24</v>
      </c>
      <c r="O21" s="24">
        <f>Стойки!$K$108</f>
        <v>1.1100000000000001</v>
      </c>
    </row>
    <row r="22" spans="1:15" ht="13.5" customHeight="1" x14ac:dyDescent="0.2">
      <c r="A22" s="112"/>
      <c r="B22" s="133" t="s">
        <v>226</v>
      </c>
      <c r="C22" s="134"/>
      <c r="D22" s="134"/>
      <c r="E22" s="134"/>
      <c r="F22" s="135"/>
      <c r="G22" s="136">
        <v>83690</v>
      </c>
      <c r="H22" s="112"/>
      <c r="I22" s="116">
        <f>G22*H22</f>
        <v>0</v>
      </c>
      <c r="J22" s="22">
        <f>H22*L22</f>
        <v>0</v>
      </c>
      <c r="K22" s="22">
        <f>H22*M22</f>
        <v>0</v>
      </c>
      <c r="L22" s="235">
        <f>SUM(L23:L29)</f>
        <v>4.3600000000000003</v>
      </c>
      <c r="M22" s="24">
        <f>SUM(M23:M29)</f>
        <v>41.498000000000005</v>
      </c>
      <c r="N22" s="235"/>
      <c r="O22" s="24"/>
    </row>
    <row r="23" spans="1:15" x14ac:dyDescent="0.2">
      <c r="A23" s="112"/>
      <c r="B23" s="128"/>
      <c r="C23" s="129" t="s">
        <v>91</v>
      </c>
      <c r="D23" s="129" t="s">
        <v>341</v>
      </c>
      <c r="E23" s="130">
        <v>2</v>
      </c>
      <c r="F23" s="131">
        <v>28511</v>
      </c>
      <c r="G23" s="132">
        <v>57022</v>
      </c>
      <c r="H23" s="112"/>
      <c r="I23" s="116"/>
      <c r="J23" s="22"/>
      <c r="K23" s="22"/>
      <c r="L23" s="235">
        <f t="shared" si="0"/>
        <v>2</v>
      </c>
      <c r="M23" s="24">
        <f t="shared" si="1"/>
        <v>29.884</v>
      </c>
      <c r="N23" s="235">
        <f>Стойки!$J$54</f>
        <v>1</v>
      </c>
      <c r="O23" s="24">
        <f>Стойки!$K$54</f>
        <v>14.942</v>
      </c>
    </row>
    <row r="24" spans="1:15" ht="13.5" customHeight="1" x14ac:dyDescent="0.2">
      <c r="A24" s="112"/>
      <c r="B24" s="128"/>
      <c r="C24" s="129" t="s">
        <v>56</v>
      </c>
      <c r="D24" s="129" t="s">
        <v>294</v>
      </c>
      <c r="E24" s="130">
        <v>4</v>
      </c>
      <c r="F24" s="131">
        <v>1823</v>
      </c>
      <c r="G24" s="132">
        <v>7292</v>
      </c>
      <c r="H24" s="112"/>
      <c r="I24" s="116"/>
      <c r="J24" s="22"/>
      <c r="K24" s="22"/>
      <c r="L24" s="235">
        <f t="shared" si="0"/>
        <v>0.88</v>
      </c>
      <c r="M24" s="24">
        <f t="shared" si="1"/>
        <v>3.8</v>
      </c>
      <c r="N24" s="235">
        <f>Стойки!$J$99</f>
        <v>0.22</v>
      </c>
      <c r="O24" s="24">
        <f>Стойки!$K$99</f>
        <v>0.95</v>
      </c>
    </row>
    <row r="25" spans="1:15" ht="13.5" customHeight="1" x14ac:dyDescent="0.2">
      <c r="A25" s="112"/>
      <c r="B25" s="128"/>
      <c r="C25" s="129" t="s">
        <v>130</v>
      </c>
      <c r="D25" s="129" t="s">
        <v>297</v>
      </c>
      <c r="E25" s="130">
        <v>2</v>
      </c>
      <c r="F25" s="131">
        <v>99</v>
      </c>
      <c r="G25" s="132">
        <v>198</v>
      </c>
      <c r="H25" s="112"/>
      <c r="I25" s="116"/>
      <c r="J25" s="22"/>
      <c r="K25" s="22"/>
      <c r="L25" s="235">
        <f t="shared" si="0"/>
        <v>0.02</v>
      </c>
      <c r="M25" s="24">
        <f t="shared" si="1"/>
        <v>0.06</v>
      </c>
      <c r="N25" s="235">
        <f>Стойки!$J$114</f>
        <v>0.01</v>
      </c>
      <c r="O25" s="24">
        <f>Стойки!$K$114</f>
        <v>0.03</v>
      </c>
    </row>
    <row r="26" spans="1:15" ht="13.5" customHeight="1" x14ac:dyDescent="0.2">
      <c r="A26" s="112"/>
      <c r="B26" s="128"/>
      <c r="C26" s="129" t="s">
        <v>567</v>
      </c>
      <c r="D26" s="129" t="s">
        <v>572</v>
      </c>
      <c r="E26" s="130">
        <v>2</v>
      </c>
      <c r="F26" s="131">
        <v>3366</v>
      </c>
      <c r="G26" s="132">
        <v>6732</v>
      </c>
      <c r="H26" s="112"/>
      <c r="I26" s="116"/>
      <c r="J26" s="22"/>
      <c r="K26" s="22"/>
      <c r="L26" s="235">
        <f t="shared" si="0"/>
        <v>0.02</v>
      </c>
      <c r="M26" s="24">
        <f t="shared" si="1"/>
        <v>1.82</v>
      </c>
      <c r="N26" s="235">
        <f>Стойки!$J$110</f>
        <v>0.01</v>
      </c>
      <c r="O26" s="24">
        <f>Стойки!$K$110</f>
        <v>0.91</v>
      </c>
    </row>
    <row r="27" spans="1:15" ht="13.5" customHeight="1" x14ac:dyDescent="0.2">
      <c r="A27" s="112"/>
      <c r="B27" s="128"/>
      <c r="C27" s="129" t="s">
        <v>67</v>
      </c>
      <c r="D27" s="129" t="s">
        <v>388</v>
      </c>
      <c r="E27" s="130">
        <v>12</v>
      </c>
      <c r="F27" s="131">
        <v>127</v>
      </c>
      <c r="G27" s="132">
        <v>1524</v>
      </c>
      <c r="H27" s="112"/>
      <c r="I27" s="116"/>
      <c r="J27" s="22"/>
      <c r="K27" s="22"/>
      <c r="L27" s="235">
        <f t="shared" si="0"/>
        <v>0.12</v>
      </c>
      <c r="M27" s="24">
        <f t="shared" si="1"/>
        <v>0.32400000000000001</v>
      </c>
      <c r="N27" s="235">
        <f>Стойки!$J$118</f>
        <v>0.01</v>
      </c>
      <c r="O27" s="24">
        <f>Стойки!$K$118</f>
        <v>2.7E-2</v>
      </c>
    </row>
    <row r="28" spans="1:15" ht="13.5" customHeight="1" x14ac:dyDescent="0.2">
      <c r="A28" s="112"/>
      <c r="B28" s="128"/>
      <c r="C28" s="129" t="s">
        <v>66</v>
      </c>
      <c r="D28" s="129" t="s">
        <v>295</v>
      </c>
      <c r="E28" s="130">
        <v>12</v>
      </c>
      <c r="F28" s="131">
        <v>21</v>
      </c>
      <c r="G28" s="132">
        <v>252</v>
      </c>
      <c r="H28" s="112"/>
      <c r="I28" s="116"/>
      <c r="J28" s="22"/>
      <c r="K28" s="22"/>
      <c r="L28" s="235">
        <f t="shared" si="0"/>
        <v>0.12</v>
      </c>
      <c r="M28" s="24">
        <f t="shared" si="1"/>
        <v>0.06</v>
      </c>
      <c r="N28" s="235">
        <f>Стойки!$J$117</f>
        <v>0.01</v>
      </c>
      <c r="O28" s="24">
        <f>Стойки!$K$117</f>
        <v>5.0000000000000001E-3</v>
      </c>
    </row>
    <row r="29" spans="1:15" ht="13.5" customHeight="1" thickBot="1" x14ac:dyDescent="0.25">
      <c r="A29" s="112"/>
      <c r="B29" s="128"/>
      <c r="C29" s="129" t="s">
        <v>64</v>
      </c>
      <c r="D29" s="129" t="s">
        <v>302</v>
      </c>
      <c r="E29" s="130">
        <v>5</v>
      </c>
      <c r="F29" s="131">
        <v>2134</v>
      </c>
      <c r="G29" s="132">
        <v>10670</v>
      </c>
      <c r="H29" s="112"/>
      <c r="I29" s="116"/>
      <c r="J29" s="22"/>
      <c r="K29" s="22"/>
      <c r="L29" s="235">
        <f t="shared" si="0"/>
        <v>1.2</v>
      </c>
      <c r="M29" s="24">
        <f t="shared" si="1"/>
        <v>5.5500000000000007</v>
      </c>
      <c r="N29" s="235">
        <f>Стойки!$J$108</f>
        <v>0.24</v>
      </c>
      <c r="O29" s="24">
        <f>Стойки!$K$108</f>
        <v>1.1100000000000001</v>
      </c>
    </row>
    <row r="30" spans="1:15" ht="13.5" customHeight="1" x14ac:dyDescent="0.2">
      <c r="A30" s="112"/>
      <c r="B30" s="124" t="s">
        <v>228</v>
      </c>
      <c r="C30" s="137"/>
      <c r="D30" s="137"/>
      <c r="E30" s="137"/>
      <c r="F30" s="138"/>
      <c r="G30" s="139">
        <v>90913</v>
      </c>
      <c r="H30" s="112"/>
      <c r="I30" s="116">
        <f>G30*H30</f>
        <v>0</v>
      </c>
      <c r="J30" s="22">
        <f>H30*L30</f>
        <v>0</v>
      </c>
      <c r="K30" s="22">
        <f>H30*M30</f>
        <v>0</v>
      </c>
      <c r="L30" s="235">
        <f>SUM(L31:L37)</f>
        <v>4.7</v>
      </c>
      <c r="M30" s="24">
        <f>SUM(M31:M37)</f>
        <v>45.225999999999999</v>
      </c>
      <c r="N30" s="235"/>
      <c r="O30" s="24"/>
    </row>
    <row r="31" spans="1:15" ht="13.5" customHeight="1" x14ac:dyDescent="0.2">
      <c r="A31" s="112"/>
      <c r="B31" s="128"/>
      <c r="C31" s="129" t="s">
        <v>92</v>
      </c>
      <c r="D31" s="129" t="s">
        <v>342</v>
      </c>
      <c r="E31" s="130">
        <v>2</v>
      </c>
      <c r="F31" s="131">
        <v>31112</v>
      </c>
      <c r="G31" s="132">
        <v>62224</v>
      </c>
      <c r="H31" s="112"/>
      <c r="I31" s="116"/>
      <c r="J31" s="22"/>
      <c r="K31" s="22"/>
      <c r="L31" s="235">
        <f t="shared" si="0"/>
        <v>2.1</v>
      </c>
      <c r="M31" s="24">
        <f t="shared" si="1"/>
        <v>32.601999999999997</v>
      </c>
      <c r="N31" s="235">
        <f>Стойки!$J$55</f>
        <v>1.05</v>
      </c>
      <c r="O31" s="24">
        <f>Стойки!$K$55</f>
        <v>16.300999999999998</v>
      </c>
    </row>
    <row r="32" spans="1:15" ht="13.5" customHeight="1" x14ac:dyDescent="0.2">
      <c r="A32" s="112"/>
      <c r="B32" s="128"/>
      <c r="C32" s="129" t="s">
        <v>56</v>
      </c>
      <c r="D32" s="129" t="s">
        <v>294</v>
      </c>
      <c r="E32" s="130">
        <v>5</v>
      </c>
      <c r="F32" s="131">
        <v>1823</v>
      </c>
      <c r="G32" s="132">
        <v>9115</v>
      </c>
      <c r="H32" s="112"/>
      <c r="I32" s="116"/>
      <c r="J32" s="22"/>
      <c r="K32" s="22"/>
      <c r="L32" s="235">
        <f t="shared" si="0"/>
        <v>1.1000000000000001</v>
      </c>
      <c r="M32" s="24">
        <f t="shared" si="1"/>
        <v>4.75</v>
      </c>
      <c r="N32" s="235">
        <f>Стойки!$J$99</f>
        <v>0.22</v>
      </c>
      <c r="O32" s="24">
        <f>Стойки!$K$99</f>
        <v>0.95</v>
      </c>
    </row>
    <row r="33" spans="1:15" ht="13.5" customHeight="1" x14ac:dyDescent="0.2">
      <c r="A33" s="112"/>
      <c r="B33" s="128"/>
      <c r="C33" s="129" t="s">
        <v>130</v>
      </c>
      <c r="D33" s="129" t="s">
        <v>297</v>
      </c>
      <c r="E33" s="130">
        <v>4</v>
      </c>
      <c r="F33" s="131">
        <v>99</v>
      </c>
      <c r="G33" s="132">
        <v>396</v>
      </c>
      <c r="H33" s="112"/>
      <c r="I33" s="116"/>
      <c r="J33" s="22"/>
      <c r="K33" s="22"/>
      <c r="L33" s="235">
        <f t="shared" si="0"/>
        <v>0.04</v>
      </c>
      <c r="M33" s="24">
        <f t="shared" si="1"/>
        <v>0.12</v>
      </c>
      <c r="N33" s="235">
        <f>Стойки!$J$114</f>
        <v>0.01</v>
      </c>
      <c r="O33" s="24">
        <f>Стойки!$K$114</f>
        <v>0.03</v>
      </c>
    </row>
    <row r="34" spans="1:15" ht="13.5" customHeight="1" x14ac:dyDescent="0.2">
      <c r="A34" s="112"/>
      <c r="B34" s="128"/>
      <c r="C34" s="129" t="s">
        <v>567</v>
      </c>
      <c r="D34" s="129" t="s">
        <v>575</v>
      </c>
      <c r="E34" s="130">
        <v>2</v>
      </c>
      <c r="F34" s="131">
        <v>3366</v>
      </c>
      <c r="G34" s="132">
        <v>6732</v>
      </c>
      <c r="H34" s="112"/>
      <c r="I34" s="116"/>
      <c r="J34" s="22"/>
      <c r="K34" s="22"/>
      <c r="L34" s="235">
        <f t="shared" si="0"/>
        <v>0.02</v>
      </c>
      <c r="M34" s="24">
        <f t="shared" si="1"/>
        <v>1.82</v>
      </c>
      <c r="N34" s="235">
        <f>Стойки!$J$110</f>
        <v>0.01</v>
      </c>
      <c r="O34" s="24">
        <f>Стойки!$K$110</f>
        <v>0.91</v>
      </c>
    </row>
    <row r="35" spans="1:15" ht="13.5" customHeight="1" x14ac:dyDescent="0.2">
      <c r="A35" s="112"/>
      <c r="B35" s="128"/>
      <c r="C35" s="129" t="s">
        <v>67</v>
      </c>
      <c r="D35" s="129" t="s">
        <v>388</v>
      </c>
      <c r="E35" s="130">
        <v>12</v>
      </c>
      <c r="F35" s="131">
        <v>127</v>
      </c>
      <c r="G35" s="132">
        <v>1524</v>
      </c>
      <c r="H35" s="112"/>
      <c r="I35" s="116"/>
      <c r="J35" s="22"/>
      <c r="K35" s="22"/>
      <c r="L35" s="235">
        <f t="shared" si="0"/>
        <v>0.12</v>
      </c>
      <c r="M35" s="24">
        <f t="shared" si="1"/>
        <v>0.32400000000000001</v>
      </c>
      <c r="N35" s="235">
        <f>Стойки!$J$118</f>
        <v>0.01</v>
      </c>
      <c r="O35" s="24">
        <f>Стойки!$K$118</f>
        <v>2.7E-2</v>
      </c>
    </row>
    <row r="36" spans="1:15" ht="13.5" customHeight="1" x14ac:dyDescent="0.2">
      <c r="A36" s="112"/>
      <c r="B36" s="128"/>
      <c r="C36" s="129" t="s">
        <v>66</v>
      </c>
      <c r="D36" s="129" t="s">
        <v>295</v>
      </c>
      <c r="E36" s="130">
        <v>12</v>
      </c>
      <c r="F36" s="131">
        <v>21</v>
      </c>
      <c r="G36" s="132">
        <v>252</v>
      </c>
      <c r="H36" s="112"/>
      <c r="I36" s="116"/>
      <c r="J36" s="22"/>
      <c r="K36" s="22"/>
      <c r="L36" s="235">
        <f t="shared" si="0"/>
        <v>0.12</v>
      </c>
      <c r="M36" s="24">
        <f t="shared" si="1"/>
        <v>0.06</v>
      </c>
      <c r="N36" s="235">
        <f>Стойки!$J$117</f>
        <v>0.01</v>
      </c>
      <c r="O36" s="24">
        <f>Стойки!$K$117</f>
        <v>5.0000000000000001E-3</v>
      </c>
    </row>
    <row r="37" spans="1:15" ht="13.5" customHeight="1" x14ac:dyDescent="0.2">
      <c r="A37" s="112"/>
      <c r="B37" s="128"/>
      <c r="C37" s="129" t="s">
        <v>64</v>
      </c>
      <c r="D37" s="129" t="s">
        <v>302</v>
      </c>
      <c r="E37" s="130">
        <v>5</v>
      </c>
      <c r="F37" s="131">
        <v>2134</v>
      </c>
      <c r="G37" s="132">
        <v>10670</v>
      </c>
      <c r="H37" s="112"/>
      <c r="I37" s="116"/>
      <c r="J37" s="22"/>
      <c r="K37" s="22"/>
      <c r="L37" s="235">
        <f t="shared" si="0"/>
        <v>1.2</v>
      </c>
      <c r="M37" s="24">
        <f t="shared" si="1"/>
        <v>5.5500000000000007</v>
      </c>
      <c r="N37" s="235">
        <f>Стойки!$J$108</f>
        <v>0.24</v>
      </c>
      <c r="O37" s="24">
        <f>Стойки!$K$108</f>
        <v>1.1100000000000001</v>
      </c>
    </row>
    <row r="38" spans="1:15" ht="13.5" customHeight="1" x14ac:dyDescent="0.2">
      <c r="A38" s="112"/>
      <c r="B38" s="133" t="s">
        <v>230</v>
      </c>
      <c r="C38" s="134"/>
      <c r="D38" s="134"/>
      <c r="E38" s="134"/>
      <c r="F38" s="135"/>
      <c r="G38" s="136">
        <v>94460</v>
      </c>
      <c r="H38" s="112"/>
      <c r="I38" s="116">
        <f>G38*H38</f>
        <v>0</v>
      </c>
      <c r="J38" s="22">
        <f>H38*L38</f>
        <v>0</v>
      </c>
      <c r="K38" s="22">
        <f>H38*M38</f>
        <v>0</v>
      </c>
      <c r="L38" s="235">
        <f>SUM(L39:L45)</f>
        <v>4.8000000000000007</v>
      </c>
      <c r="M38" s="24">
        <f>SUM(M39:M45)</f>
        <v>47.135999999999996</v>
      </c>
      <c r="N38" s="235"/>
      <c r="O38" s="24"/>
    </row>
    <row r="39" spans="1:15" ht="13.5" customHeight="1" x14ac:dyDescent="0.2">
      <c r="A39" s="112"/>
      <c r="B39" s="128"/>
      <c r="C39" s="129" t="s">
        <v>93</v>
      </c>
      <c r="D39" s="129" t="s">
        <v>343</v>
      </c>
      <c r="E39" s="130">
        <v>2</v>
      </c>
      <c r="F39" s="131">
        <v>32829</v>
      </c>
      <c r="G39" s="132">
        <v>65658</v>
      </c>
      <c r="H39" s="112"/>
      <c r="I39" s="116"/>
      <c r="J39" s="22"/>
      <c r="K39" s="22"/>
      <c r="L39" s="235">
        <f t="shared" si="0"/>
        <v>2.2000000000000002</v>
      </c>
      <c r="M39" s="24">
        <f t="shared" si="1"/>
        <v>34.411999999999999</v>
      </c>
      <c r="N39" s="235">
        <f>Стойки!$J$56</f>
        <v>1.1000000000000001</v>
      </c>
      <c r="O39" s="24">
        <f>Стойки!$K$56</f>
        <v>17.206</v>
      </c>
    </row>
    <row r="40" spans="1:15" ht="13.5" customHeight="1" x14ac:dyDescent="0.2">
      <c r="A40" s="112"/>
      <c r="B40" s="128"/>
      <c r="C40" s="129" t="s">
        <v>56</v>
      </c>
      <c r="D40" s="129" t="s">
        <v>294</v>
      </c>
      <c r="E40" s="130">
        <v>4</v>
      </c>
      <c r="F40" s="131">
        <v>1823</v>
      </c>
      <c r="G40" s="132">
        <v>7292</v>
      </c>
      <c r="H40" s="112"/>
      <c r="I40" s="116"/>
      <c r="J40" s="22"/>
      <c r="K40" s="22"/>
      <c r="L40" s="235">
        <f t="shared" si="0"/>
        <v>0.88</v>
      </c>
      <c r="M40" s="24">
        <f t="shared" si="1"/>
        <v>3.8</v>
      </c>
      <c r="N40" s="235">
        <f>Стойки!$J$99</f>
        <v>0.22</v>
      </c>
      <c r="O40" s="24">
        <f>Стойки!$K$99</f>
        <v>0.95</v>
      </c>
    </row>
    <row r="41" spans="1:15" ht="13.5" customHeight="1" x14ac:dyDescent="0.2">
      <c r="A41" s="112"/>
      <c r="B41" s="128"/>
      <c r="C41" s="129" t="s">
        <v>130</v>
      </c>
      <c r="D41" s="129" t="s">
        <v>297</v>
      </c>
      <c r="E41" s="130">
        <v>2</v>
      </c>
      <c r="F41" s="131">
        <v>99</v>
      </c>
      <c r="G41" s="132">
        <v>198</v>
      </c>
      <c r="H41" s="112"/>
      <c r="I41" s="116"/>
      <c r="J41" s="22"/>
      <c r="K41" s="22"/>
      <c r="L41" s="235">
        <f t="shared" si="0"/>
        <v>0.02</v>
      </c>
      <c r="M41" s="24">
        <f t="shared" si="1"/>
        <v>0.06</v>
      </c>
      <c r="N41" s="235">
        <f>Стойки!$J$114</f>
        <v>0.01</v>
      </c>
      <c r="O41" s="24">
        <f>Стойки!$K$114</f>
        <v>0.03</v>
      </c>
    </row>
    <row r="42" spans="1:15" ht="13.5" customHeight="1" x14ac:dyDescent="0.2">
      <c r="A42" s="112"/>
      <c r="B42" s="128"/>
      <c r="C42" s="129" t="s">
        <v>567</v>
      </c>
      <c r="D42" s="129" t="s">
        <v>573</v>
      </c>
      <c r="E42" s="130">
        <v>2</v>
      </c>
      <c r="F42" s="131">
        <v>3366</v>
      </c>
      <c r="G42" s="132">
        <v>6732</v>
      </c>
      <c r="H42" s="112"/>
      <c r="I42" s="116"/>
      <c r="J42" s="22"/>
      <c r="K42" s="22"/>
      <c r="L42" s="235">
        <f t="shared" si="0"/>
        <v>0.02</v>
      </c>
      <c r="M42" s="24">
        <f t="shared" si="1"/>
        <v>1.82</v>
      </c>
      <c r="N42" s="235">
        <f>Стойки!$J$110</f>
        <v>0.01</v>
      </c>
      <c r="O42" s="24">
        <f>Стойки!$K$110</f>
        <v>0.91</v>
      </c>
    </row>
    <row r="43" spans="1:15" ht="13.5" customHeight="1" x14ac:dyDescent="0.2">
      <c r="A43" s="112"/>
      <c r="B43" s="128"/>
      <c r="C43" s="129" t="s">
        <v>67</v>
      </c>
      <c r="D43" s="129" t="s">
        <v>388</v>
      </c>
      <c r="E43" s="130">
        <v>12</v>
      </c>
      <c r="F43" s="131">
        <v>127</v>
      </c>
      <c r="G43" s="132">
        <v>1524</v>
      </c>
      <c r="H43" s="112"/>
      <c r="I43" s="116"/>
      <c r="J43" s="22"/>
      <c r="K43" s="22"/>
      <c r="L43" s="235">
        <f t="shared" si="0"/>
        <v>0.12</v>
      </c>
      <c r="M43" s="24">
        <f t="shared" si="1"/>
        <v>0.32400000000000001</v>
      </c>
      <c r="N43" s="235">
        <f>Стойки!$J$118</f>
        <v>0.01</v>
      </c>
      <c r="O43" s="24">
        <f>Стойки!$K$118</f>
        <v>2.7E-2</v>
      </c>
    </row>
    <row r="44" spans="1:15" ht="13.5" customHeight="1" x14ac:dyDescent="0.2">
      <c r="A44" s="112"/>
      <c r="B44" s="128"/>
      <c r="C44" s="129" t="s">
        <v>66</v>
      </c>
      <c r="D44" s="129" t="s">
        <v>295</v>
      </c>
      <c r="E44" s="130">
        <v>12</v>
      </c>
      <c r="F44" s="131">
        <v>21</v>
      </c>
      <c r="G44" s="132">
        <v>252</v>
      </c>
      <c r="H44" s="112"/>
      <c r="I44" s="116"/>
      <c r="J44" s="22"/>
      <c r="K44" s="22"/>
      <c r="L44" s="235">
        <f t="shared" si="0"/>
        <v>0.12</v>
      </c>
      <c r="M44" s="24">
        <f t="shared" si="1"/>
        <v>0.06</v>
      </c>
      <c r="N44" s="235">
        <f>Стойки!$J$117</f>
        <v>0.01</v>
      </c>
      <c r="O44" s="24">
        <f>Стойки!$K$117</f>
        <v>5.0000000000000001E-3</v>
      </c>
    </row>
    <row r="45" spans="1:15" ht="13.5" customHeight="1" thickBot="1" x14ac:dyDescent="0.25">
      <c r="A45" s="112"/>
      <c r="B45" s="128"/>
      <c r="C45" s="129" t="s">
        <v>64</v>
      </c>
      <c r="D45" s="129" t="s">
        <v>302</v>
      </c>
      <c r="E45" s="130">
        <v>6</v>
      </c>
      <c r="F45" s="131">
        <v>2134</v>
      </c>
      <c r="G45" s="132">
        <v>12804</v>
      </c>
      <c r="H45" s="112"/>
      <c r="I45" s="116"/>
      <c r="J45" s="22"/>
      <c r="K45" s="22"/>
      <c r="L45" s="235">
        <f t="shared" si="0"/>
        <v>1.44</v>
      </c>
      <c r="M45" s="24">
        <f t="shared" si="1"/>
        <v>6.66</v>
      </c>
      <c r="N45" s="235">
        <f>Стойки!$J$108</f>
        <v>0.24</v>
      </c>
      <c r="O45" s="24">
        <f>Стойки!$K$108</f>
        <v>1.1100000000000001</v>
      </c>
    </row>
    <row r="46" spans="1:15" ht="14.25" customHeight="1" x14ac:dyDescent="0.2">
      <c r="A46" s="112"/>
      <c r="B46" s="124" t="s">
        <v>232</v>
      </c>
      <c r="C46" s="137"/>
      <c r="D46" s="137"/>
      <c r="E46" s="140"/>
      <c r="F46" s="141"/>
      <c r="G46" s="142">
        <v>102111</v>
      </c>
      <c r="H46" s="112"/>
      <c r="I46" s="116">
        <f>G46*H46</f>
        <v>0</v>
      </c>
      <c r="J46" s="22">
        <f>H46*L46</f>
        <v>0</v>
      </c>
      <c r="K46" s="22">
        <f>H46*M46</f>
        <v>0</v>
      </c>
      <c r="L46" s="235">
        <f>SUM(L47:L53)</f>
        <v>5.1999999999999993</v>
      </c>
      <c r="M46" s="24">
        <f>SUM(M47:M53)</f>
        <v>50.960000000000008</v>
      </c>
      <c r="N46" s="235"/>
      <c r="O46" s="24"/>
    </row>
    <row r="47" spans="1:15" ht="13.5" customHeight="1" x14ac:dyDescent="0.2">
      <c r="A47" s="112"/>
      <c r="B47" s="128"/>
      <c r="C47" s="129" t="s">
        <v>94</v>
      </c>
      <c r="D47" s="129" t="s">
        <v>344</v>
      </c>
      <c r="E47" s="130">
        <v>2</v>
      </c>
      <c r="F47" s="143">
        <v>35422</v>
      </c>
      <c r="G47" s="132">
        <v>70844</v>
      </c>
      <c r="H47" s="112"/>
      <c r="I47" s="116"/>
      <c r="J47" s="22"/>
      <c r="K47" s="22"/>
      <c r="L47" s="235">
        <f t="shared" si="0"/>
        <v>2.2999999999999998</v>
      </c>
      <c r="M47" s="24">
        <f t="shared" si="1"/>
        <v>37.130000000000003</v>
      </c>
      <c r="N47" s="235">
        <f>Стойки!$J$57</f>
        <v>1.1499999999999999</v>
      </c>
      <c r="O47" s="24">
        <f>Стойки!$K$57</f>
        <v>18.565000000000001</v>
      </c>
    </row>
    <row r="48" spans="1:15" ht="13.5" customHeight="1" x14ac:dyDescent="0.2">
      <c r="A48" s="112"/>
      <c r="B48" s="128"/>
      <c r="C48" s="129" t="s">
        <v>56</v>
      </c>
      <c r="D48" s="129" t="s">
        <v>294</v>
      </c>
      <c r="E48" s="130">
        <v>5</v>
      </c>
      <c r="F48" s="131">
        <v>1823</v>
      </c>
      <c r="G48" s="132">
        <v>9115</v>
      </c>
      <c r="H48" s="112"/>
      <c r="I48" s="116"/>
      <c r="J48" s="22"/>
      <c r="K48" s="22"/>
      <c r="L48" s="235">
        <f t="shared" si="0"/>
        <v>1.1000000000000001</v>
      </c>
      <c r="M48" s="24">
        <f t="shared" si="1"/>
        <v>4.75</v>
      </c>
      <c r="N48" s="235">
        <f>Стойки!$J$99</f>
        <v>0.22</v>
      </c>
      <c r="O48" s="24">
        <f>Стойки!$K$99</f>
        <v>0.95</v>
      </c>
    </row>
    <row r="49" spans="1:15" ht="13.5" customHeight="1" x14ac:dyDescent="0.2">
      <c r="A49" s="112"/>
      <c r="B49" s="128"/>
      <c r="C49" s="129" t="s">
        <v>130</v>
      </c>
      <c r="D49" s="129" t="s">
        <v>297</v>
      </c>
      <c r="E49" s="130">
        <v>4</v>
      </c>
      <c r="F49" s="131">
        <v>99</v>
      </c>
      <c r="G49" s="132">
        <v>396</v>
      </c>
      <c r="H49" s="112"/>
      <c r="I49" s="116"/>
      <c r="J49" s="22"/>
      <c r="K49" s="22"/>
      <c r="L49" s="235">
        <f t="shared" si="0"/>
        <v>0.04</v>
      </c>
      <c r="M49" s="24">
        <f t="shared" si="1"/>
        <v>0.12</v>
      </c>
      <c r="N49" s="235">
        <f>Стойки!$J$114</f>
        <v>0.01</v>
      </c>
      <c r="O49" s="24">
        <f>Стойки!$K$114</f>
        <v>0.03</v>
      </c>
    </row>
    <row r="50" spans="1:15" ht="13.5" customHeight="1" x14ac:dyDescent="0.2">
      <c r="A50" s="112"/>
      <c r="B50" s="128"/>
      <c r="C50" s="129" t="s">
        <v>567</v>
      </c>
      <c r="D50" s="129" t="s">
        <v>572</v>
      </c>
      <c r="E50" s="130">
        <v>2</v>
      </c>
      <c r="F50" s="131">
        <v>3366</v>
      </c>
      <c r="G50" s="132">
        <v>6732</v>
      </c>
      <c r="H50" s="112"/>
      <c r="I50" s="116"/>
      <c r="J50" s="22"/>
      <c r="K50" s="22"/>
      <c r="L50" s="235">
        <f t="shared" si="0"/>
        <v>0.02</v>
      </c>
      <c r="M50" s="24">
        <f t="shared" si="1"/>
        <v>1.82</v>
      </c>
      <c r="N50" s="235">
        <f>Стойки!$J$110</f>
        <v>0.01</v>
      </c>
      <c r="O50" s="24">
        <f>Стойки!$K$110</f>
        <v>0.91</v>
      </c>
    </row>
    <row r="51" spans="1:15" ht="13.5" customHeight="1" x14ac:dyDescent="0.2">
      <c r="A51" s="112"/>
      <c r="B51" s="128"/>
      <c r="C51" s="129" t="s">
        <v>67</v>
      </c>
      <c r="D51" s="129" t="s">
        <v>388</v>
      </c>
      <c r="E51" s="130">
        <v>15</v>
      </c>
      <c r="F51" s="131">
        <v>127</v>
      </c>
      <c r="G51" s="132">
        <v>1905</v>
      </c>
      <c r="H51" s="112"/>
      <c r="I51" s="116"/>
      <c r="J51" s="22"/>
      <c r="K51" s="22"/>
      <c r="L51" s="235">
        <f t="shared" si="0"/>
        <v>0.15</v>
      </c>
      <c r="M51" s="24">
        <f t="shared" si="1"/>
        <v>0.40499999999999997</v>
      </c>
      <c r="N51" s="235">
        <f>Стойки!$J$118</f>
        <v>0.01</v>
      </c>
      <c r="O51" s="24">
        <f>Стойки!$K$118</f>
        <v>2.7E-2</v>
      </c>
    </row>
    <row r="52" spans="1:15" ht="13.5" customHeight="1" x14ac:dyDescent="0.2">
      <c r="A52" s="112"/>
      <c r="B52" s="128"/>
      <c r="C52" s="129" t="s">
        <v>66</v>
      </c>
      <c r="D52" s="129" t="s">
        <v>295</v>
      </c>
      <c r="E52" s="130">
        <v>15</v>
      </c>
      <c r="F52" s="131">
        <v>21</v>
      </c>
      <c r="G52" s="132">
        <v>315</v>
      </c>
      <c r="H52" s="112"/>
      <c r="I52" s="116"/>
      <c r="J52" s="22"/>
      <c r="K52" s="22"/>
      <c r="L52" s="235">
        <f t="shared" si="0"/>
        <v>0.15</v>
      </c>
      <c r="M52" s="24">
        <f t="shared" si="1"/>
        <v>7.4999999999999997E-2</v>
      </c>
      <c r="N52" s="235">
        <f>Стойки!$J$117</f>
        <v>0.01</v>
      </c>
      <c r="O52" s="24">
        <f>Стойки!$K$117</f>
        <v>5.0000000000000001E-3</v>
      </c>
    </row>
    <row r="53" spans="1:15" ht="13.5" customHeight="1" x14ac:dyDescent="0.2">
      <c r="A53" s="112"/>
      <c r="B53" s="128"/>
      <c r="C53" s="129" t="s">
        <v>64</v>
      </c>
      <c r="D53" s="129" t="s">
        <v>302</v>
      </c>
      <c r="E53" s="130">
        <v>6</v>
      </c>
      <c r="F53" s="131">
        <v>2134</v>
      </c>
      <c r="G53" s="132">
        <v>12804</v>
      </c>
      <c r="H53" s="112"/>
      <c r="I53" s="116"/>
      <c r="J53" s="22"/>
      <c r="K53" s="22"/>
      <c r="L53" s="235">
        <f t="shared" si="0"/>
        <v>1.44</v>
      </c>
      <c r="M53" s="24">
        <f t="shared" si="1"/>
        <v>6.66</v>
      </c>
      <c r="N53" s="235">
        <f>Стойки!$J$108</f>
        <v>0.24</v>
      </c>
      <c r="O53" s="24">
        <f>Стойки!$K$108</f>
        <v>1.1100000000000001</v>
      </c>
    </row>
    <row r="54" spans="1:15" ht="13.5" customHeight="1" x14ac:dyDescent="0.2">
      <c r="A54" s="112"/>
      <c r="B54" s="133" t="s">
        <v>234</v>
      </c>
      <c r="C54" s="134"/>
      <c r="D54" s="134"/>
      <c r="E54" s="134"/>
      <c r="F54" s="135"/>
      <c r="G54" s="136">
        <v>107262</v>
      </c>
      <c r="H54" s="112"/>
      <c r="I54" s="116">
        <f>G54*H54</f>
        <v>0</v>
      </c>
      <c r="J54" s="22">
        <f>H54*L54</f>
        <v>0</v>
      </c>
      <c r="K54" s="22">
        <f>H54*M54</f>
        <v>0</v>
      </c>
      <c r="L54" s="235">
        <f>SUM(L55:L61)</f>
        <v>5.28</v>
      </c>
      <c r="M54" s="24">
        <f>SUM(M55:M61)</f>
        <v>53.744</v>
      </c>
      <c r="N54" s="235"/>
      <c r="O54" s="24"/>
    </row>
    <row r="55" spans="1:15" ht="13.5" customHeight="1" x14ac:dyDescent="0.2">
      <c r="A55" s="112"/>
      <c r="B55" s="128"/>
      <c r="C55" s="129" t="s">
        <v>95</v>
      </c>
      <c r="D55" s="129" t="s">
        <v>345</v>
      </c>
      <c r="E55" s="130">
        <v>2</v>
      </c>
      <c r="F55" s="131">
        <v>38015</v>
      </c>
      <c r="G55" s="132">
        <v>76030</v>
      </c>
      <c r="H55" s="112"/>
      <c r="I55" s="116"/>
      <c r="J55" s="22"/>
      <c r="K55" s="22"/>
      <c r="L55" s="235">
        <f t="shared" si="0"/>
        <v>2.4</v>
      </c>
      <c r="M55" s="24">
        <f t="shared" si="1"/>
        <v>39.845999999999997</v>
      </c>
      <c r="N55" s="235">
        <f>Стойки!$J$58</f>
        <v>1.2</v>
      </c>
      <c r="O55" s="24">
        <f>Стойки!$K$58</f>
        <v>19.922999999999998</v>
      </c>
    </row>
    <row r="56" spans="1:15" ht="13.5" customHeight="1" x14ac:dyDescent="0.2">
      <c r="A56" s="112"/>
      <c r="B56" s="128"/>
      <c r="C56" s="129" t="s">
        <v>56</v>
      </c>
      <c r="D56" s="129" t="s">
        <v>294</v>
      </c>
      <c r="E56" s="130">
        <v>4</v>
      </c>
      <c r="F56" s="131">
        <v>1823</v>
      </c>
      <c r="G56" s="132">
        <v>7292</v>
      </c>
      <c r="H56" s="112"/>
      <c r="I56" s="116"/>
      <c r="J56" s="22"/>
      <c r="K56" s="22"/>
      <c r="L56" s="235">
        <f t="shared" si="0"/>
        <v>0.88</v>
      </c>
      <c r="M56" s="24">
        <f t="shared" si="1"/>
        <v>3.8</v>
      </c>
      <c r="N56" s="235">
        <f>Стойки!$J$99</f>
        <v>0.22</v>
      </c>
      <c r="O56" s="24">
        <f>Стойки!$K$99</f>
        <v>0.95</v>
      </c>
    </row>
    <row r="57" spans="1:15" ht="13.5" customHeight="1" x14ac:dyDescent="0.2">
      <c r="A57" s="112"/>
      <c r="B57" s="128"/>
      <c r="C57" s="129" t="s">
        <v>130</v>
      </c>
      <c r="D57" s="129" t="s">
        <v>297</v>
      </c>
      <c r="E57" s="130">
        <v>2</v>
      </c>
      <c r="F57" s="131">
        <v>99</v>
      </c>
      <c r="G57" s="132">
        <v>198</v>
      </c>
      <c r="H57" s="112"/>
      <c r="I57" s="116"/>
      <c r="J57" s="22"/>
      <c r="K57" s="22"/>
      <c r="L57" s="235">
        <f t="shared" si="0"/>
        <v>0.02</v>
      </c>
      <c r="M57" s="24">
        <f t="shared" si="1"/>
        <v>0.06</v>
      </c>
      <c r="N57" s="235">
        <f>Стойки!$J$114</f>
        <v>0.01</v>
      </c>
      <c r="O57" s="24">
        <f>Стойки!$K$114</f>
        <v>0.03</v>
      </c>
    </row>
    <row r="58" spans="1:15" ht="13.5" customHeight="1" x14ac:dyDescent="0.2">
      <c r="A58" s="112"/>
      <c r="B58" s="128"/>
      <c r="C58" s="129" t="s">
        <v>567</v>
      </c>
      <c r="D58" s="129" t="s">
        <v>572</v>
      </c>
      <c r="E58" s="130">
        <v>2</v>
      </c>
      <c r="F58" s="131">
        <v>3366</v>
      </c>
      <c r="G58" s="132">
        <v>6732</v>
      </c>
      <c r="H58" s="112"/>
      <c r="I58" s="116"/>
      <c r="J58" s="22"/>
      <c r="K58" s="22"/>
      <c r="L58" s="235">
        <f t="shared" si="0"/>
        <v>0.02</v>
      </c>
      <c r="M58" s="24">
        <f t="shared" si="1"/>
        <v>1.82</v>
      </c>
      <c r="N58" s="235">
        <f>Стойки!$J$110</f>
        <v>0.01</v>
      </c>
      <c r="O58" s="24">
        <f>Стойки!$K$110</f>
        <v>0.91</v>
      </c>
    </row>
    <row r="59" spans="1:15" ht="13.5" customHeight="1" x14ac:dyDescent="0.2">
      <c r="A59" s="112"/>
      <c r="B59" s="128"/>
      <c r="C59" s="129" t="s">
        <v>67</v>
      </c>
      <c r="D59" s="129" t="s">
        <v>388</v>
      </c>
      <c r="E59" s="130">
        <v>14</v>
      </c>
      <c r="F59" s="131">
        <v>127</v>
      </c>
      <c r="G59" s="132">
        <v>1778</v>
      </c>
      <c r="H59" s="112"/>
      <c r="I59" s="116"/>
      <c r="J59" s="22"/>
      <c r="K59" s="22"/>
      <c r="L59" s="235">
        <f t="shared" si="0"/>
        <v>0.14000000000000001</v>
      </c>
      <c r="M59" s="24">
        <f t="shared" si="1"/>
        <v>0.378</v>
      </c>
      <c r="N59" s="235">
        <f>Стойки!$J$118</f>
        <v>0.01</v>
      </c>
      <c r="O59" s="24">
        <f>Стойки!$K$118</f>
        <v>2.7E-2</v>
      </c>
    </row>
    <row r="60" spans="1:15" ht="13.5" customHeight="1" x14ac:dyDescent="0.2">
      <c r="A60" s="112"/>
      <c r="B60" s="128"/>
      <c r="C60" s="129" t="s">
        <v>66</v>
      </c>
      <c r="D60" s="129" t="s">
        <v>295</v>
      </c>
      <c r="E60" s="130">
        <v>14</v>
      </c>
      <c r="F60" s="131">
        <v>21</v>
      </c>
      <c r="G60" s="132">
        <v>294</v>
      </c>
      <c r="H60" s="112"/>
      <c r="I60" s="116"/>
      <c r="J60" s="22"/>
      <c r="K60" s="22"/>
      <c r="L60" s="235">
        <f t="shared" si="0"/>
        <v>0.14000000000000001</v>
      </c>
      <c r="M60" s="24">
        <f t="shared" si="1"/>
        <v>7.0000000000000007E-2</v>
      </c>
      <c r="N60" s="235">
        <f>Стойки!$J$117</f>
        <v>0.01</v>
      </c>
      <c r="O60" s="24">
        <f>Стойки!$K$117</f>
        <v>5.0000000000000001E-3</v>
      </c>
    </row>
    <row r="61" spans="1:15" ht="13.5" customHeight="1" thickBot="1" x14ac:dyDescent="0.25">
      <c r="A61" s="112"/>
      <c r="B61" s="128"/>
      <c r="C61" s="129" t="s">
        <v>64</v>
      </c>
      <c r="D61" s="129" t="s">
        <v>302</v>
      </c>
      <c r="E61" s="130">
        <v>7</v>
      </c>
      <c r="F61" s="131">
        <v>2134</v>
      </c>
      <c r="G61" s="132">
        <v>14938</v>
      </c>
      <c r="H61" s="112"/>
      <c r="I61" s="116"/>
      <c r="J61" s="22"/>
      <c r="K61" s="22"/>
      <c r="L61" s="235">
        <f t="shared" si="0"/>
        <v>1.68</v>
      </c>
      <c r="M61" s="24">
        <f t="shared" si="1"/>
        <v>7.7700000000000005</v>
      </c>
      <c r="N61" s="235">
        <f>Стойки!$J$108</f>
        <v>0.24</v>
      </c>
      <c r="O61" s="24">
        <f>Стойки!$K$108</f>
        <v>1.1100000000000001</v>
      </c>
    </row>
    <row r="62" spans="1:15" ht="14.25" customHeight="1" x14ac:dyDescent="0.2">
      <c r="A62" s="112"/>
      <c r="B62" s="124" t="s">
        <v>236</v>
      </c>
      <c r="C62" s="137"/>
      <c r="D62" s="137"/>
      <c r="E62" s="140"/>
      <c r="F62" s="141"/>
      <c r="G62" s="142">
        <v>114751</v>
      </c>
      <c r="H62" s="112"/>
      <c r="I62" s="116">
        <f>G62*H62</f>
        <v>0</v>
      </c>
      <c r="J62" s="22">
        <f>H62*L62</f>
        <v>0</v>
      </c>
      <c r="K62" s="22">
        <f>H62*M62</f>
        <v>0</v>
      </c>
      <c r="L62" s="235">
        <f>SUM(L63:L69)</f>
        <v>5.66</v>
      </c>
      <c r="M62" s="24">
        <f>SUM(M63:M69)</f>
        <v>57.533999999999999</v>
      </c>
      <c r="N62" s="235"/>
      <c r="O62" s="24"/>
    </row>
    <row r="63" spans="1:15" ht="13.5" customHeight="1" x14ac:dyDescent="0.2">
      <c r="A63" s="112"/>
      <c r="B63" s="128"/>
      <c r="C63" s="129" t="s">
        <v>96</v>
      </c>
      <c r="D63" s="129" t="s">
        <v>346</v>
      </c>
      <c r="E63" s="130">
        <v>2</v>
      </c>
      <c r="F63" s="143">
        <v>40601</v>
      </c>
      <c r="G63" s="132">
        <v>81202</v>
      </c>
      <c r="H63" s="112"/>
      <c r="I63" s="116"/>
      <c r="J63" s="22"/>
      <c r="K63" s="22"/>
      <c r="L63" s="235">
        <f t="shared" si="0"/>
        <v>2.5</v>
      </c>
      <c r="M63" s="24">
        <f t="shared" si="1"/>
        <v>42.561999999999998</v>
      </c>
      <c r="N63" s="235">
        <f>Стойки!$J$59</f>
        <v>1.25</v>
      </c>
      <c r="O63" s="24">
        <f>Стойки!$K$59</f>
        <v>21.280999999999999</v>
      </c>
    </row>
    <row r="64" spans="1:15" ht="13.5" customHeight="1" x14ac:dyDescent="0.2">
      <c r="A64" s="112"/>
      <c r="B64" s="128"/>
      <c r="C64" s="129" t="s">
        <v>56</v>
      </c>
      <c r="D64" s="129" t="s">
        <v>294</v>
      </c>
      <c r="E64" s="130">
        <v>5</v>
      </c>
      <c r="F64" s="131">
        <v>1823</v>
      </c>
      <c r="G64" s="132">
        <v>9115</v>
      </c>
      <c r="H64" s="112"/>
      <c r="I64" s="116"/>
      <c r="J64" s="22"/>
      <c r="K64" s="22"/>
      <c r="L64" s="235">
        <f t="shared" si="0"/>
        <v>1.1000000000000001</v>
      </c>
      <c r="M64" s="24">
        <f t="shared" si="1"/>
        <v>4.75</v>
      </c>
      <c r="N64" s="235">
        <f>Стойки!$J$99</f>
        <v>0.22</v>
      </c>
      <c r="O64" s="24">
        <f>Стойки!$K$99</f>
        <v>0.95</v>
      </c>
    </row>
    <row r="65" spans="1:15" ht="13.5" customHeight="1" x14ac:dyDescent="0.2">
      <c r="A65" s="112"/>
      <c r="B65" s="128"/>
      <c r="C65" s="129" t="s">
        <v>130</v>
      </c>
      <c r="D65" s="129" t="s">
        <v>297</v>
      </c>
      <c r="E65" s="130">
        <v>4</v>
      </c>
      <c r="F65" s="131">
        <v>99</v>
      </c>
      <c r="G65" s="132">
        <v>396</v>
      </c>
      <c r="H65" s="112"/>
      <c r="I65" s="116"/>
      <c r="J65" s="22"/>
      <c r="K65" s="22"/>
      <c r="L65" s="235">
        <f t="shared" si="0"/>
        <v>0.04</v>
      </c>
      <c r="M65" s="24">
        <f t="shared" si="1"/>
        <v>0.12</v>
      </c>
      <c r="N65" s="235">
        <f>Стойки!$J$114</f>
        <v>0.01</v>
      </c>
      <c r="O65" s="24">
        <f>Стойки!$K$114</f>
        <v>0.03</v>
      </c>
    </row>
    <row r="66" spans="1:15" ht="13.5" customHeight="1" x14ac:dyDescent="0.2">
      <c r="A66" s="112"/>
      <c r="B66" s="128"/>
      <c r="C66" s="129" t="s">
        <v>567</v>
      </c>
      <c r="D66" s="129" t="s">
        <v>572</v>
      </c>
      <c r="E66" s="130">
        <v>2</v>
      </c>
      <c r="F66" s="131">
        <v>3366</v>
      </c>
      <c r="G66" s="132">
        <v>6732</v>
      </c>
      <c r="H66" s="112"/>
      <c r="I66" s="116"/>
      <c r="J66" s="22"/>
      <c r="K66" s="22"/>
      <c r="L66" s="235">
        <f t="shared" si="0"/>
        <v>0.02</v>
      </c>
      <c r="M66" s="24">
        <f t="shared" si="1"/>
        <v>1.82</v>
      </c>
      <c r="N66" s="235">
        <f>Стойки!$J$110</f>
        <v>0.01</v>
      </c>
      <c r="O66" s="24">
        <f>Стойки!$K$110</f>
        <v>0.91</v>
      </c>
    </row>
    <row r="67" spans="1:15" ht="13.5" customHeight="1" x14ac:dyDescent="0.2">
      <c r="A67" s="112"/>
      <c r="B67" s="128"/>
      <c r="C67" s="129" t="s">
        <v>67</v>
      </c>
      <c r="D67" s="129" t="s">
        <v>388</v>
      </c>
      <c r="E67" s="130">
        <v>16</v>
      </c>
      <c r="F67" s="131">
        <v>127</v>
      </c>
      <c r="G67" s="132">
        <v>2032</v>
      </c>
      <c r="H67" s="112"/>
      <c r="I67" s="116"/>
      <c r="J67" s="22"/>
      <c r="K67" s="22"/>
      <c r="L67" s="235">
        <f t="shared" si="0"/>
        <v>0.16</v>
      </c>
      <c r="M67" s="24">
        <f t="shared" si="1"/>
        <v>0.432</v>
      </c>
      <c r="N67" s="235">
        <f>Стойки!$J$118</f>
        <v>0.01</v>
      </c>
      <c r="O67" s="24">
        <f>Стойки!$K$118</f>
        <v>2.7E-2</v>
      </c>
    </row>
    <row r="68" spans="1:15" ht="13.5" customHeight="1" x14ac:dyDescent="0.2">
      <c r="A68" s="112"/>
      <c r="B68" s="128"/>
      <c r="C68" s="129" t="s">
        <v>66</v>
      </c>
      <c r="D68" s="129" t="s">
        <v>295</v>
      </c>
      <c r="E68" s="130">
        <v>16</v>
      </c>
      <c r="F68" s="131">
        <v>21</v>
      </c>
      <c r="G68" s="132">
        <v>336</v>
      </c>
      <c r="H68" s="112"/>
      <c r="I68" s="116"/>
      <c r="J68" s="22"/>
      <c r="K68" s="22"/>
      <c r="L68" s="235">
        <f t="shared" si="0"/>
        <v>0.16</v>
      </c>
      <c r="M68" s="24">
        <f t="shared" si="1"/>
        <v>0.08</v>
      </c>
      <c r="N68" s="235">
        <f>Стойки!$J$117</f>
        <v>0.01</v>
      </c>
      <c r="O68" s="24">
        <f>Стойки!$K$117</f>
        <v>5.0000000000000001E-3</v>
      </c>
    </row>
    <row r="69" spans="1:15" ht="13.5" customHeight="1" x14ac:dyDescent="0.2">
      <c r="A69" s="112"/>
      <c r="B69" s="128"/>
      <c r="C69" s="129" t="s">
        <v>64</v>
      </c>
      <c r="D69" s="129" t="s">
        <v>302</v>
      </c>
      <c r="E69" s="130">
        <v>7</v>
      </c>
      <c r="F69" s="131">
        <v>2134</v>
      </c>
      <c r="G69" s="132">
        <v>14938</v>
      </c>
      <c r="H69" s="112"/>
      <c r="I69" s="116"/>
      <c r="J69" s="22"/>
      <c r="K69" s="22"/>
      <c r="L69" s="235">
        <f t="shared" si="0"/>
        <v>1.68</v>
      </c>
      <c r="M69" s="24">
        <f t="shared" si="1"/>
        <v>7.7700000000000005</v>
      </c>
      <c r="N69" s="235">
        <f>Стойки!$J$108</f>
        <v>0.24</v>
      </c>
      <c r="O69" s="24">
        <f>Стойки!$K$108</f>
        <v>1.1100000000000001</v>
      </c>
    </row>
    <row r="70" spans="1:15" ht="13.5" customHeight="1" x14ac:dyDescent="0.2">
      <c r="A70" s="112"/>
      <c r="B70" s="133" t="s">
        <v>238</v>
      </c>
      <c r="C70" s="134"/>
      <c r="D70" s="134"/>
      <c r="E70" s="134"/>
      <c r="F70" s="135"/>
      <c r="G70" s="136">
        <v>118257</v>
      </c>
      <c r="H70" s="112"/>
      <c r="I70" s="116">
        <f>G70*H70</f>
        <v>0</v>
      </c>
      <c r="J70" s="22">
        <f>H70*L70</f>
        <v>0</v>
      </c>
      <c r="K70" s="22">
        <f>H70*M70</f>
        <v>0</v>
      </c>
      <c r="L70" s="235">
        <f>SUM(L71:L77)</f>
        <v>5.76</v>
      </c>
      <c r="M70" s="24">
        <f>SUM(M71:M77)</f>
        <v>59.366</v>
      </c>
      <c r="N70" s="235"/>
      <c r="O70" s="24"/>
    </row>
    <row r="71" spans="1:15" ht="13.5" customHeight="1" x14ac:dyDescent="0.2">
      <c r="A71" s="112"/>
      <c r="B71" s="128"/>
      <c r="C71" s="129" t="s">
        <v>97</v>
      </c>
      <c r="D71" s="129" t="s">
        <v>347</v>
      </c>
      <c r="E71" s="130">
        <v>2</v>
      </c>
      <c r="F71" s="131">
        <v>42354</v>
      </c>
      <c r="G71" s="132">
        <v>84708</v>
      </c>
      <c r="H71" s="112"/>
      <c r="I71" s="116"/>
      <c r="J71" s="22"/>
      <c r="K71" s="22"/>
      <c r="L71" s="235">
        <f t="shared" si="0"/>
        <v>2.6</v>
      </c>
      <c r="M71" s="24">
        <f t="shared" si="1"/>
        <v>44.393999999999998</v>
      </c>
      <c r="N71" s="235">
        <f>Стойки!$J$60</f>
        <v>1.3</v>
      </c>
      <c r="O71" s="24">
        <f>Стойки!$K$60</f>
        <v>22.196999999999999</v>
      </c>
    </row>
    <row r="72" spans="1:15" ht="13.5" customHeight="1" x14ac:dyDescent="0.2">
      <c r="A72" s="112"/>
      <c r="B72" s="128"/>
      <c r="C72" s="129" t="s">
        <v>56</v>
      </c>
      <c r="D72" s="129" t="s">
        <v>294</v>
      </c>
      <c r="E72" s="130">
        <v>5</v>
      </c>
      <c r="F72" s="131">
        <v>1823</v>
      </c>
      <c r="G72" s="132">
        <v>9115</v>
      </c>
      <c r="H72" s="112"/>
      <c r="I72" s="116"/>
      <c r="J72" s="22"/>
      <c r="K72" s="22"/>
      <c r="L72" s="235">
        <f t="shared" si="0"/>
        <v>1.1000000000000001</v>
      </c>
      <c r="M72" s="24">
        <f t="shared" si="1"/>
        <v>4.75</v>
      </c>
      <c r="N72" s="235">
        <f>Стойки!$J$99</f>
        <v>0.22</v>
      </c>
      <c r="O72" s="24">
        <f>Стойки!$K$99</f>
        <v>0.95</v>
      </c>
    </row>
    <row r="73" spans="1:15" ht="13.5" customHeight="1" x14ac:dyDescent="0.2">
      <c r="A73" s="112"/>
      <c r="B73" s="128"/>
      <c r="C73" s="129" t="s">
        <v>130</v>
      </c>
      <c r="D73" s="129" t="s">
        <v>297</v>
      </c>
      <c r="E73" s="130">
        <v>4</v>
      </c>
      <c r="F73" s="131">
        <v>99</v>
      </c>
      <c r="G73" s="132">
        <v>396</v>
      </c>
      <c r="H73" s="112"/>
      <c r="I73" s="116"/>
      <c r="J73" s="22"/>
      <c r="K73" s="22"/>
      <c r="L73" s="235">
        <f t="shared" ref="L73:L129" si="2">E73*N73</f>
        <v>0.04</v>
      </c>
      <c r="M73" s="24">
        <f t="shared" ref="M73:M129" si="3">E73*O73</f>
        <v>0.12</v>
      </c>
      <c r="N73" s="235">
        <f>Стойки!$J$114</f>
        <v>0.01</v>
      </c>
      <c r="O73" s="24">
        <f>Стойки!$K$114</f>
        <v>0.03</v>
      </c>
    </row>
    <row r="74" spans="1:15" ht="13.5" customHeight="1" x14ac:dyDescent="0.2">
      <c r="A74" s="112"/>
      <c r="B74" s="128"/>
      <c r="C74" s="129" t="s">
        <v>567</v>
      </c>
      <c r="D74" s="129" t="s">
        <v>572</v>
      </c>
      <c r="E74" s="130">
        <v>2</v>
      </c>
      <c r="F74" s="131">
        <v>3366</v>
      </c>
      <c r="G74" s="132">
        <v>6732</v>
      </c>
      <c r="H74" s="112"/>
      <c r="I74" s="116"/>
      <c r="J74" s="22"/>
      <c r="K74" s="22"/>
      <c r="L74" s="235">
        <f t="shared" si="2"/>
        <v>0.02</v>
      </c>
      <c r="M74" s="24">
        <f t="shared" si="3"/>
        <v>1.82</v>
      </c>
      <c r="N74" s="235">
        <f>Стойки!$J$110</f>
        <v>0.01</v>
      </c>
      <c r="O74" s="24">
        <f>Стойки!$K$110</f>
        <v>0.91</v>
      </c>
    </row>
    <row r="75" spans="1:15" ht="13.5" customHeight="1" x14ac:dyDescent="0.2">
      <c r="A75" s="112"/>
      <c r="B75" s="128"/>
      <c r="C75" s="129" t="s">
        <v>67</v>
      </c>
      <c r="D75" s="129" t="s">
        <v>388</v>
      </c>
      <c r="E75" s="130">
        <v>16</v>
      </c>
      <c r="F75" s="131">
        <v>127</v>
      </c>
      <c r="G75" s="132">
        <v>2032</v>
      </c>
      <c r="H75" s="112"/>
      <c r="I75" s="116"/>
      <c r="J75" s="22"/>
      <c r="K75" s="22"/>
      <c r="L75" s="235">
        <f t="shared" si="2"/>
        <v>0.16</v>
      </c>
      <c r="M75" s="24">
        <f t="shared" si="3"/>
        <v>0.432</v>
      </c>
      <c r="N75" s="235">
        <f>Стойки!$J$118</f>
        <v>0.01</v>
      </c>
      <c r="O75" s="24">
        <f>Стойки!$K$118</f>
        <v>2.7E-2</v>
      </c>
    </row>
    <row r="76" spans="1:15" ht="13.5" customHeight="1" x14ac:dyDescent="0.2">
      <c r="A76" s="112"/>
      <c r="B76" s="128"/>
      <c r="C76" s="129" t="s">
        <v>66</v>
      </c>
      <c r="D76" s="129" t="s">
        <v>295</v>
      </c>
      <c r="E76" s="130">
        <v>16</v>
      </c>
      <c r="F76" s="131">
        <v>21</v>
      </c>
      <c r="G76" s="132">
        <v>336</v>
      </c>
      <c r="H76" s="112"/>
      <c r="I76" s="116"/>
      <c r="J76" s="22"/>
      <c r="K76" s="22"/>
      <c r="L76" s="235">
        <f t="shared" si="2"/>
        <v>0.16</v>
      </c>
      <c r="M76" s="24">
        <f t="shared" si="3"/>
        <v>0.08</v>
      </c>
      <c r="N76" s="235">
        <f>Стойки!$J$117</f>
        <v>0.01</v>
      </c>
      <c r="O76" s="24">
        <f>Стойки!$K$117</f>
        <v>5.0000000000000001E-3</v>
      </c>
    </row>
    <row r="77" spans="1:15" ht="13.5" customHeight="1" thickBot="1" x14ac:dyDescent="0.25">
      <c r="A77" s="112"/>
      <c r="B77" s="128"/>
      <c r="C77" s="129" t="s">
        <v>64</v>
      </c>
      <c r="D77" s="129" t="s">
        <v>302</v>
      </c>
      <c r="E77" s="130">
        <v>7</v>
      </c>
      <c r="F77" s="131">
        <v>2134</v>
      </c>
      <c r="G77" s="132">
        <v>14938</v>
      </c>
      <c r="H77" s="112"/>
      <c r="I77" s="116"/>
      <c r="J77" s="22"/>
      <c r="K77" s="22"/>
      <c r="L77" s="235">
        <f t="shared" si="2"/>
        <v>1.68</v>
      </c>
      <c r="M77" s="24">
        <f t="shared" si="3"/>
        <v>7.7700000000000005</v>
      </c>
      <c r="N77" s="235">
        <f>Стойки!$J$108</f>
        <v>0.24</v>
      </c>
      <c r="O77" s="24">
        <f>Стойки!$K$108</f>
        <v>1.1100000000000001</v>
      </c>
    </row>
    <row r="78" spans="1:15" ht="13.5" customHeight="1" x14ac:dyDescent="0.2">
      <c r="A78" s="112"/>
      <c r="B78" s="124" t="s">
        <v>240</v>
      </c>
      <c r="C78" s="137"/>
      <c r="D78" s="137"/>
      <c r="E78" s="137"/>
      <c r="F78" s="138"/>
      <c r="G78" s="139">
        <v>125753</v>
      </c>
      <c r="H78" s="112"/>
      <c r="I78" s="116">
        <f>G78*H78</f>
        <v>0</v>
      </c>
      <c r="J78" s="22">
        <f>H78*L78</f>
        <v>0</v>
      </c>
      <c r="K78" s="22">
        <f>H78*M78</f>
        <v>0</v>
      </c>
      <c r="L78" s="235">
        <f>SUM(L79:L85)</f>
        <v>6.12</v>
      </c>
      <c r="M78" s="24">
        <f>SUM(M79:M85)</f>
        <v>63.226000000000006</v>
      </c>
      <c r="N78" s="235"/>
      <c r="O78" s="24"/>
    </row>
    <row r="79" spans="1:15" ht="13.5" customHeight="1" x14ac:dyDescent="0.2">
      <c r="A79" s="112"/>
      <c r="B79" s="128"/>
      <c r="C79" s="129" t="s">
        <v>98</v>
      </c>
      <c r="D79" s="129" t="s">
        <v>348</v>
      </c>
      <c r="E79" s="130">
        <v>2</v>
      </c>
      <c r="F79" s="131">
        <v>44961</v>
      </c>
      <c r="G79" s="132">
        <v>89922</v>
      </c>
      <c r="H79" s="112"/>
      <c r="I79" s="116"/>
      <c r="J79" s="22"/>
      <c r="K79" s="22"/>
      <c r="L79" s="235">
        <f t="shared" si="2"/>
        <v>2.7</v>
      </c>
      <c r="M79" s="24">
        <f t="shared" si="3"/>
        <v>47.112000000000002</v>
      </c>
      <c r="N79" s="235">
        <f>Стойки!$J$61</f>
        <v>1.35</v>
      </c>
      <c r="O79" s="24">
        <f>Стойки!$K$61</f>
        <v>23.556000000000001</v>
      </c>
    </row>
    <row r="80" spans="1:15" ht="13.5" customHeight="1" x14ac:dyDescent="0.2">
      <c r="A80" s="112"/>
      <c r="B80" s="128"/>
      <c r="C80" s="129" t="s">
        <v>56</v>
      </c>
      <c r="D80" s="129" t="s">
        <v>294</v>
      </c>
      <c r="E80" s="130">
        <v>5</v>
      </c>
      <c r="F80" s="131">
        <v>1823</v>
      </c>
      <c r="G80" s="132">
        <v>9115</v>
      </c>
      <c r="H80" s="112"/>
      <c r="I80" s="116"/>
      <c r="J80" s="22"/>
      <c r="K80" s="22"/>
      <c r="L80" s="235">
        <f t="shared" si="2"/>
        <v>1.1000000000000001</v>
      </c>
      <c r="M80" s="24">
        <f t="shared" si="3"/>
        <v>4.75</v>
      </c>
      <c r="N80" s="235">
        <f>Стойки!$J$99</f>
        <v>0.22</v>
      </c>
      <c r="O80" s="24">
        <f>Стойки!$K$99</f>
        <v>0.95</v>
      </c>
    </row>
    <row r="81" spans="1:15" ht="13.5" customHeight="1" x14ac:dyDescent="0.2">
      <c r="A81" s="112"/>
      <c r="B81" s="128"/>
      <c r="C81" s="129" t="s">
        <v>130</v>
      </c>
      <c r="D81" s="129" t="s">
        <v>297</v>
      </c>
      <c r="E81" s="130">
        <v>4</v>
      </c>
      <c r="F81" s="131">
        <v>99</v>
      </c>
      <c r="G81" s="132">
        <v>396</v>
      </c>
      <c r="H81" s="112"/>
      <c r="I81" s="116"/>
      <c r="J81" s="22"/>
      <c r="K81" s="22"/>
      <c r="L81" s="235">
        <f t="shared" si="2"/>
        <v>0.04</v>
      </c>
      <c r="M81" s="24">
        <f t="shared" si="3"/>
        <v>0.12</v>
      </c>
      <c r="N81" s="235">
        <f>Стойки!$J$114</f>
        <v>0.01</v>
      </c>
      <c r="O81" s="24">
        <f>Стойки!$K$114</f>
        <v>0.03</v>
      </c>
    </row>
    <row r="82" spans="1:15" ht="13.5" customHeight="1" x14ac:dyDescent="0.2">
      <c r="A82" s="112"/>
      <c r="B82" s="128"/>
      <c r="C82" s="129" t="s">
        <v>567</v>
      </c>
      <c r="D82" s="129" t="s">
        <v>573</v>
      </c>
      <c r="E82" s="130">
        <v>2</v>
      </c>
      <c r="F82" s="131">
        <v>3366</v>
      </c>
      <c r="G82" s="132">
        <v>6732</v>
      </c>
      <c r="H82" s="112"/>
      <c r="I82" s="116"/>
      <c r="J82" s="22"/>
      <c r="K82" s="22"/>
      <c r="L82" s="235">
        <f t="shared" si="2"/>
        <v>0.02</v>
      </c>
      <c r="M82" s="24">
        <f t="shared" si="3"/>
        <v>1.82</v>
      </c>
      <c r="N82" s="235">
        <f>Стойки!$J$110</f>
        <v>0.01</v>
      </c>
      <c r="O82" s="24">
        <f>Стойки!$K$110</f>
        <v>0.91</v>
      </c>
    </row>
    <row r="83" spans="1:15" ht="13.5" customHeight="1" x14ac:dyDescent="0.2">
      <c r="A83" s="112"/>
      <c r="B83" s="128"/>
      <c r="C83" s="129" t="s">
        <v>67</v>
      </c>
      <c r="D83" s="129" t="s">
        <v>388</v>
      </c>
      <c r="E83" s="130">
        <v>17</v>
      </c>
      <c r="F83" s="131">
        <v>127</v>
      </c>
      <c r="G83" s="132">
        <v>2159</v>
      </c>
      <c r="H83" s="112"/>
      <c r="I83" s="116"/>
      <c r="J83" s="22"/>
      <c r="K83" s="22"/>
      <c r="L83" s="235">
        <f t="shared" si="2"/>
        <v>0.17</v>
      </c>
      <c r="M83" s="24">
        <f t="shared" si="3"/>
        <v>0.45900000000000002</v>
      </c>
      <c r="N83" s="235">
        <f>Стойки!$J$118</f>
        <v>0.01</v>
      </c>
      <c r="O83" s="24">
        <f>Стойки!$K$118</f>
        <v>2.7E-2</v>
      </c>
    </row>
    <row r="84" spans="1:15" ht="13.5" customHeight="1" x14ac:dyDescent="0.2">
      <c r="A84" s="112"/>
      <c r="B84" s="128"/>
      <c r="C84" s="129" t="s">
        <v>66</v>
      </c>
      <c r="D84" s="129" t="s">
        <v>295</v>
      </c>
      <c r="E84" s="130">
        <v>17</v>
      </c>
      <c r="F84" s="131">
        <v>21</v>
      </c>
      <c r="G84" s="132">
        <v>357</v>
      </c>
      <c r="H84" s="112"/>
      <c r="I84" s="116"/>
      <c r="J84" s="22"/>
      <c r="K84" s="22"/>
      <c r="L84" s="235">
        <f t="shared" si="2"/>
        <v>0.17</v>
      </c>
      <c r="M84" s="24">
        <f t="shared" si="3"/>
        <v>8.5000000000000006E-2</v>
      </c>
      <c r="N84" s="235">
        <f>Стойки!$J$117</f>
        <v>0.01</v>
      </c>
      <c r="O84" s="24">
        <f>Стойки!$K$117</f>
        <v>5.0000000000000001E-3</v>
      </c>
    </row>
    <row r="85" spans="1:15" ht="13.5" customHeight="1" x14ac:dyDescent="0.2">
      <c r="A85" s="112"/>
      <c r="B85" s="128"/>
      <c r="C85" s="129" t="s">
        <v>64</v>
      </c>
      <c r="D85" s="129" t="s">
        <v>302</v>
      </c>
      <c r="E85" s="130">
        <v>8</v>
      </c>
      <c r="F85" s="131">
        <v>2134</v>
      </c>
      <c r="G85" s="132">
        <v>17072</v>
      </c>
      <c r="H85" s="112"/>
      <c r="I85" s="116"/>
      <c r="J85" s="22"/>
      <c r="K85" s="22"/>
      <c r="L85" s="235">
        <f t="shared" si="2"/>
        <v>1.92</v>
      </c>
      <c r="M85" s="24">
        <f t="shared" si="3"/>
        <v>8.8800000000000008</v>
      </c>
      <c r="N85" s="235">
        <f>Стойки!$J$108</f>
        <v>0.24</v>
      </c>
      <c r="O85" s="24">
        <f>Стойки!$K$108</f>
        <v>1.1100000000000001</v>
      </c>
    </row>
    <row r="86" spans="1:15" ht="13.5" customHeight="1" x14ac:dyDescent="0.2">
      <c r="A86" s="112"/>
      <c r="B86" s="133" t="s">
        <v>242</v>
      </c>
      <c r="C86" s="134"/>
      <c r="D86" s="134"/>
      <c r="E86" s="134"/>
      <c r="F86" s="135"/>
      <c r="G86" s="136">
        <v>130939</v>
      </c>
      <c r="H86" s="112"/>
      <c r="I86" s="116">
        <f>G86*H86</f>
        <v>0</v>
      </c>
      <c r="J86" s="22">
        <f>H86*L86</f>
        <v>0</v>
      </c>
      <c r="K86" s="22">
        <f>H86*M86</f>
        <v>0</v>
      </c>
      <c r="L86" s="235">
        <f>SUM(L87:L93)</f>
        <v>6.22</v>
      </c>
      <c r="M86" s="24">
        <f>SUM(M87:M93)</f>
        <v>65.944000000000003</v>
      </c>
      <c r="N86" s="235"/>
      <c r="O86" s="24"/>
    </row>
    <row r="87" spans="1:15" ht="13.5" customHeight="1" x14ac:dyDescent="0.2">
      <c r="A87" s="112"/>
      <c r="B87" s="128"/>
      <c r="C87" s="129" t="s">
        <v>99</v>
      </c>
      <c r="D87" s="129" t="s">
        <v>349</v>
      </c>
      <c r="E87" s="130">
        <v>2</v>
      </c>
      <c r="F87" s="131">
        <v>47554</v>
      </c>
      <c r="G87" s="132">
        <v>95108</v>
      </c>
      <c r="H87" s="112"/>
      <c r="I87" s="116"/>
      <c r="J87" s="22"/>
      <c r="K87" s="22"/>
      <c r="L87" s="235">
        <f t="shared" si="2"/>
        <v>2.8</v>
      </c>
      <c r="M87" s="24">
        <f t="shared" si="3"/>
        <v>49.83</v>
      </c>
      <c r="N87" s="235">
        <f>Стойки!$J$62</f>
        <v>1.4</v>
      </c>
      <c r="O87" s="24">
        <f>Стойки!$K$62</f>
        <v>24.914999999999999</v>
      </c>
    </row>
    <row r="88" spans="1:15" ht="13.5" customHeight="1" x14ac:dyDescent="0.2">
      <c r="A88" s="112"/>
      <c r="B88" s="128"/>
      <c r="C88" s="129" t="s">
        <v>56</v>
      </c>
      <c r="D88" s="129" t="s">
        <v>294</v>
      </c>
      <c r="E88" s="130">
        <v>5</v>
      </c>
      <c r="F88" s="131">
        <v>1823</v>
      </c>
      <c r="G88" s="132">
        <v>9115</v>
      </c>
      <c r="H88" s="112"/>
      <c r="I88" s="116"/>
      <c r="J88" s="22"/>
      <c r="K88" s="22"/>
      <c r="L88" s="235">
        <f t="shared" si="2"/>
        <v>1.1000000000000001</v>
      </c>
      <c r="M88" s="24">
        <f t="shared" si="3"/>
        <v>4.75</v>
      </c>
      <c r="N88" s="235">
        <f>Стойки!$J$99</f>
        <v>0.22</v>
      </c>
      <c r="O88" s="24">
        <f>Стойки!$K$99</f>
        <v>0.95</v>
      </c>
    </row>
    <row r="89" spans="1:15" ht="13.5" customHeight="1" x14ac:dyDescent="0.2">
      <c r="A89" s="112"/>
      <c r="B89" s="128"/>
      <c r="C89" s="129" t="s">
        <v>130</v>
      </c>
      <c r="D89" s="129" t="s">
        <v>297</v>
      </c>
      <c r="E89" s="130">
        <v>4</v>
      </c>
      <c r="F89" s="131">
        <v>99</v>
      </c>
      <c r="G89" s="132">
        <v>396</v>
      </c>
      <c r="H89" s="112"/>
      <c r="I89" s="116"/>
      <c r="J89" s="22"/>
      <c r="K89" s="22"/>
      <c r="L89" s="235">
        <f t="shared" si="2"/>
        <v>0.04</v>
      </c>
      <c r="M89" s="24">
        <f t="shared" si="3"/>
        <v>0.12</v>
      </c>
      <c r="N89" s="235">
        <f>Стойки!$J$114</f>
        <v>0.01</v>
      </c>
      <c r="O89" s="24">
        <f>Стойки!$K$114</f>
        <v>0.03</v>
      </c>
    </row>
    <row r="90" spans="1:15" ht="13.5" customHeight="1" x14ac:dyDescent="0.2">
      <c r="A90" s="112"/>
      <c r="B90" s="128"/>
      <c r="C90" s="129" t="s">
        <v>567</v>
      </c>
      <c r="D90" s="129" t="s">
        <v>572</v>
      </c>
      <c r="E90" s="130">
        <v>2</v>
      </c>
      <c r="F90" s="131">
        <v>3366</v>
      </c>
      <c r="G90" s="132">
        <v>6732</v>
      </c>
      <c r="H90" s="112"/>
      <c r="I90" s="116"/>
      <c r="J90" s="22"/>
      <c r="K90" s="22"/>
      <c r="L90" s="235">
        <f t="shared" si="2"/>
        <v>0.02</v>
      </c>
      <c r="M90" s="24">
        <f t="shared" si="3"/>
        <v>1.82</v>
      </c>
      <c r="N90" s="235">
        <f>Стойки!$J$110</f>
        <v>0.01</v>
      </c>
      <c r="O90" s="24">
        <f>Стойки!$K$110</f>
        <v>0.91</v>
      </c>
    </row>
    <row r="91" spans="1:15" ht="13.5" customHeight="1" x14ac:dyDescent="0.2">
      <c r="A91" s="112"/>
      <c r="B91" s="128"/>
      <c r="C91" s="129" t="s">
        <v>67</v>
      </c>
      <c r="D91" s="129" t="s">
        <v>388</v>
      </c>
      <c r="E91" s="130">
        <v>17</v>
      </c>
      <c r="F91" s="131">
        <v>127</v>
      </c>
      <c r="G91" s="132">
        <v>2159</v>
      </c>
      <c r="H91" s="112"/>
      <c r="I91" s="116"/>
      <c r="J91" s="22"/>
      <c r="K91" s="22"/>
      <c r="L91" s="235">
        <f t="shared" si="2"/>
        <v>0.17</v>
      </c>
      <c r="M91" s="24">
        <f t="shared" si="3"/>
        <v>0.45900000000000002</v>
      </c>
      <c r="N91" s="235">
        <f>Стойки!$J$118</f>
        <v>0.01</v>
      </c>
      <c r="O91" s="24">
        <f>Стойки!$K$118</f>
        <v>2.7E-2</v>
      </c>
    </row>
    <row r="92" spans="1:15" ht="13.5" customHeight="1" x14ac:dyDescent="0.2">
      <c r="A92" s="112"/>
      <c r="B92" s="128"/>
      <c r="C92" s="129" t="s">
        <v>66</v>
      </c>
      <c r="D92" s="129" t="s">
        <v>295</v>
      </c>
      <c r="E92" s="130">
        <v>17</v>
      </c>
      <c r="F92" s="131">
        <v>21</v>
      </c>
      <c r="G92" s="132">
        <v>357</v>
      </c>
      <c r="H92" s="112"/>
      <c r="I92" s="116"/>
      <c r="J92" s="22"/>
      <c r="K92" s="22"/>
      <c r="L92" s="235">
        <f t="shared" si="2"/>
        <v>0.17</v>
      </c>
      <c r="M92" s="24">
        <f t="shared" si="3"/>
        <v>8.5000000000000006E-2</v>
      </c>
      <c r="N92" s="235">
        <f>Стойки!$J$117</f>
        <v>0.01</v>
      </c>
      <c r="O92" s="24">
        <f>Стойки!$K$117</f>
        <v>5.0000000000000001E-3</v>
      </c>
    </row>
    <row r="93" spans="1:15" ht="13.5" customHeight="1" thickBot="1" x14ac:dyDescent="0.25">
      <c r="A93" s="112"/>
      <c r="B93" s="128"/>
      <c r="C93" s="129" t="s">
        <v>64</v>
      </c>
      <c r="D93" s="129" t="s">
        <v>302</v>
      </c>
      <c r="E93" s="130">
        <v>8</v>
      </c>
      <c r="F93" s="131">
        <v>2134</v>
      </c>
      <c r="G93" s="132">
        <v>17072</v>
      </c>
      <c r="H93" s="112"/>
      <c r="I93" s="116"/>
      <c r="J93" s="22"/>
      <c r="K93" s="22"/>
      <c r="L93" s="235">
        <f t="shared" si="2"/>
        <v>1.92</v>
      </c>
      <c r="M93" s="24">
        <f t="shared" si="3"/>
        <v>8.8800000000000008</v>
      </c>
      <c r="N93" s="235">
        <f>Стойки!$J$108</f>
        <v>0.24</v>
      </c>
      <c r="O93" s="24">
        <f>Стойки!$K$108</f>
        <v>1.1100000000000001</v>
      </c>
    </row>
    <row r="94" spans="1:15" ht="13.5" customHeight="1" x14ac:dyDescent="0.2">
      <c r="A94" s="112"/>
      <c r="B94" s="124" t="s">
        <v>244</v>
      </c>
      <c r="C94" s="137"/>
      <c r="D94" s="137"/>
      <c r="E94" s="137"/>
      <c r="F94" s="138"/>
      <c r="G94" s="139">
        <v>138407</v>
      </c>
      <c r="H94" s="112"/>
      <c r="I94" s="116">
        <f>G94*H94</f>
        <v>0</v>
      </c>
      <c r="J94" s="22">
        <f>H94*L94</f>
        <v>0</v>
      </c>
      <c r="K94" s="22">
        <f>H94*M94</f>
        <v>0</v>
      </c>
      <c r="L94" s="235">
        <f>SUM(L95:L101)</f>
        <v>6.5799999999999992</v>
      </c>
      <c r="M94" s="24">
        <f>SUM(M95:M101)</f>
        <v>69.804000000000002</v>
      </c>
      <c r="N94" s="235"/>
      <c r="O94" s="24"/>
    </row>
    <row r="95" spans="1:15" ht="13.5" customHeight="1" x14ac:dyDescent="0.2">
      <c r="A95" s="112"/>
      <c r="B95" s="128"/>
      <c r="C95" s="129" t="s">
        <v>100</v>
      </c>
      <c r="D95" s="129" t="s">
        <v>350</v>
      </c>
      <c r="E95" s="130">
        <v>2</v>
      </c>
      <c r="F95" s="131">
        <v>50147</v>
      </c>
      <c r="G95" s="132">
        <v>100294</v>
      </c>
      <c r="H95" s="112"/>
      <c r="I95" s="116"/>
      <c r="J95" s="22"/>
      <c r="K95" s="22"/>
      <c r="L95" s="235">
        <f t="shared" si="2"/>
        <v>2.9</v>
      </c>
      <c r="M95" s="24">
        <f t="shared" si="3"/>
        <v>52.548000000000002</v>
      </c>
      <c r="N95" s="235">
        <f>Стойки!$J$63</f>
        <v>1.45</v>
      </c>
      <c r="O95" s="24">
        <f>Стойки!$K$63</f>
        <v>26.274000000000001</v>
      </c>
    </row>
    <row r="96" spans="1:15" ht="13.5" customHeight="1" x14ac:dyDescent="0.2">
      <c r="A96" s="112"/>
      <c r="B96" s="128"/>
      <c r="C96" s="129" t="s">
        <v>56</v>
      </c>
      <c r="D96" s="129" t="s">
        <v>294</v>
      </c>
      <c r="E96" s="130">
        <v>5</v>
      </c>
      <c r="F96" s="131">
        <v>1823</v>
      </c>
      <c r="G96" s="132">
        <v>9115</v>
      </c>
      <c r="H96" s="112"/>
      <c r="I96" s="116"/>
      <c r="J96" s="22"/>
      <c r="K96" s="22"/>
      <c r="L96" s="235">
        <f t="shared" si="2"/>
        <v>1.1000000000000001</v>
      </c>
      <c r="M96" s="24">
        <f t="shared" si="3"/>
        <v>4.75</v>
      </c>
      <c r="N96" s="235">
        <f>Стойки!$J$99</f>
        <v>0.22</v>
      </c>
      <c r="O96" s="24">
        <f>Стойки!$K$99</f>
        <v>0.95</v>
      </c>
    </row>
    <row r="97" spans="1:15" ht="13.5" customHeight="1" x14ac:dyDescent="0.2">
      <c r="A97" s="112"/>
      <c r="B97" s="128"/>
      <c r="C97" s="129" t="s">
        <v>130</v>
      </c>
      <c r="D97" s="129" t="s">
        <v>297</v>
      </c>
      <c r="E97" s="130">
        <v>4</v>
      </c>
      <c r="F97" s="131">
        <v>99</v>
      </c>
      <c r="G97" s="132">
        <v>396</v>
      </c>
      <c r="H97" s="112"/>
      <c r="I97" s="116"/>
      <c r="J97" s="22"/>
      <c r="K97" s="22"/>
      <c r="L97" s="235">
        <f t="shared" si="2"/>
        <v>0.04</v>
      </c>
      <c r="M97" s="24">
        <f t="shared" si="3"/>
        <v>0.12</v>
      </c>
      <c r="N97" s="235">
        <f>Стойки!$J$114</f>
        <v>0.01</v>
      </c>
      <c r="O97" s="24">
        <f>Стойки!$K$114</f>
        <v>0.03</v>
      </c>
    </row>
    <row r="98" spans="1:15" ht="13.5" customHeight="1" x14ac:dyDescent="0.2">
      <c r="A98" s="112"/>
      <c r="B98" s="128"/>
      <c r="C98" s="129" t="s">
        <v>567</v>
      </c>
      <c r="D98" s="129" t="s">
        <v>572</v>
      </c>
      <c r="E98" s="130">
        <v>2</v>
      </c>
      <c r="F98" s="131">
        <v>3366</v>
      </c>
      <c r="G98" s="132">
        <v>6732</v>
      </c>
      <c r="H98" s="112"/>
      <c r="I98" s="116"/>
      <c r="J98" s="22"/>
      <c r="K98" s="22"/>
      <c r="L98" s="235">
        <f t="shared" si="2"/>
        <v>0.02</v>
      </c>
      <c r="M98" s="24">
        <f t="shared" si="3"/>
        <v>1.82</v>
      </c>
      <c r="N98" s="235">
        <f>Стойки!$J$110</f>
        <v>0.01</v>
      </c>
      <c r="O98" s="24">
        <f>Стойки!$K$110</f>
        <v>0.91</v>
      </c>
    </row>
    <row r="99" spans="1:15" ht="13.5" customHeight="1" x14ac:dyDescent="0.2">
      <c r="A99" s="112"/>
      <c r="B99" s="128"/>
      <c r="C99" s="129" t="s">
        <v>67</v>
      </c>
      <c r="D99" s="129" t="s">
        <v>388</v>
      </c>
      <c r="E99" s="130">
        <v>18</v>
      </c>
      <c r="F99" s="131">
        <v>127</v>
      </c>
      <c r="G99" s="132">
        <v>2286</v>
      </c>
      <c r="H99" s="112"/>
      <c r="I99" s="116"/>
      <c r="J99" s="22"/>
      <c r="K99" s="22"/>
      <c r="L99" s="235">
        <f t="shared" si="2"/>
        <v>0.18</v>
      </c>
      <c r="M99" s="24">
        <f t="shared" si="3"/>
        <v>0.48599999999999999</v>
      </c>
      <c r="N99" s="235">
        <f>Стойки!$J$118</f>
        <v>0.01</v>
      </c>
      <c r="O99" s="24">
        <f>Стойки!$K$118</f>
        <v>2.7E-2</v>
      </c>
    </row>
    <row r="100" spans="1:15" ht="13.5" customHeight="1" x14ac:dyDescent="0.2">
      <c r="A100" s="112"/>
      <c r="B100" s="128"/>
      <c r="C100" s="129" t="s">
        <v>66</v>
      </c>
      <c r="D100" s="129" t="s">
        <v>295</v>
      </c>
      <c r="E100" s="130">
        <v>18</v>
      </c>
      <c r="F100" s="131">
        <v>21</v>
      </c>
      <c r="G100" s="132">
        <v>378</v>
      </c>
      <c r="H100" s="112"/>
      <c r="I100" s="116"/>
      <c r="J100" s="22"/>
      <c r="K100" s="22"/>
      <c r="L100" s="235">
        <f t="shared" si="2"/>
        <v>0.18</v>
      </c>
      <c r="M100" s="24">
        <f t="shared" si="3"/>
        <v>0.09</v>
      </c>
      <c r="N100" s="235">
        <f>Стойки!$J$117</f>
        <v>0.01</v>
      </c>
      <c r="O100" s="24">
        <f>Стойки!$K$117</f>
        <v>5.0000000000000001E-3</v>
      </c>
    </row>
    <row r="101" spans="1:15" ht="13.5" customHeight="1" x14ac:dyDescent="0.2">
      <c r="A101" s="112"/>
      <c r="B101" s="128"/>
      <c r="C101" s="129" t="s">
        <v>64</v>
      </c>
      <c r="D101" s="129" t="s">
        <v>302</v>
      </c>
      <c r="E101" s="130">
        <v>9</v>
      </c>
      <c r="F101" s="131">
        <v>2134</v>
      </c>
      <c r="G101" s="132">
        <v>19206</v>
      </c>
      <c r="H101" s="112"/>
      <c r="I101" s="116"/>
      <c r="J101" s="22"/>
      <c r="K101" s="22"/>
      <c r="L101" s="235">
        <f t="shared" si="2"/>
        <v>2.16</v>
      </c>
      <c r="M101" s="24">
        <f t="shared" si="3"/>
        <v>9.99</v>
      </c>
      <c r="N101" s="235">
        <f>Стойки!$J$108</f>
        <v>0.24</v>
      </c>
      <c r="O101" s="24">
        <f>Стойки!$K$108</f>
        <v>1.1100000000000001</v>
      </c>
    </row>
    <row r="102" spans="1:15" ht="13.5" customHeight="1" x14ac:dyDescent="0.2">
      <c r="A102" s="112"/>
      <c r="B102" s="133" t="s">
        <v>246</v>
      </c>
      <c r="C102" s="134"/>
      <c r="D102" s="134"/>
      <c r="E102" s="134"/>
      <c r="F102" s="135"/>
      <c r="G102" s="136">
        <v>142675</v>
      </c>
      <c r="H102" s="112"/>
      <c r="I102" s="116">
        <f>G102*H102</f>
        <v>0</v>
      </c>
      <c r="J102" s="22">
        <f>H102*L102</f>
        <v>0</v>
      </c>
      <c r="K102" s="22">
        <f>H102*M102</f>
        <v>0</v>
      </c>
      <c r="L102" s="235">
        <f>SUM(L103:L109)</f>
        <v>6.6799999999999988</v>
      </c>
      <c r="M102" s="24">
        <f>SUM(M103:M109)</f>
        <v>71.591999999999999</v>
      </c>
      <c r="N102" s="235"/>
      <c r="O102" s="24"/>
    </row>
    <row r="103" spans="1:15" ht="13.5" customHeight="1" x14ac:dyDescent="0.2">
      <c r="A103" s="112"/>
      <c r="B103" s="128"/>
      <c r="C103" s="129" t="s">
        <v>101</v>
      </c>
      <c r="D103" s="129" t="s">
        <v>351</v>
      </c>
      <c r="E103" s="130">
        <v>2</v>
      </c>
      <c r="F103" s="131">
        <v>52281</v>
      </c>
      <c r="G103" s="132">
        <v>104562</v>
      </c>
      <c r="H103" s="112"/>
      <c r="I103" s="116"/>
      <c r="J103" s="22"/>
      <c r="K103" s="22"/>
      <c r="L103" s="235">
        <f t="shared" si="2"/>
        <v>3</v>
      </c>
      <c r="M103" s="24">
        <f t="shared" si="3"/>
        <v>54.335999999999999</v>
      </c>
      <c r="N103" s="235">
        <f>Стойки!$J$64</f>
        <v>1.5</v>
      </c>
      <c r="O103" s="24">
        <f>Стойки!$K$64</f>
        <v>27.167999999999999</v>
      </c>
    </row>
    <row r="104" spans="1:15" ht="13.5" customHeight="1" x14ac:dyDescent="0.2">
      <c r="A104" s="112"/>
      <c r="B104" s="128"/>
      <c r="C104" s="129" t="s">
        <v>56</v>
      </c>
      <c r="D104" s="129" t="s">
        <v>294</v>
      </c>
      <c r="E104" s="130">
        <v>5</v>
      </c>
      <c r="F104" s="131">
        <v>1823</v>
      </c>
      <c r="G104" s="132">
        <v>9115</v>
      </c>
      <c r="H104" s="112"/>
      <c r="I104" s="116"/>
      <c r="J104" s="22"/>
      <c r="K104" s="22"/>
      <c r="L104" s="235">
        <f t="shared" si="2"/>
        <v>1.1000000000000001</v>
      </c>
      <c r="M104" s="24">
        <f t="shared" si="3"/>
        <v>4.75</v>
      </c>
      <c r="N104" s="235">
        <f>Стойки!$J$99</f>
        <v>0.22</v>
      </c>
      <c r="O104" s="24">
        <f>Стойки!$K$99</f>
        <v>0.95</v>
      </c>
    </row>
    <row r="105" spans="1:15" ht="13.5" customHeight="1" x14ac:dyDescent="0.2">
      <c r="A105" s="112"/>
      <c r="B105" s="128"/>
      <c r="C105" s="129" t="s">
        <v>130</v>
      </c>
      <c r="D105" s="129" t="s">
        <v>297</v>
      </c>
      <c r="E105" s="130">
        <v>4</v>
      </c>
      <c r="F105" s="131">
        <v>99</v>
      </c>
      <c r="G105" s="132">
        <v>396</v>
      </c>
      <c r="H105" s="112"/>
      <c r="I105" s="116"/>
      <c r="J105" s="22"/>
      <c r="K105" s="22"/>
      <c r="L105" s="235">
        <f t="shared" si="2"/>
        <v>0.04</v>
      </c>
      <c r="M105" s="24">
        <f t="shared" si="3"/>
        <v>0.12</v>
      </c>
      <c r="N105" s="235">
        <f>Стойки!$J$114</f>
        <v>0.01</v>
      </c>
      <c r="O105" s="24">
        <f>Стойки!$K$114</f>
        <v>0.03</v>
      </c>
    </row>
    <row r="106" spans="1:15" ht="13.5" customHeight="1" x14ac:dyDescent="0.2">
      <c r="A106" s="112"/>
      <c r="B106" s="128"/>
      <c r="C106" s="129" t="s">
        <v>567</v>
      </c>
      <c r="D106" s="129" t="s">
        <v>572</v>
      </c>
      <c r="E106" s="130">
        <v>2</v>
      </c>
      <c r="F106" s="131">
        <v>3366</v>
      </c>
      <c r="G106" s="132">
        <v>6732</v>
      </c>
      <c r="H106" s="112"/>
      <c r="I106" s="116"/>
      <c r="J106" s="22"/>
      <c r="K106" s="22"/>
      <c r="L106" s="235">
        <f t="shared" si="2"/>
        <v>0.02</v>
      </c>
      <c r="M106" s="24">
        <f t="shared" si="3"/>
        <v>1.82</v>
      </c>
      <c r="N106" s="235">
        <f>Стойки!$J$110</f>
        <v>0.01</v>
      </c>
      <c r="O106" s="24">
        <f>Стойки!$K$110</f>
        <v>0.91</v>
      </c>
    </row>
    <row r="107" spans="1:15" ht="13.5" customHeight="1" x14ac:dyDescent="0.2">
      <c r="A107" s="112"/>
      <c r="B107" s="128"/>
      <c r="C107" s="129" t="s">
        <v>67</v>
      </c>
      <c r="D107" s="129" t="s">
        <v>388</v>
      </c>
      <c r="E107" s="130">
        <v>18</v>
      </c>
      <c r="F107" s="131">
        <v>127</v>
      </c>
      <c r="G107" s="132">
        <v>2286</v>
      </c>
      <c r="H107" s="112"/>
      <c r="I107" s="116"/>
      <c r="J107" s="22"/>
      <c r="K107" s="22"/>
      <c r="L107" s="235">
        <f t="shared" si="2"/>
        <v>0.18</v>
      </c>
      <c r="M107" s="24">
        <f t="shared" si="3"/>
        <v>0.48599999999999999</v>
      </c>
      <c r="N107" s="235">
        <f>Стойки!$J$118</f>
        <v>0.01</v>
      </c>
      <c r="O107" s="24">
        <f>Стойки!$K$118</f>
        <v>2.7E-2</v>
      </c>
    </row>
    <row r="108" spans="1:15" ht="13.5" customHeight="1" x14ac:dyDescent="0.2">
      <c r="A108" s="112"/>
      <c r="B108" s="128"/>
      <c r="C108" s="129" t="s">
        <v>66</v>
      </c>
      <c r="D108" s="129" t="s">
        <v>295</v>
      </c>
      <c r="E108" s="130">
        <v>18</v>
      </c>
      <c r="F108" s="131">
        <v>21</v>
      </c>
      <c r="G108" s="132">
        <v>378</v>
      </c>
      <c r="H108" s="112"/>
      <c r="I108" s="116"/>
      <c r="J108" s="22"/>
      <c r="K108" s="22"/>
      <c r="L108" s="235">
        <f t="shared" si="2"/>
        <v>0.18</v>
      </c>
      <c r="M108" s="24">
        <f t="shared" si="3"/>
        <v>0.09</v>
      </c>
      <c r="N108" s="235">
        <f>Стойки!$J$117</f>
        <v>0.01</v>
      </c>
      <c r="O108" s="24">
        <f>Стойки!$K$117</f>
        <v>5.0000000000000001E-3</v>
      </c>
    </row>
    <row r="109" spans="1:15" ht="13.5" customHeight="1" thickBot="1" x14ac:dyDescent="0.25">
      <c r="A109" s="112"/>
      <c r="B109" s="128"/>
      <c r="C109" s="129" t="s">
        <v>64</v>
      </c>
      <c r="D109" s="129" t="s">
        <v>302</v>
      </c>
      <c r="E109" s="130">
        <v>9</v>
      </c>
      <c r="F109" s="131">
        <v>2134</v>
      </c>
      <c r="G109" s="132">
        <v>19206</v>
      </c>
      <c r="H109" s="112"/>
      <c r="I109" s="116"/>
      <c r="J109" s="22"/>
      <c r="K109" s="22"/>
      <c r="L109" s="235">
        <f t="shared" si="2"/>
        <v>2.16</v>
      </c>
      <c r="M109" s="24">
        <f t="shared" si="3"/>
        <v>9.99</v>
      </c>
      <c r="N109" s="235">
        <f>Стойки!$J$108</f>
        <v>0.24</v>
      </c>
      <c r="O109" s="24">
        <f>Стойки!$K$108</f>
        <v>1.1100000000000001</v>
      </c>
    </row>
    <row r="110" spans="1:15" ht="13.5" customHeight="1" x14ac:dyDescent="0.2">
      <c r="A110" s="112"/>
      <c r="B110" s="124" t="s">
        <v>248</v>
      </c>
      <c r="C110" s="137"/>
      <c r="D110" s="137"/>
      <c r="E110" s="137"/>
      <c r="F110" s="138"/>
      <c r="G110" s="139">
        <v>146966</v>
      </c>
      <c r="H110" s="112"/>
      <c r="I110" s="116">
        <f>G110*H110</f>
        <v>0</v>
      </c>
      <c r="J110" s="22">
        <f>H110*L110</f>
        <v>0</v>
      </c>
      <c r="K110" s="22">
        <f>H110*M110</f>
        <v>0</v>
      </c>
      <c r="L110" s="235">
        <f>SUM(L111:L117)</f>
        <v>6.76</v>
      </c>
      <c r="M110" s="24">
        <f>SUM(M111:M117)</f>
        <v>74.382000000000005</v>
      </c>
      <c r="N110" s="235"/>
      <c r="O110" s="24"/>
    </row>
    <row r="111" spans="1:15" ht="13.5" customHeight="1" x14ac:dyDescent="0.2">
      <c r="A111" s="112"/>
      <c r="B111" s="128"/>
      <c r="C111" s="129" t="s">
        <v>102</v>
      </c>
      <c r="D111" s="129" t="s">
        <v>352</v>
      </c>
      <c r="E111" s="130">
        <v>2</v>
      </c>
      <c r="F111" s="131">
        <v>54444</v>
      </c>
      <c r="G111" s="132">
        <v>108888</v>
      </c>
      <c r="H111" s="112"/>
      <c r="I111" s="116"/>
      <c r="J111" s="22"/>
      <c r="K111" s="22"/>
      <c r="L111" s="235">
        <f t="shared" si="2"/>
        <v>3.1</v>
      </c>
      <c r="M111" s="24">
        <f t="shared" si="3"/>
        <v>57.058</v>
      </c>
      <c r="N111" s="235">
        <f>Стойки!$J$65</f>
        <v>1.55</v>
      </c>
      <c r="O111" s="24">
        <f>Стойки!$K$65</f>
        <v>28.529</v>
      </c>
    </row>
    <row r="112" spans="1:15" ht="13.5" customHeight="1" x14ac:dyDescent="0.2">
      <c r="A112" s="112"/>
      <c r="B112" s="128"/>
      <c r="C112" s="129" t="s">
        <v>56</v>
      </c>
      <c r="D112" s="129" t="s">
        <v>294</v>
      </c>
      <c r="E112" s="130">
        <v>4</v>
      </c>
      <c r="F112" s="131">
        <v>1823</v>
      </c>
      <c r="G112" s="132">
        <v>7292</v>
      </c>
      <c r="H112" s="112"/>
      <c r="I112" s="116"/>
      <c r="J112" s="22"/>
      <c r="K112" s="22"/>
      <c r="L112" s="235">
        <f t="shared" si="2"/>
        <v>0.88</v>
      </c>
      <c r="M112" s="24">
        <f t="shared" si="3"/>
        <v>3.8</v>
      </c>
      <c r="N112" s="235">
        <f>Стойки!$J$99</f>
        <v>0.22</v>
      </c>
      <c r="O112" s="24">
        <f>Стойки!$K$99</f>
        <v>0.95</v>
      </c>
    </row>
    <row r="113" spans="1:15" ht="13.5" customHeight="1" x14ac:dyDescent="0.2">
      <c r="A113" s="112"/>
      <c r="B113" s="128"/>
      <c r="C113" s="129" t="s">
        <v>130</v>
      </c>
      <c r="D113" s="129" t="s">
        <v>297</v>
      </c>
      <c r="E113" s="130">
        <v>2</v>
      </c>
      <c r="F113" s="131">
        <v>99</v>
      </c>
      <c r="G113" s="132">
        <v>198</v>
      </c>
      <c r="H113" s="112"/>
      <c r="I113" s="116"/>
      <c r="J113" s="22"/>
      <c r="K113" s="22"/>
      <c r="L113" s="235">
        <f t="shared" si="2"/>
        <v>0.02</v>
      </c>
      <c r="M113" s="24">
        <f t="shared" si="3"/>
        <v>0.06</v>
      </c>
      <c r="N113" s="235">
        <f>Стойки!$J$114</f>
        <v>0.01</v>
      </c>
      <c r="O113" s="24">
        <f>Стойки!$K$114</f>
        <v>0.03</v>
      </c>
    </row>
    <row r="114" spans="1:15" ht="13.5" customHeight="1" x14ac:dyDescent="0.2">
      <c r="A114" s="112"/>
      <c r="B114" s="128"/>
      <c r="C114" s="129" t="s">
        <v>567</v>
      </c>
      <c r="D114" s="129" t="s">
        <v>572</v>
      </c>
      <c r="E114" s="130">
        <v>2</v>
      </c>
      <c r="F114" s="131">
        <v>3366</v>
      </c>
      <c r="G114" s="132">
        <v>6732</v>
      </c>
      <c r="H114" s="112"/>
      <c r="I114" s="116"/>
      <c r="J114" s="22"/>
      <c r="K114" s="22"/>
      <c r="L114" s="235">
        <f t="shared" si="2"/>
        <v>0.02</v>
      </c>
      <c r="M114" s="24">
        <f t="shared" si="3"/>
        <v>1.82</v>
      </c>
      <c r="N114" s="235">
        <f>Стойки!$J$110</f>
        <v>0.01</v>
      </c>
      <c r="O114" s="24">
        <f>Стойки!$K$110</f>
        <v>0.91</v>
      </c>
    </row>
    <row r="115" spans="1:15" ht="13.5" customHeight="1" x14ac:dyDescent="0.2">
      <c r="A115" s="112"/>
      <c r="B115" s="128"/>
      <c r="C115" s="129" t="s">
        <v>67</v>
      </c>
      <c r="D115" s="129" t="s">
        <v>388</v>
      </c>
      <c r="E115" s="130">
        <v>17</v>
      </c>
      <c r="F115" s="131">
        <v>127</v>
      </c>
      <c r="G115" s="132">
        <v>2159</v>
      </c>
      <c r="H115" s="112"/>
      <c r="I115" s="116"/>
      <c r="J115" s="22"/>
      <c r="K115" s="22"/>
      <c r="L115" s="235">
        <f t="shared" si="2"/>
        <v>0.17</v>
      </c>
      <c r="M115" s="24">
        <f t="shared" si="3"/>
        <v>0.45900000000000002</v>
      </c>
      <c r="N115" s="235">
        <f>Стойки!$J$118</f>
        <v>0.01</v>
      </c>
      <c r="O115" s="24">
        <f>Стойки!$K$118</f>
        <v>2.7E-2</v>
      </c>
    </row>
    <row r="116" spans="1:15" ht="13.5" customHeight="1" x14ac:dyDescent="0.2">
      <c r="A116" s="112"/>
      <c r="B116" s="128"/>
      <c r="C116" s="129" t="s">
        <v>66</v>
      </c>
      <c r="D116" s="129" t="s">
        <v>295</v>
      </c>
      <c r="E116" s="130">
        <v>17</v>
      </c>
      <c r="F116" s="131">
        <v>21</v>
      </c>
      <c r="G116" s="132">
        <v>357</v>
      </c>
      <c r="H116" s="112"/>
      <c r="I116" s="116"/>
      <c r="J116" s="22"/>
      <c r="K116" s="22"/>
      <c r="L116" s="235">
        <f t="shared" si="2"/>
        <v>0.17</v>
      </c>
      <c r="M116" s="24">
        <f t="shared" si="3"/>
        <v>8.5000000000000006E-2</v>
      </c>
      <c r="N116" s="235">
        <f>Стойки!$J$117</f>
        <v>0.01</v>
      </c>
      <c r="O116" s="24">
        <f>Стойки!$K$117</f>
        <v>5.0000000000000001E-3</v>
      </c>
    </row>
    <row r="117" spans="1:15" ht="13.5" customHeight="1" x14ac:dyDescent="0.2">
      <c r="A117" s="112"/>
      <c r="B117" s="128"/>
      <c r="C117" s="129" t="s">
        <v>64</v>
      </c>
      <c r="D117" s="129" t="s">
        <v>302</v>
      </c>
      <c r="E117" s="130">
        <v>10</v>
      </c>
      <c r="F117" s="131">
        <v>2134</v>
      </c>
      <c r="G117" s="132">
        <v>21340</v>
      </c>
      <c r="H117" s="112"/>
      <c r="I117" s="116"/>
      <c r="J117" s="22"/>
      <c r="K117" s="22"/>
      <c r="L117" s="235">
        <f t="shared" si="2"/>
        <v>2.4</v>
      </c>
      <c r="M117" s="24">
        <f t="shared" si="3"/>
        <v>11.100000000000001</v>
      </c>
      <c r="N117" s="235">
        <f>Стойки!$J$108</f>
        <v>0.24</v>
      </c>
      <c r="O117" s="24">
        <f>Стойки!$K$108</f>
        <v>1.1100000000000001</v>
      </c>
    </row>
    <row r="118" spans="1:15" ht="13.5" customHeight="1" x14ac:dyDescent="0.2">
      <c r="A118" s="112"/>
      <c r="B118" s="133" t="s">
        <v>250</v>
      </c>
      <c r="C118" s="134"/>
      <c r="D118" s="134"/>
      <c r="E118" s="134"/>
      <c r="F118" s="135"/>
      <c r="G118" s="136">
        <v>154469</v>
      </c>
      <c r="H118" s="112"/>
      <c r="I118" s="116">
        <f>G118*H118</f>
        <v>0</v>
      </c>
      <c r="J118" s="22">
        <f>H118*L118</f>
        <v>0</v>
      </c>
      <c r="K118" s="22">
        <f>H118*M118</f>
        <v>0</v>
      </c>
      <c r="L118" s="235">
        <f>SUM(L119:L125)</f>
        <v>7.1400000000000006</v>
      </c>
      <c r="M118" s="24">
        <f>SUM(M119:M125)</f>
        <v>78.165999999999997</v>
      </c>
      <c r="N118" s="235"/>
      <c r="O118" s="24"/>
    </row>
    <row r="119" spans="1:15" ht="13.5" customHeight="1" x14ac:dyDescent="0.2">
      <c r="A119" s="112"/>
      <c r="B119" s="128"/>
      <c r="C119" s="129" t="s">
        <v>103</v>
      </c>
      <c r="D119" s="129" t="s">
        <v>353</v>
      </c>
      <c r="E119" s="130">
        <v>2</v>
      </c>
      <c r="F119" s="131">
        <v>57037</v>
      </c>
      <c r="G119" s="132">
        <v>114074</v>
      </c>
      <c r="H119" s="112"/>
      <c r="I119" s="116"/>
      <c r="J119" s="22"/>
      <c r="K119" s="22"/>
      <c r="L119" s="235">
        <f t="shared" si="2"/>
        <v>3.2</v>
      </c>
      <c r="M119" s="24">
        <f t="shared" si="3"/>
        <v>59.768000000000001</v>
      </c>
      <c r="N119" s="235">
        <f>Стойки!$J$66</f>
        <v>1.6</v>
      </c>
      <c r="O119" s="24">
        <f>Стойки!$K$66</f>
        <v>29.884</v>
      </c>
    </row>
    <row r="120" spans="1:15" ht="13.5" customHeight="1" x14ac:dyDescent="0.2">
      <c r="A120" s="112"/>
      <c r="B120" s="128"/>
      <c r="C120" s="129" t="s">
        <v>56</v>
      </c>
      <c r="D120" s="129" t="s">
        <v>294</v>
      </c>
      <c r="E120" s="130">
        <v>5</v>
      </c>
      <c r="F120" s="131">
        <v>1823</v>
      </c>
      <c r="G120" s="132">
        <v>9115</v>
      </c>
      <c r="H120" s="112"/>
      <c r="I120" s="116"/>
      <c r="J120" s="22"/>
      <c r="K120" s="22"/>
      <c r="L120" s="235">
        <f t="shared" si="2"/>
        <v>1.1000000000000001</v>
      </c>
      <c r="M120" s="24">
        <f t="shared" si="3"/>
        <v>4.75</v>
      </c>
      <c r="N120" s="235">
        <f>Стойки!$J$99</f>
        <v>0.22</v>
      </c>
      <c r="O120" s="24">
        <f>Стойки!$K$99</f>
        <v>0.95</v>
      </c>
    </row>
    <row r="121" spans="1:15" ht="13.5" customHeight="1" x14ac:dyDescent="0.2">
      <c r="A121" s="112"/>
      <c r="B121" s="128"/>
      <c r="C121" s="129" t="s">
        <v>130</v>
      </c>
      <c r="D121" s="129" t="s">
        <v>297</v>
      </c>
      <c r="E121" s="130">
        <v>4</v>
      </c>
      <c r="F121" s="131">
        <v>99</v>
      </c>
      <c r="G121" s="132">
        <v>396</v>
      </c>
      <c r="H121" s="112"/>
      <c r="I121" s="116"/>
      <c r="J121" s="22"/>
      <c r="K121" s="22"/>
      <c r="L121" s="235">
        <f t="shared" si="2"/>
        <v>0.04</v>
      </c>
      <c r="M121" s="24">
        <f t="shared" si="3"/>
        <v>0.12</v>
      </c>
      <c r="N121" s="235">
        <f>Стойки!$J$114</f>
        <v>0.01</v>
      </c>
      <c r="O121" s="24">
        <f>Стойки!$K$114</f>
        <v>0.03</v>
      </c>
    </row>
    <row r="122" spans="1:15" ht="13.5" customHeight="1" x14ac:dyDescent="0.2">
      <c r="A122" s="112"/>
      <c r="B122" s="128"/>
      <c r="C122" s="129" t="s">
        <v>567</v>
      </c>
      <c r="D122" s="129" t="s">
        <v>573</v>
      </c>
      <c r="E122" s="130">
        <v>2</v>
      </c>
      <c r="F122" s="131">
        <v>3366</v>
      </c>
      <c r="G122" s="132">
        <v>6732</v>
      </c>
      <c r="H122" s="112"/>
      <c r="I122" s="116"/>
      <c r="J122" s="22"/>
      <c r="K122" s="22"/>
      <c r="L122" s="235">
        <f t="shared" si="2"/>
        <v>0.02</v>
      </c>
      <c r="M122" s="24">
        <f t="shared" si="3"/>
        <v>1.82</v>
      </c>
      <c r="N122" s="235">
        <f>Стойки!$J$110</f>
        <v>0.01</v>
      </c>
      <c r="O122" s="24">
        <f>Стойки!$K$110</f>
        <v>0.91</v>
      </c>
    </row>
    <row r="123" spans="1:15" ht="13.5" customHeight="1" x14ac:dyDescent="0.2">
      <c r="A123" s="112"/>
      <c r="B123" s="128"/>
      <c r="C123" s="129" t="s">
        <v>66</v>
      </c>
      <c r="D123" s="129" t="s">
        <v>295</v>
      </c>
      <c r="E123" s="130">
        <v>19</v>
      </c>
      <c r="F123" s="131">
        <v>21</v>
      </c>
      <c r="G123" s="132">
        <v>399</v>
      </c>
      <c r="H123" s="112"/>
      <c r="I123" s="116"/>
      <c r="J123" s="22"/>
      <c r="K123" s="22"/>
      <c r="L123" s="235">
        <f t="shared" si="2"/>
        <v>0.19</v>
      </c>
      <c r="M123" s="24">
        <f t="shared" si="3"/>
        <v>9.5000000000000001E-2</v>
      </c>
      <c r="N123" s="235">
        <f>Стойки!$J$117</f>
        <v>0.01</v>
      </c>
      <c r="O123" s="24">
        <f>Стойки!$K$117</f>
        <v>5.0000000000000001E-3</v>
      </c>
    </row>
    <row r="124" spans="1:15" ht="13.5" customHeight="1" x14ac:dyDescent="0.2">
      <c r="A124" s="112"/>
      <c r="B124" s="128"/>
      <c r="C124" s="129" t="s">
        <v>67</v>
      </c>
      <c r="D124" s="129" t="s">
        <v>388</v>
      </c>
      <c r="E124" s="130">
        <v>19</v>
      </c>
      <c r="F124" s="131">
        <v>127</v>
      </c>
      <c r="G124" s="132">
        <v>2413</v>
      </c>
      <c r="H124" s="112"/>
      <c r="I124" s="116"/>
      <c r="J124" s="22"/>
      <c r="K124" s="22"/>
      <c r="L124" s="235">
        <f t="shared" si="2"/>
        <v>0.19</v>
      </c>
      <c r="M124" s="24">
        <f t="shared" si="3"/>
        <v>0.51300000000000001</v>
      </c>
      <c r="N124" s="235">
        <f>Стойки!$J$118</f>
        <v>0.01</v>
      </c>
      <c r="O124" s="24">
        <f>Стойки!$K$118</f>
        <v>2.7E-2</v>
      </c>
    </row>
    <row r="125" spans="1:15" ht="13.5" customHeight="1" thickBot="1" x14ac:dyDescent="0.25">
      <c r="A125" s="112"/>
      <c r="B125" s="128"/>
      <c r="C125" s="129" t="s">
        <v>64</v>
      </c>
      <c r="D125" s="129" t="s">
        <v>302</v>
      </c>
      <c r="E125" s="130">
        <v>10</v>
      </c>
      <c r="F125" s="131">
        <v>2134</v>
      </c>
      <c r="G125" s="132">
        <v>21340</v>
      </c>
      <c r="H125" s="112"/>
      <c r="I125" s="116"/>
      <c r="J125" s="22"/>
      <c r="K125" s="22"/>
      <c r="L125" s="235">
        <f t="shared" si="2"/>
        <v>2.4</v>
      </c>
      <c r="M125" s="24">
        <f t="shared" si="3"/>
        <v>11.100000000000001</v>
      </c>
      <c r="N125" s="235">
        <f>Стойки!$J$108</f>
        <v>0.24</v>
      </c>
      <c r="O125" s="24">
        <f>Стойки!$K$108</f>
        <v>1.1100000000000001</v>
      </c>
    </row>
    <row r="126" spans="1:15" ht="13.5" customHeight="1" x14ac:dyDescent="0.2">
      <c r="A126" s="112"/>
      <c r="B126" s="124" t="s">
        <v>252</v>
      </c>
      <c r="C126" s="137"/>
      <c r="D126" s="137"/>
      <c r="E126" s="137"/>
      <c r="F126" s="138"/>
      <c r="G126" s="139">
        <v>159620</v>
      </c>
      <c r="H126" s="112"/>
      <c r="I126" s="116">
        <f>G126*H126</f>
        <v>0</v>
      </c>
      <c r="J126" s="22">
        <f>H126*L126</f>
        <v>0</v>
      </c>
      <c r="K126" s="22">
        <f>H126*M126</f>
        <v>0</v>
      </c>
      <c r="L126" s="235">
        <f>SUM(L127:L133)</f>
        <v>7.219999999999998</v>
      </c>
      <c r="M126" s="24">
        <f>SUM(M127:M133)</f>
        <v>78.950000000000017</v>
      </c>
      <c r="N126" s="235"/>
      <c r="O126" s="24"/>
    </row>
    <row r="127" spans="1:15" ht="13.5" customHeight="1" x14ac:dyDescent="0.2">
      <c r="A127" s="112"/>
      <c r="B127" s="128"/>
      <c r="C127" s="129" t="s">
        <v>104</v>
      </c>
      <c r="D127" s="129" t="s">
        <v>354</v>
      </c>
      <c r="E127" s="130">
        <v>2</v>
      </c>
      <c r="F127" s="131">
        <v>59630</v>
      </c>
      <c r="G127" s="132">
        <v>119260</v>
      </c>
      <c r="H127" s="112"/>
      <c r="I127" s="116"/>
      <c r="J127" s="22"/>
      <c r="K127" s="22"/>
      <c r="L127" s="235">
        <f t="shared" si="2"/>
        <v>3.3</v>
      </c>
      <c r="M127" s="24">
        <f t="shared" si="3"/>
        <v>60.484000000000002</v>
      </c>
      <c r="N127" s="235">
        <f>Стойки!$J$67</f>
        <v>1.65</v>
      </c>
      <c r="O127" s="24">
        <f>Стойки!$K$67</f>
        <v>30.242000000000001</v>
      </c>
    </row>
    <row r="128" spans="1:15" ht="13.5" customHeight="1" x14ac:dyDescent="0.2">
      <c r="A128" s="112"/>
      <c r="B128" s="128"/>
      <c r="C128" s="129" t="s">
        <v>56</v>
      </c>
      <c r="D128" s="129" t="s">
        <v>294</v>
      </c>
      <c r="E128" s="130">
        <v>4</v>
      </c>
      <c r="F128" s="131">
        <v>1823</v>
      </c>
      <c r="G128" s="132">
        <v>7292</v>
      </c>
      <c r="H128" s="112"/>
      <c r="I128" s="116"/>
      <c r="J128" s="22"/>
      <c r="K128" s="22"/>
      <c r="L128" s="235">
        <f t="shared" si="2"/>
        <v>0.88</v>
      </c>
      <c r="M128" s="24">
        <f t="shared" si="3"/>
        <v>3.8</v>
      </c>
      <c r="N128" s="235">
        <f>Стойки!$J$99</f>
        <v>0.22</v>
      </c>
      <c r="O128" s="24">
        <f>Стойки!$K$99</f>
        <v>0.95</v>
      </c>
    </row>
    <row r="129" spans="1:15" ht="13.5" customHeight="1" x14ac:dyDescent="0.2">
      <c r="A129" s="112"/>
      <c r="B129" s="128"/>
      <c r="C129" s="129" t="s">
        <v>130</v>
      </c>
      <c r="D129" s="129" t="s">
        <v>297</v>
      </c>
      <c r="E129" s="130">
        <v>2</v>
      </c>
      <c r="F129" s="131">
        <v>99</v>
      </c>
      <c r="G129" s="132">
        <v>198</v>
      </c>
      <c r="H129" s="112"/>
      <c r="I129" s="116"/>
      <c r="J129" s="22"/>
      <c r="K129" s="22"/>
      <c r="L129" s="235">
        <f t="shared" si="2"/>
        <v>0.02</v>
      </c>
      <c r="M129" s="24">
        <f t="shared" si="3"/>
        <v>0.06</v>
      </c>
      <c r="N129" s="235">
        <f>Стойки!$J$114</f>
        <v>0.01</v>
      </c>
      <c r="O129" s="24">
        <f>Стойки!$K$114</f>
        <v>0.03</v>
      </c>
    </row>
    <row r="130" spans="1:15" ht="13.5" customHeight="1" x14ac:dyDescent="0.2">
      <c r="A130" s="112"/>
      <c r="B130" s="128"/>
      <c r="C130" s="129" t="s">
        <v>567</v>
      </c>
      <c r="D130" s="129" t="s">
        <v>572</v>
      </c>
      <c r="E130" s="130">
        <v>2</v>
      </c>
      <c r="F130" s="131">
        <v>3366</v>
      </c>
      <c r="G130" s="132">
        <v>6732</v>
      </c>
      <c r="H130" s="112"/>
      <c r="I130" s="116"/>
      <c r="J130" s="22"/>
      <c r="K130" s="22"/>
      <c r="L130" s="235">
        <f t="shared" ref="L130:L165" si="4">E130*N130</f>
        <v>0.02</v>
      </c>
      <c r="M130" s="24">
        <f t="shared" ref="M130:M165" si="5">E130*O130</f>
        <v>1.82</v>
      </c>
      <c r="N130" s="235">
        <f>Стойки!$J$110</f>
        <v>0.01</v>
      </c>
      <c r="O130" s="24">
        <f>Стойки!$K$110</f>
        <v>0.91</v>
      </c>
    </row>
    <row r="131" spans="1:15" ht="13.5" customHeight="1" x14ac:dyDescent="0.2">
      <c r="A131" s="112"/>
      <c r="B131" s="128"/>
      <c r="C131" s="129" t="s">
        <v>67</v>
      </c>
      <c r="D131" s="129" t="s">
        <v>388</v>
      </c>
      <c r="E131" s="130">
        <v>18</v>
      </c>
      <c r="F131" s="131">
        <v>127</v>
      </c>
      <c r="G131" s="132">
        <v>2286</v>
      </c>
      <c r="H131" s="112"/>
      <c r="I131" s="116"/>
      <c r="J131" s="22"/>
      <c r="K131" s="22"/>
      <c r="L131" s="235">
        <f t="shared" si="4"/>
        <v>0.18</v>
      </c>
      <c r="M131" s="24">
        <f t="shared" si="5"/>
        <v>0.48599999999999999</v>
      </c>
      <c r="N131" s="235">
        <f>Стойки!$J$118</f>
        <v>0.01</v>
      </c>
      <c r="O131" s="24">
        <f>Стойки!$K$118</f>
        <v>2.7E-2</v>
      </c>
    </row>
    <row r="132" spans="1:15" ht="13.5" customHeight="1" x14ac:dyDescent="0.2">
      <c r="A132" s="112"/>
      <c r="B132" s="128"/>
      <c r="C132" s="129" t="s">
        <v>66</v>
      </c>
      <c r="D132" s="129" t="s">
        <v>295</v>
      </c>
      <c r="E132" s="130">
        <v>18</v>
      </c>
      <c r="F132" s="131">
        <v>21</v>
      </c>
      <c r="G132" s="132">
        <v>378</v>
      </c>
      <c r="H132" s="112"/>
      <c r="I132" s="116"/>
      <c r="J132" s="22"/>
      <c r="K132" s="22"/>
      <c r="L132" s="235">
        <f t="shared" si="4"/>
        <v>0.18</v>
      </c>
      <c r="M132" s="24">
        <f t="shared" si="5"/>
        <v>0.09</v>
      </c>
      <c r="N132" s="235">
        <f>Стойки!$J$117</f>
        <v>0.01</v>
      </c>
      <c r="O132" s="24">
        <f>Стойки!$K$117</f>
        <v>5.0000000000000001E-3</v>
      </c>
    </row>
    <row r="133" spans="1:15" ht="13.5" customHeight="1" x14ac:dyDescent="0.2">
      <c r="A133" s="112"/>
      <c r="B133" s="128"/>
      <c r="C133" s="129" t="s">
        <v>64</v>
      </c>
      <c r="D133" s="129" t="s">
        <v>302</v>
      </c>
      <c r="E133" s="130">
        <v>11</v>
      </c>
      <c r="F133" s="131">
        <v>2134</v>
      </c>
      <c r="G133" s="132">
        <v>23474</v>
      </c>
      <c r="H133" s="112"/>
      <c r="I133" s="116"/>
      <c r="J133" s="22"/>
      <c r="K133" s="22"/>
      <c r="L133" s="235">
        <f t="shared" si="4"/>
        <v>2.6399999999999997</v>
      </c>
      <c r="M133" s="24">
        <f t="shared" si="5"/>
        <v>12.21</v>
      </c>
      <c r="N133" s="235">
        <f>Стойки!$J$108</f>
        <v>0.24</v>
      </c>
      <c r="O133" s="24">
        <f>Стойки!$K$108</f>
        <v>1.1100000000000001</v>
      </c>
    </row>
    <row r="134" spans="1:15" ht="13.5" customHeight="1" x14ac:dyDescent="0.2">
      <c r="A134" s="112"/>
      <c r="B134" s="133" t="s">
        <v>254</v>
      </c>
      <c r="C134" s="134"/>
      <c r="D134" s="134"/>
      <c r="E134" s="134"/>
      <c r="F134" s="135"/>
      <c r="G134" s="136">
        <v>165399</v>
      </c>
      <c r="H134" s="112"/>
      <c r="I134" s="116">
        <f>G134*H134</f>
        <v>0</v>
      </c>
      <c r="J134" s="22">
        <f>H134*L134</f>
        <v>0</v>
      </c>
      <c r="K134" s="22">
        <f>H134*M134</f>
        <v>0</v>
      </c>
      <c r="L134" s="235">
        <f>SUM(L135:L141)</f>
        <v>7.6</v>
      </c>
      <c r="M134" s="24">
        <f>SUM(M135:M141)</f>
        <v>83.9</v>
      </c>
      <c r="N134" s="235"/>
      <c r="O134" s="24"/>
    </row>
    <row r="135" spans="1:15" ht="13.5" customHeight="1" x14ac:dyDescent="0.2">
      <c r="A135" s="112"/>
      <c r="B135" s="128"/>
      <c r="C135" s="129" t="s">
        <v>105</v>
      </c>
      <c r="D135" s="129" t="s">
        <v>355</v>
      </c>
      <c r="E135" s="130">
        <v>2</v>
      </c>
      <c r="F135" s="131">
        <v>61361</v>
      </c>
      <c r="G135" s="132">
        <v>122722</v>
      </c>
      <c r="H135" s="112"/>
      <c r="I135" s="116"/>
      <c r="J135" s="22"/>
      <c r="K135" s="22"/>
      <c r="L135" s="235">
        <f t="shared" si="4"/>
        <v>3.4</v>
      </c>
      <c r="M135" s="24">
        <f t="shared" si="5"/>
        <v>64.36</v>
      </c>
      <c r="N135" s="235">
        <f>Стойки!$J$68</f>
        <v>1.7</v>
      </c>
      <c r="O135" s="24">
        <f>Стойки!$K$68</f>
        <v>32.18</v>
      </c>
    </row>
    <row r="136" spans="1:15" ht="13.5" customHeight="1" x14ac:dyDescent="0.2">
      <c r="A136" s="112"/>
      <c r="B136" s="128"/>
      <c r="C136" s="129" t="s">
        <v>56</v>
      </c>
      <c r="D136" s="129" t="s">
        <v>294</v>
      </c>
      <c r="E136" s="130">
        <v>5</v>
      </c>
      <c r="F136" s="131">
        <v>1823</v>
      </c>
      <c r="G136" s="132">
        <v>9115</v>
      </c>
      <c r="H136" s="112"/>
      <c r="I136" s="116"/>
      <c r="J136" s="22"/>
      <c r="K136" s="22"/>
      <c r="L136" s="235">
        <f t="shared" si="4"/>
        <v>1.1000000000000001</v>
      </c>
      <c r="M136" s="24">
        <f t="shared" si="5"/>
        <v>4.75</v>
      </c>
      <c r="N136" s="235">
        <f>Стойки!$J$99</f>
        <v>0.22</v>
      </c>
      <c r="O136" s="24">
        <f>Стойки!$K$99</f>
        <v>0.95</v>
      </c>
    </row>
    <row r="137" spans="1:15" ht="13.5" customHeight="1" x14ac:dyDescent="0.2">
      <c r="A137" s="112"/>
      <c r="B137" s="128"/>
      <c r="C137" s="129" t="s">
        <v>130</v>
      </c>
      <c r="D137" s="129" t="s">
        <v>297</v>
      </c>
      <c r="E137" s="130">
        <v>4</v>
      </c>
      <c r="F137" s="131">
        <v>99</v>
      </c>
      <c r="G137" s="132">
        <v>396</v>
      </c>
      <c r="H137" s="112"/>
      <c r="I137" s="116"/>
      <c r="J137" s="22"/>
      <c r="K137" s="22"/>
      <c r="L137" s="235">
        <f t="shared" si="4"/>
        <v>0.04</v>
      </c>
      <c r="M137" s="24">
        <f t="shared" si="5"/>
        <v>0.12</v>
      </c>
      <c r="N137" s="235">
        <f>Стойки!$J$114</f>
        <v>0.01</v>
      </c>
      <c r="O137" s="24">
        <f>Стойки!$K$114</f>
        <v>0.03</v>
      </c>
    </row>
    <row r="138" spans="1:15" ht="13.5" customHeight="1" x14ac:dyDescent="0.2">
      <c r="A138" s="112"/>
      <c r="B138" s="128"/>
      <c r="C138" s="129" t="s">
        <v>567</v>
      </c>
      <c r="D138" s="129" t="s">
        <v>572</v>
      </c>
      <c r="E138" s="130">
        <v>2</v>
      </c>
      <c r="F138" s="131">
        <v>3366</v>
      </c>
      <c r="G138" s="132">
        <v>6732</v>
      </c>
      <c r="H138" s="112"/>
      <c r="I138" s="116"/>
      <c r="J138" s="22"/>
      <c r="K138" s="22"/>
      <c r="L138" s="235">
        <f t="shared" si="4"/>
        <v>0.02</v>
      </c>
      <c r="M138" s="24">
        <f t="shared" si="5"/>
        <v>1.82</v>
      </c>
      <c r="N138" s="235">
        <f>Стойки!$J$110</f>
        <v>0.01</v>
      </c>
      <c r="O138" s="24">
        <f>Стойки!$K$110</f>
        <v>0.91</v>
      </c>
    </row>
    <row r="139" spans="1:15" ht="13.5" customHeight="1" x14ac:dyDescent="0.2">
      <c r="A139" s="112"/>
      <c r="B139" s="128"/>
      <c r="C139" s="129" t="s">
        <v>67</v>
      </c>
      <c r="D139" s="129" t="s">
        <v>388</v>
      </c>
      <c r="E139" s="130">
        <v>20</v>
      </c>
      <c r="F139" s="131">
        <v>127</v>
      </c>
      <c r="G139" s="132">
        <v>2540</v>
      </c>
      <c r="H139" s="112"/>
      <c r="I139" s="116"/>
      <c r="J139" s="22"/>
      <c r="K139" s="22"/>
      <c r="L139" s="235">
        <f t="shared" si="4"/>
        <v>0.2</v>
      </c>
      <c r="M139" s="24">
        <f t="shared" si="5"/>
        <v>0.54</v>
      </c>
      <c r="N139" s="235">
        <f>Стойки!$J$118</f>
        <v>0.01</v>
      </c>
      <c r="O139" s="24">
        <f>Стойки!$K$118</f>
        <v>2.7E-2</v>
      </c>
    </row>
    <row r="140" spans="1:15" ht="13.5" customHeight="1" x14ac:dyDescent="0.2">
      <c r="A140" s="112"/>
      <c r="B140" s="128"/>
      <c r="C140" s="129" t="s">
        <v>66</v>
      </c>
      <c r="D140" s="129" t="s">
        <v>295</v>
      </c>
      <c r="E140" s="130">
        <v>20</v>
      </c>
      <c r="F140" s="131">
        <v>21</v>
      </c>
      <c r="G140" s="132">
        <v>420</v>
      </c>
      <c r="H140" s="112"/>
      <c r="I140" s="116"/>
      <c r="J140" s="22"/>
      <c r="K140" s="22"/>
      <c r="L140" s="235">
        <f t="shared" si="4"/>
        <v>0.2</v>
      </c>
      <c r="M140" s="24">
        <f t="shared" si="5"/>
        <v>0.1</v>
      </c>
      <c r="N140" s="235">
        <f>Стойки!$J$117</f>
        <v>0.01</v>
      </c>
      <c r="O140" s="24">
        <f>Стойки!$K$117</f>
        <v>5.0000000000000001E-3</v>
      </c>
    </row>
    <row r="141" spans="1:15" ht="13.5" customHeight="1" thickBot="1" x14ac:dyDescent="0.25">
      <c r="A141" s="112"/>
      <c r="B141" s="128"/>
      <c r="C141" s="129" t="s">
        <v>64</v>
      </c>
      <c r="D141" s="129" t="s">
        <v>302</v>
      </c>
      <c r="E141" s="130">
        <v>11</v>
      </c>
      <c r="F141" s="131">
        <v>2134</v>
      </c>
      <c r="G141" s="132">
        <v>23474</v>
      </c>
      <c r="H141" s="112"/>
      <c r="I141" s="116"/>
      <c r="J141" s="22"/>
      <c r="K141" s="22"/>
      <c r="L141" s="235">
        <f t="shared" si="4"/>
        <v>2.6399999999999997</v>
      </c>
      <c r="M141" s="24">
        <f t="shared" si="5"/>
        <v>12.21</v>
      </c>
      <c r="N141" s="235">
        <f>Стойки!$J$108</f>
        <v>0.24</v>
      </c>
      <c r="O141" s="24">
        <f>Стойки!$K$108</f>
        <v>1.1100000000000001</v>
      </c>
    </row>
    <row r="142" spans="1:15" ht="13.5" customHeight="1" x14ac:dyDescent="0.2">
      <c r="A142" s="112"/>
      <c r="B142" s="124" t="s">
        <v>256</v>
      </c>
      <c r="C142" s="137"/>
      <c r="D142" s="137"/>
      <c r="E142" s="137"/>
      <c r="F142" s="138"/>
      <c r="G142" s="139">
        <v>170508</v>
      </c>
      <c r="H142" s="112"/>
      <c r="I142" s="116">
        <f>G142*H142</f>
        <v>0</v>
      </c>
      <c r="J142" s="22">
        <f>H142*L142</f>
        <v>0</v>
      </c>
      <c r="K142" s="22">
        <f>H142*M142</f>
        <v>0</v>
      </c>
      <c r="L142" s="235">
        <f>SUM(L143:L149)</f>
        <v>7.68</v>
      </c>
      <c r="M142" s="24">
        <f>SUM(M143:M149)</f>
        <v>86.621999999999986</v>
      </c>
      <c r="N142" s="235"/>
      <c r="O142" s="24"/>
    </row>
    <row r="143" spans="1:15" ht="13.5" customHeight="1" x14ac:dyDescent="0.2">
      <c r="A143" s="112"/>
      <c r="B143" s="128"/>
      <c r="C143" s="129" t="s">
        <v>106</v>
      </c>
      <c r="D143" s="129" t="s">
        <v>356</v>
      </c>
      <c r="E143" s="130">
        <v>2</v>
      </c>
      <c r="F143" s="131">
        <v>63933</v>
      </c>
      <c r="G143" s="132">
        <v>127866</v>
      </c>
      <c r="H143" s="112"/>
      <c r="I143" s="116"/>
      <c r="J143" s="22"/>
      <c r="K143" s="22"/>
      <c r="L143" s="235">
        <f t="shared" si="4"/>
        <v>3.5</v>
      </c>
      <c r="M143" s="24">
        <f t="shared" si="5"/>
        <v>67.013999999999996</v>
      </c>
      <c r="N143" s="235">
        <f>Стойки!$J$69</f>
        <v>1.75</v>
      </c>
      <c r="O143" s="24">
        <f>Стойки!$K$69</f>
        <v>33.506999999999998</v>
      </c>
    </row>
    <row r="144" spans="1:15" ht="13.5" customHeight="1" x14ac:dyDescent="0.2">
      <c r="A144" s="112"/>
      <c r="B144" s="128"/>
      <c r="C144" s="129" t="s">
        <v>56</v>
      </c>
      <c r="D144" s="129" t="s">
        <v>294</v>
      </c>
      <c r="E144" s="130">
        <v>4</v>
      </c>
      <c r="F144" s="131">
        <v>1823</v>
      </c>
      <c r="G144" s="132">
        <v>7292</v>
      </c>
      <c r="H144" s="112"/>
      <c r="I144" s="116"/>
      <c r="J144" s="22"/>
      <c r="K144" s="22"/>
      <c r="L144" s="235">
        <f t="shared" si="4"/>
        <v>0.88</v>
      </c>
      <c r="M144" s="24">
        <f t="shared" si="5"/>
        <v>3.8</v>
      </c>
      <c r="N144" s="235">
        <f>Стойки!$J$99</f>
        <v>0.22</v>
      </c>
      <c r="O144" s="24">
        <f>Стойки!$K$99</f>
        <v>0.95</v>
      </c>
    </row>
    <row r="145" spans="1:15" ht="13.5" customHeight="1" x14ac:dyDescent="0.2">
      <c r="A145" s="112"/>
      <c r="B145" s="128"/>
      <c r="C145" s="129" t="s">
        <v>130</v>
      </c>
      <c r="D145" s="129" t="s">
        <v>297</v>
      </c>
      <c r="E145" s="130">
        <v>2</v>
      </c>
      <c r="F145" s="131">
        <v>99</v>
      </c>
      <c r="G145" s="132">
        <v>198</v>
      </c>
      <c r="H145" s="112"/>
      <c r="I145" s="116"/>
      <c r="J145" s="22"/>
      <c r="K145" s="22"/>
      <c r="L145" s="235">
        <f t="shared" si="4"/>
        <v>0.02</v>
      </c>
      <c r="M145" s="24">
        <f t="shared" si="5"/>
        <v>0.06</v>
      </c>
      <c r="N145" s="235">
        <f>Стойки!$J$114</f>
        <v>0.01</v>
      </c>
      <c r="O145" s="24">
        <f>Стойки!$K$114</f>
        <v>0.03</v>
      </c>
    </row>
    <row r="146" spans="1:15" ht="13.5" customHeight="1" x14ac:dyDescent="0.2">
      <c r="A146" s="112"/>
      <c r="B146" s="128"/>
      <c r="C146" s="129" t="s">
        <v>567</v>
      </c>
      <c r="D146" s="129" t="s">
        <v>572</v>
      </c>
      <c r="E146" s="130">
        <v>2</v>
      </c>
      <c r="F146" s="131">
        <v>3366</v>
      </c>
      <c r="G146" s="132">
        <v>6732</v>
      </c>
      <c r="H146" s="112"/>
      <c r="I146" s="116"/>
      <c r="J146" s="22"/>
      <c r="K146" s="22"/>
      <c r="L146" s="235">
        <f t="shared" si="4"/>
        <v>0.02</v>
      </c>
      <c r="M146" s="24">
        <f t="shared" si="5"/>
        <v>1.82</v>
      </c>
      <c r="N146" s="235">
        <f>Стойки!$J$110</f>
        <v>0.01</v>
      </c>
      <c r="O146" s="24">
        <f>Стойки!$K$110</f>
        <v>0.91</v>
      </c>
    </row>
    <row r="147" spans="1:15" ht="13.5" customHeight="1" x14ac:dyDescent="0.2">
      <c r="A147" s="112"/>
      <c r="B147" s="128"/>
      <c r="C147" s="129" t="s">
        <v>67</v>
      </c>
      <c r="D147" s="129" t="s">
        <v>388</v>
      </c>
      <c r="E147" s="130">
        <v>19</v>
      </c>
      <c r="F147" s="131">
        <v>127</v>
      </c>
      <c r="G147" s="132">
        <v>2413</v>
      </c>
      <c r="H147" s="112"/>
      <c r="I147" s="116"/>
      <c r="J147" s="22"/>
      <c r="K147" s="22"/>
      <c r="L147" s="235">
        <f t="shared" si="4"/>
        <v>0.19</v>
      </c>
      <c r="M147" s="24">
        <f t="shared" si="5"/>
        <v>0.51300000000000001</v>
      </c>
      <c r="N147" s="235">
        <f>Стойки!$J$118</f>
        <v>0.01</v>
      </c>
      <c r="O147" s="24">
        <f>Стойки!$K$118</f>
        <v>2.7E-2</v>
      </c>
    </row>
    <row r="148" spans="1:15" ht="13.5" customHeight="1" x14ac:dyDescent="0.2">
      <c r="A148" s="112"/>
      <c r="B148" s="128"/>
      <c r="C148" s="129" t="s">
        <v>66</v>
      </c>
      <c r="D148" s="129" t="s">
        <v>295</v>
      </c>
      <c r="E148" s="130">
        <v>19</v>
      </c>
      <c r="F148" s="131">
        <v>21</v>
      </c>
      <c r="G148" s="132">
        <v>399</v>
      </c>
      <c r="H148" s="112"/>
      <c r="I148" s="116"/>
      <c r="J148" s="22"/>
      <c r="K148" s="22"/>
      <c r="L148" s="235">
        <f t="shared" si="4"/>
        <v>0.19</v>
      </c>
      <c r="M148" s="24">
        <f t="shared" si="5"/>
        <v>9.5000000000000001E-2</v>
      </c>
      <c r="N148" s="235">
        <f>Стойки!$J$117</f>
        <v>0.01</v>
      </c>
      <c r="O148" s="24">
        <f>Стойки!$K$117</f>
        <v>5.0000000000000001E-3</v>
      </c>
    </row>
    <row r="149" spans="1:15" ht="13.5" customHeight="1" x14ac:dyDescent="0.2">
      <c r="A149" s="112"/>
      <c r="B149" s="128"/>
      <c r="C149" s="129" t="s">
        <v>64</v>
      </c>
      <c r="D149" s="129" t="s">
        <v>302</v>
      </c>
      <c r="E149" s="130">
        <v>12</v>
      </c>
      <c r="F149" s="131">
        <v>2134</v>
      </c>
      <c r="G149" s="132">
        <v>25608</v>
      </c>
      <c r="H149" s="112"/>
      <c r="I149" s="116"/>
      <c r="J149" s="22"/>
      <c r="K149" s="22"/>
      <c r="L149" s="235">
        <f t="shared" si="4"/>
        <v>2.88</v>
      </c>
      <c r="M149" s="24">
        <f t="shared" si="5"/>
        <v>13.32</v>
      </c>
      <c r="N149" s="235">
        <f>Стойки!$J$108</f>
        <v>0.24</v>
      </c>
      <c r="O149" s="24">
        <f>Стойки!$K$108</f>
        <v>1.1100000000000001</v>
      </c>
    </row>
    <row r="150" spans="1:15" ht="13.5" customHeight="1" x14ac:dyDescent="0.2">
      <c r="A150" s="112"/>
      <c r="B150" s="133" t="s">
        <v>258</v>
      </c>
      <c r="C150" s="134"/>
      <c r="D150" s="134"/>
      <c r="E150" s="134"/>
      <c r="F150" s="135"/>
      <c r="G150" s="136">
        <v>1374993</v>
      </c>
      <c r="H150" s="112"/>
      <c r="I150" s="116">
        <f>G150*H150</f>
        <v>0</v>
      </c>
      <c r="J150" s="22">
        <f>H150*L150</f>
        <v>0</v>
      </c>
      <c r="K150" s="22">
        <f>H150*M150</f>
        <v>0</v>
      </c>
      <c r="L150" s="235">
        <f>SUM(L151:L157)</f>
        <v>8.0599999999999987</v>
      </c>
      <c r="M150" s="24">
        <f>SUM(M151:M157)</f>
        <v>90.413999999999987</v>
      </c>
      <c r="N150" s="235"/>
      <c r="O150" s="24"/>
    </row>
    <row r="151" spans="1:15" ht="13.5" customHeight="1" x14ac:dyDescent="0.2">
      <c r="A151" s="112"/>
      <c r="B151" s="128"/>
      <c r="C151" s="129" t="s">
        <v>107</v>
      </c>
      <c r="D151" s="129" t="s">
        <v>357</v>
      </c>
      <c r="E151" s="130">
        <v>2</v>
      </c>
      <c r="F151" s="131">
        <v>665017</v>
      </c>
      <c r="G151" s="132">
        <v>1330034</v>
      </c>
      <c r="H151" s="112"/>
      <c r="I151" s="116"/>
      <c r="J151" s="22"/>
      <c r="K151" s="22"/>
      <c r="L151" s="235">
        <f t="shared" si="4"/>
        <v>3.6</v>
      </c>
      <c r="M151" s="24">
        <f t="shared" si="5"/>
        <v>69.731999999999999</v>
      </c>
      <c r="N151" s="235">
        <f>Стойки!$J$70</f>
        <v>1.8</v>
      </c>
      <c r="O151" s="24">
        <f>Стойки!$K$70</f>
        <v>34.866</v>
      </c>
    </row>
    <row r="152" spans="1:15" ht="13.5" customHeight="1" x14ac:dyDescent="0.2">
      <c r="A152" s="112"/>
      <c r="B152" s="128"/>
      <c r="C152" s="129" t="s">
        <v>56</v>
      </c>
      <c r="D152" s="129" t="s">
        <v>294</v>
      </c>
      <c r="E152" s="130">
        <v>5</v>
      </c>
      <c r="F152" s="131">
        <v>1823</v>
      </c>
      <c r="G152" s="132">
        <v>9115</v>
      </c>
      <c r="H152" s="112"/>
      <c r="I152" s="116"/>
      <c r="J152" s="22"/>
      <c r="K152" s="22"/>
      <c r="L152" s="235">
        <f t="shared" si="4"/>
        <v>1.1000000000000001</v>
      </c>
      <c r="M152" s="24">
        <f t="shared" si="5"/>
        <v>4.75</v>
      </c>
      <c r="N152" s="235">
        <f>Стойки!$J$99</f>
        <v>0.22</v>
      </c>
      <c r="O152" s="24">
        <f>Стойки!$K$99</f>
        <v>0.95</v>
      </c>
    </row>
    <row r="153" spans="1:15" ht="13.5" customHeight="1" x14ac:dyDescent="0.2">
      <c r="A153" s="112"/>
      <c r="B153" s="128"/>
      <c r="C153" s="129" t="s">
        <v>130</v>
      </c>
      <c r="D153" s="129" t="s">
        <v>297</v>
      </c>
      <c r="E153" s="130">
        <v>4</v>
      </c>
      <c r="F153" s="131">
        <v>99</v>
      </c>
      <c r="G153" s="132">
        <v>396</v>
      </c>
      <c r="H153" s="112"/>
      <c r="I153" s="116"/>
      <c r="J153" s="22"/>
      <c r="K153" s="22"/>
      <c r="L153" s="235">
        <f t="shared" si="4"/>
        <v>0.04</v>
      </c>
      <c r="M153" s="24">
        <f t="shared" si="5"/>
        <v>0.12</v>
      </c>
      <c r="N153" s="235">
        <f>Стойки!$J$114</f>
        <v>0.01</v>
      </c>
      <c r="O153" s="24">
        <f>Стойки!$K$114</f>
        <v>0.03</v>
      </c>
    </row>
    <row r="154" spans="1:15" ht="13.5" customHeight="1" x14ac:dyDescent="0.2">
      <c r="A154" s="112"/>
      <c r="B154" s="128"/>
      <c r="C154" s="129" t="s">
        <v>567</v>
      </c>
      <c r="D154" s="129" t="s">
        <v>572</v>
      </c>
      <c r="E154" s="130">
        <v>2</v>
      </c>
      <c r="F154" s="131">
        <v>3366</v>
      </c>
      <c r="G154" s="132">
        <v>6732</v>
      </c>
      <c r="H154" s="112"/>
      <c r="I154" s="116"/>
      <c r="J154" s="22"/>
      <c r="K154" s="22"/>
      <c r="L154" s="235">
        <f t="shared" si="4"/>
        <v>0.02</v>
      </c>
      <c r="M154" s="24">
        <f t="shared" si="5"/>
        <v>1.82</v>
      </c>
      <c r="N154" s="235">
        <f>Стойки!$J$110</f>
        <v>0.01</v>
      </c>
      <c r="O154" s="24">
        <f>Стойки!$K$110</f>
        <v>0.91</v>
      </c>
    </row>
    <row r="155" spans="1:15" ht="13.5" customHeight="1" x14ac:dyDescent="0.2">
      <c r="A155" s="112"/>
      <c r="B155" s="128"/>
      <c r="C155" s="129" t="s">
        <v>67</v>
      </c>
      <c r="D155" s="129" t="s">
        <v>388</v>
      </c>
      <c r="E155" s="130">
        <v>21</v>
      </c>
      <c r="F155" s="131">
        <v>127</v>
      </c>
      <c r="G155" s="132">
        <v>2667</v>
      </c>
      <c r="H155" s="112"/>
      <c r="I155" s="116"/>
      <c r="J155" s="22"/>
      <c r="K155" s="22"/>
      <c r="L155" s="235">
        <f t="shared" si="4"/>
        <v>0.21</v>
      </c>
      <c r="M155" s="24">
        <f t="shared" si="5"/>
        <v>0.56699999999999995</v>
      </c>
      <c r="N155" s="235">
        <f>Стойки!$J$118</f>
        <v>0.01</v>
      </c>
      <c r="O155" s="24">
        <f>Стойки!$K$118</f>
        <v>2.7E-2</v>
      </c>
    </row>
    <row r="156" spans="1:15" ht="13.5" customHeight="1" x14ac:dyDescent="0.2">
      <c r="A156" s="112"/>
      <c r="B156" s="128"/>
      <c r="C156" s="129" t="s">
        <v>66</v>
      </c>
      <c r="D156" s="129" t="s">
        <v>295</v>
      </c>
      <c r="E156" s="130">
        <v>21</v>
      </c>
      <c r="F156" s="131">
        <v>21</v>
      </c>
      <c r="G156" s="132">
        <v>441</v>
      </c>
      <c r="H156" s="112"/>
      <c r="I156" s="116"/>
      <c r="J156" s="22"/>
      <c r="K156" s="22"/>
      <c r="L156" s="235">
        <f t="shared" si="4"/>
        <v>0.21</v>
      </c>
      <c r="M156" s="24">
        <f t="shared" si="5"/>
        <v>0.105</v>
      </c>
      <c r="N156" s="235">
        <f>Стойки!$J$117</f>
        <v>0.01</v>
      </c>
      <c r="O156" s="24">
        <f>Стойки!$K$117</f>
        <v>5.0000000000000001E-3</v>
      </c>
    </row>
    <row r="157" spans="1:15" ht="13.5" customHeight="1" thickBot="1" x14ac:dyDescent="0.25">
      <c r="A157" s="112"/>
      <c r="B157" s="128"/>
      <c r="C157" s="129" t="s">
        <v>64</v>
      </c>
      <c r="D157" s="129" t="s">
        <v>302</v>
      </c>
      <c r="E157" s="130">
        <v>12</v>
      </c>
      <c r="F157" s="131">
        <v>2134</v>
      </c>
      <c r="G157" s="132">
        <v>25608</v>
      </c>
      <c r="H157" s="112"/>
      <c r="I157" s="116"/>
      <c r="J157" s="22"/>
      <c r="K157" s="22"/>
      <c r="L157" s="235">
        <f t="shared" si="4"/>
        <v>2.88</v>
      </c>
      <c r="M157" s="24">
        <f t="shared" si="5"/>
        <v>13.32</v>
      </c>
      <c r="N157" s="235">
        <f>Стойки!$J$108</f>
        <v>0.24</v>
      </c>
      <c r="O157" s="24">
        <f>Стойки!$K$108</f>
        <v>1.1100000000000001</v>
      </c>
    </row>
    <row r="158" spans="1:15" ht="13.5" customHeight="1" x14ac:dyDescent="0.2">
      <c r="A158" s="112"/>
      <c r="B158" s="124" t="s">
        <v>261</v>
      </c>
      <c r="C158" s="137"/>
      <c r="D158" s="137"/>
      <c r="E158" s="137"/>
      <c r="F158" s="138"/>
      <c r="G158" s="139">
        <v>183178</v>
      </c>
      <c r="H158" s="112"/>
      <c r="I158" s="116">
        <f>G158*H158</f>
        <v>0</v>
      </c>
      <c r="J158" s="22">
        <f>H158*L158</f>
        <v>0</v>
      </c>
      <c r="K158" s="22">
        <f>H158*M158</f>
        <v>0</v>
      </c>
      <c r="L158" s="235">
        <f>SUM(L159:L165)</f>
        <v>8.14</v>
      </c>
      <c r="M158" s="24">
        <f>SUM(M159:M165)</f>
        <v>93.197999999999993</v>
      </c>
      <c r="N158" s="235"/>
      <c r="O158" s="24"/>
    </row>
    <row r="159" spans="1:15" ht="13.5" customHeight="1" x14ac:dyDescent="0.2">
      <c r="A159" s="112"/>
      <c r="B159" s="128"/>
      <c r="C159" s="129" t="s">
        <v>108</v>
      </c>
      <c r="D159" s="129" t="s">
        <v>358</v>
      </c>
      <c r="E159" s="130">
        <v>2</v>
      </c>
      <c r="F159" s="131">
        <v>69127</v>
      </c>
      <c r="G159" s="132">
        <v>138254</v>
      </c>
      <c r="H159" s="112"/>
      <c r="I159" s="116"/>
      <c r="J159" s="22"/>
      <c r="K159" s="22"/>
      <c r="L159" s="235">
        <f t="shared" si="4"/>
        <v>3.7</v>
      </c>
      <c r="M159" s="24">
        <f t="shared" si="5"/>
        <v>72.447999999999993</v>
      </c>
      <c r="N159" s="235">
        <f>Стойки!$J$71</f>
        <v>1.85</v>
      </c>
      <c r="O159" s="24">
        <f>Стойки!$K$71</f>
        <v>36.223999999999997</v>
      </c>
    </row>
    <row r="160" spans="1:15" ht="13.5" customHeight="1" x14ac:dyDescent="0.2">
      <c r="A160" s="112"/>
      <c r="B160" s="128"/>
      <c r="C160" s="129" t="s">
        <v>56</v>
      </c>
      <c r="D160" s="129" t="s">
        <v>294</v>
      </c>
      <c r="E160" s="130">
        <v>4</v>
      </c>
      <c r="F160" s="131">
        <v>1823</v>
      </c>
      <c r="G160" s="132">
        <v>7292</v>
      </c>
      <c r="H160" s="112"/>
      <c r="I160" s="116"/>
      <c r="J160" s="22"/>
      <c r="K160" s="22"/>
      <c r="L160" s="235">
        <f t="shared" si="4"/>
        <v>0.88</v>
      </c>
      <c r="M160" s="24">
        <f t="shared" si="5"/>
        <v>3.8</v>
      </c>
      <c r="N160" s="235">
        <f>Стойки!$J$99</f>
        <v>0.22</v>
      </c>
      <c r="O160" s="24">
        <f>Стойки!$K$99</f>
        <v>0.95</v>
      </c>
    </row>
    <row r="161" spans="1:15" ht="13.5" customHeight="1" x14ac:dyDescent="0.2">
      <c r="A161" s="112"/>
      <c r="B161" s="128"/>
      <c r="C161" s="129" t="s">
        <v>130</v>
      </c>
      <c r="D161" s="129" t="s">
        <v>297</v>
      </c>
      <c r="E161" s="130">
        <v>2</v>
      </c>
      <c r="F161" s="131">
        <v>99</v>
      </c>
      <c r="G161" s="132">
        <v>198</v>
      </c>
      <c r="H161" s="112"/>
      <c r="I161" s="116"/>
      <c r="J161" s="22"/>
      <c r="K161" s="22"/>
      <c r="L161" s="235">
        <f t="shared" si="4"/>
        <v>0.02</v>
      </c>
      <c r="M161" s="24">
        <f t="shared" si="5"/>
        <v>0.06</v>
      </c>
      <c r="N161" s="235">
        <f>Стойки!$J$114</f>
        <v>0.01</v>
      </c>
      <c r="O161" s="24">
        <f>Стойки!$K$114</f>
        <v>0.03</v>
      </c>
    </row>
    <row r="162" spans="1:15" ht="13.5" customHeight="1" x14ac:dyDescent="0.2">
      <c r="A162" s="112"/>
      <c r="B162" s="128"/>
      <c r="C162" s="129" t="s">
        <v>567</v>
      </c>
      <c r="D162" s="129" t="s">
        <v>572</v>
      </c>
      <c r="E162" s="130">
        <v>2</v>
      </c>
      <c r="F162" s="131">
        <v>3366</v>
      </c>
      <c r="G162" s="132">
        <v>6732</v>
      </c>
      <c r="H162" s="112"/>
      <c r="I162" s="116"/>
      <c r="J162" s="22"/>
      <c r="K162" s="22"/>
      <c r="L162" s="235">
        <f t="shared" si="4"/>
        <v>0.02</v>
      </c>
      <c r="M162" s="24">
        <f t="shared" si="5"/>
        <v>1.82</v>
      </c>
      <c r="N162" s="235">
        <f>Стойки!$J$110</f>
        <v>0.01</v>
      </c>
      <c r="O162" s="24">
        <f>Стойки!$K$110</f>
        <v>0.91</v>
      </c>
    </row>
    <row r="163" spans="1:15" ht="13.5" customHeight="1" x14ac:dyDescent="0.2">
      <c r="A163" s="112"/>
      <c r="B163" s="128"/>
      <c r="C163" s="129" t="s">
        <v>67</v>
      </c>
      <c r="D163" s="129" t="s">
        <v>388</v>
      </c>
      <c r="E163" s="130">
        <v>20</v>
      </c>
      <c r="F163" s="131">
        <v>127</v>
      </c>
      <c r="G163" s="132">
        <v>2540</v>
      </c>
      <c r="H163" s="112"/>
      <c r="I163" s="116"/>
      <c r="J163" s="22"/>
      <c r="K163" s="22"/>
      <c r="L163" s="235">
        <f t="shared" si="4"/>
        <v>0.2</v>
      </c>
      <c r="M163" s="24">
        <f t="shared" si="5"/>
        <v>0.54</v>
      </c>
      <c r="N163" s="235">
        <f>Стойки!$J$118</f>
        <v>0.01</v>
      </c>
      <c r="O163" s="24">
        <f>Стойки!$K$118</f>
        <v>2.7E-2</v>
      </c>
    </row>
    <row r="164" spans="1:15" ht="13.5" customHeight="1" x14ac:dyDescent="0.2">
      <c r="A164" s="112"/>
      <c r="B164" s="128"/>
      <c r="C164" s="129" t="s">
        <v>66</v>
      </c>
      <c r="D164" s="129" t="s">
        <v>295</v>
      </c>
      <c r="E164" s="130">
        <v>20</v>
      </c>
      <c r="F164" s="131">
        <v>21</v>
      </c>
      <c r="G164" s="132">
        <v>420</v>
      </c>
      <c r="H164" s="112"/>
      <c r="I164" s="116"/>
      <c r="J164" s="22"/>
      <c r="K164" s="22"/>
      <c r="L164" s="235">
        <f t="shared" si="4"/>
        <v>0.2</v>
      </c>
      <c r="M164" s="24">
        <f t="shared" si="5"/>
        <v>0.1</v>
      </c>
      <c r="N164" s="235">
        <f>Стойки!$J$117</f>
        <v>0.01</v>
      </c>
      <c r="O164" s="24">
        <f>Стойки!$K$117</f>
        <v>5.0000000000000001E-3</v>
      </c>
    </row>
    <row r="165" spans="1:15" ht="13.5" customHeight="1" x14ac:dyDescent="0.2">
      <c r="A165" s="112"/>
      <c r="B165" s="128"/>
      <c r="C165" s="129" t="s">
        <v>64</v>
      </c>
      <c r="D165" s="129" t="s">
        <v>302</v>
      </c>
      <c r="E165" s="130">
        <v>13</v>
      </c>
      <c r="F165" s="131">
        <v>2134</v>
      </c>
      <c r="G165" s="132">
        <v>27742</v>
      </c>
      <c r="H165" s="112"/>
      <c r="I165" s="116"/>
      <c r="J165" s="22"/>
      <c r="K165" s="22"/>
      <c r="L165" s="235">
        <f t="shared" si="4"/>
        <v>3.12</v>
      </c>
      <c r="M165" s="24">
        <f t="shared" si="5"/>
        <v>14.430000000000001</v>
      </c>
      <c r="N165" s="235">
        <f>Стойки!$J$108</f>
        <v>0.24</v>
      </c>
      <c r="O165" s="24">
        <f>Стойки!$K$108</f>
        <v>1.1100000000000001</v>
      </c>
    </row>
    <row r="166" spans="1:15" ht="13.5" customHeight="1" x14ac:dyDescent="0.2">
      <c r="I166" s="117">
        <f>SUM(I13:I165)</f>
        <v>0</v>
      </c>
      <c r="J166" s="29">
        <f>SUM(J14:J165)</f>
        <v>0</v>
      </c>
      <c r="K166" s="25">
        <f>SUM(K14:K165)</f>
        <v>0</v>
      </c>
      <c r="L166" s="27"/>
      <c r="M166" s="27"/>
      <c r="N166" s="27"/>
      <c r="O166" s="27"/>
    </row>
  </sheetData>
  <phoneticPr fontId="6" type="noConversion"/>
  <pageMargins left="0.75" right="0.75" top="1" bottom="1" header="0.5" footer="0.5"/>
  <pageSetup paperSize="9" scale="8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1:S119"/>
  <sheetViews>
    <sheetView zoomScale="99" zoomScaleNormal="99" zoomScaleSheetLayoutView="55" workbookViewId="0">
      <pane ySplit="12" topLeftCell="A13" activePane="bottomLeft" state="frozen"/>
      <selection pane="bottomLeft" activeCell="L2" sqref="L2"/>
    </sheetView>
  </sheetViews>
  <sheetFormatPr defaultColWidth="9.140625" defaultRowHeight="15" x14ac:dyDescent="0.25"/>
  <cols>
    <col min="1" max="1" width="3.140625" style="48" customWidth="1"/>
    <col min="2" max="2" width="24.42578125" style="48" customWidth="1"/>
    <col min="3" max="3" width="30.28515625" style="48" customWidth="1"/>
    <col min="4" max="4" width="13.42578125" style="48" customWidth="1"/>
    <col min="5" max="5" width="8.85546875" style="54" customWidth="1"/>
    <col min="6" max="6" width="12.140625" style="48" customWidth="1"/>
    <col min="7" max="7" width="14.5703125" style="102" customWidth="1"/>
    <col min="8" max="8" width="13" style="60" customWidth="1"/>
    <col min="9" max="9" width="13.140625" style="60" customWidth="1"/>
    <col min="10" max="10" width="7.7109375" style="43" bestFit="1" customWidth="1"/>
    <col min="11" max="11" width="8.85546875" style="44" customWidth="1"/>
    <col min="12" max="15" width="8.85546875" style="60" customWidth="1"/>
    <col min="16" max="16384" width="9.140625" style="48"/>
  </cols>
  <sheetData>
    <row r="1" spans="2:19" s="52" customFormat="1" x14ac:dyDescent="0.25">
      <c r="B1" s="41" t="s">
        <v>395</v>
      </c>
      <c r="C1" s="41" t="s">
        <v>440</v>
      </c>
      <c r="D1" s="49" t="s">
        <v>441</v>
      </c>
      <c r="E1" s="296"/>
      <c r="F1" s="249"/>
      <c r="G1" s="119"/>
      <c r="H1" s="172"/>
      <c r="I1" s="42"/>
      <c r="J1" s="42"/>
      <c r="K1" s="43"/>
      <c r="L1" s="44"/>
      <c r="M1" s="47"/>
      <c r="N1" s="47"/>
      <c r="P1" s="333"/>
      <c r="Q1" s="334"/>
      <c r="R1" s="48"/>
      <c r="S1" s="60"/>
    </row>
    <row r="2" spans="2:19" x14ac:dyDescent="0.25">
      <c r="B2" s="366"/>
      <c r="C2" s="363"/>
      <c r="D2" s="364"/>
      <c r="E2" s="363"/>
      <c r="F2" s="363"/>
      <c r="G2" s="365"/>
      <c r="L2" s="45"/>
      <c r="M2" s="46"/>
      <c r="N2" s="47"/>
      <c r="O2" s="47"/>
    </row>
    <row r="3" spans="2:19" x14ac:dyDescent="0.25">
      <c r="B3" s="366"/>
      <c r="C3" s="363"/>
      <c r="D3" s="364"/>
      <c r="E3" s="363"/>
      <c r="F3" s="363"/>
      <c r="G3" s="365"/>
      <c r="L3" s="45"/>
      <c r="M3" s="46"/>
      <c r="N3" s="47"/>
      <c r="O3" s="47"/>
    </row>
    <row r="4" spans="2:19" x14ac:dyDescent="0.25">
      <c r="B4" s="366"/>
      <c r="C4" s="363"/>
      <c r="D4" s="364"/>
      <c r="E4" s="363"/>
      <c r="F4" s="363"/>
      <c r="G4" s="365"/>
      <c r="L4" s="45"/>
      <c r="M4" s="46"/>
      <c r="N4" s="47"/>
      <c r="O4" s="47"/>
    </row>
    <row r="5" spans="2:19" x14ac:dyDescent="0.25">
      <c r="B5" s="396"/>
      <c r="C5" s="367"/>
      <c r="D5" s="368"/>
      <c r="E5" s="367"/>
      <c r="F5" s="367"/>
      <c r="G5" s="369"/>
      <c r="L5" s="45"/>
      <c r="M5" s="46"/>
      <c r="N5" s="47"/>
      <c r="O5" s="47"/>
    </row>
    <row r="6" spans="2:19" x14ac:dyDescent="0.25">
      <c r="B6" s="366"/>
      <c r="C6" s="370"/>
      <c r="D6" s="371"/>
      <c r="E6" s="370"/>
      <c r="F6" s="370"/>
      <c r="G6" s="369"/>
      <c r="L6" s="45"/>
      <c r="M6" s="46"/>
      <c r="N6" s="47"/>
      <c r="O6" s="47"/>
    </row>
    <row r="7" spans="2:19" x14ac:dyDescent="0.25">
      <c r="B7" s="372"/>
      <c r="C7" s="373"/>
      <c r="D7" s="374"/>
      <c r="E7" s="374"/>
      <c r="F7" s="397"/>
      <c r="G7" s="376"/>
      <c r="L7" s="50"/>
      <c r="M7" s="51"/>
      <c r="N7" s="52"/>
      <c r="O7" s="52"/>
    </row>
    <row r="10" spans="2:19" x14ac:dyDescent="0.25">
      <c r="B10" s="53" t="s">
        <v>438</v>
      </c>
      <c r="F10" s="55" t="s">
        <v>411</v>
      </c>
      <c r="G10" s="56">
        <f>G11+'Рамы РП110'!I11+'Рамы РП90'!I11+'Рамы РП70'!I11+Балки!H11+ДСП!F11</f>
        <v>0</v>
      </c>
      <c r="H10" s="57">
        <f>H11+ДСП!G11+'Рамы РП110'!J11+'Рамы РП90'!J11+'Рамы РП70'!J11+Балки!I11</f>
        <v>0</v>
      </c>
      <c r="I10" s="57">
        <f>I11+ДСП!H11+'Рамы РП110'!K11+'Рамы РП90'!K11+'Рамы РП70'!K11+Балки!J11</f>
        <v>0</v>
      </c>
      <c r="J10" s="58"/>
      <c r="K10" s="59"/>
    </row>
    <row r="11" spans="2:19" ht="20.100000000000001" customHeight="1" thickBot="1" x14ac:dyDescent="0.3">
      <c r="F11" s="61" t="s">
        <v>412</v>
      </c>
      <c r="G11" s="62">
        <f>G119</f>
        <v>0</v>
      </c>
      <c r="H11" s="63">
        <f>H49</f>
        <v>0</v>
      </c>
      <c r="I11" s="63">
        <f>I49</f>
        <v>0</v>
      </c>
      <c r="J11" s="64"/>
      <c r="K11" s="65"/>
    </row>
    <row r="12" spans="2:19" ht="30" customHeight="1" thickBot="1" x14ac:dyDescent="0.3">
      <c r="B12" s="66" t="s">
        <v>128</v>
      </c>
      <c r="C12" s="67" t="s">
        <v>292</v>
      </c>
      <c r="D12" s="67" t="s">
        <v>399</v>
      </c>
      <c r="E12" s="68" t="s">
        <v>396</v>
      </c>
      <c r="F12" s="69" t="s">
        <v>398</v>
      </c>
      <c r="G12" s="70" t="s">
        <v>400</v>
      </c>
      <c r="H12" s="71" t="s">
        <v>473</v>
      </c>
      <c r="I12" s="72" t="s">
        <v>408</v>
      </c>
      <c r="J12" s="73" t="s">
        <v>442</v>
      </c>
      <c r="K12" s="74" t="s">
        <v>443</v>
      </c>
    </row>
    <row r="13" spans="2:19" x14ac:dyDescent="0.25">
      <c r="B13" s="75" t="s">
        <v>429</v>
      </c>
      <c r="G13" s="76"/>
      <c r="H13" s="77"/>
      <c r="I13" s="77"/>
      <c r="J13" s="78"/>
      <c r="K13" s="79"/>
    </row>
    <row r="14" spans="2:19" x14ac:dyDescent="0.25">
      <c r="B14" s="80" t="s">
        <v>34</v>
      </c>
      <c r="C14" s="80" t="s">
        <v>293</v>
      </c>
      <c r="D14" s="81">
        <v>2200</v>
      </c>
      <c r="E14" s="82">
        <v>11751</v>
      </c>
      <c r="G14" s="76">
        <f t="shared" ref="G14:G77" si="0">E14*F14</f>
        <v>0</v>
      </c>
      <c r="H14" s="77">
        <f>F14*J14</f>
        <v>0</v>
      </c>
      <c r="I14" s="77">
        <f>F14*K14</f>
        <v>0</v>
      </c>
      <c r="J14" s="78">
        <v>0.7</v>
      </c>
      <c r="K14" s="79">
        <v>5.9139999999999997</v>
      </c>
    </row>
    <row r="15" spans="2:19" x14ac:dyDescent="0.25">
      <c r="B15" s="80" t="s">
        <v>35</v>
      </c>
      <c r="C15" s="80" t="s">
        <v>301</v>
      </c>
      <c r="D15" s="81">
        <v>2500</v>
      </c>
      <c r="E15" s="82">
        <v>13341</v>
      </c>
      <c r="G15" s="76">
        <f t="shared" si="0"/>
        <v>0</v>
      </c>
      <c r="H15" s="77">
        <f t="shared" ref="H15:H78" si="1">F15*J15</f>
        <v>0</v>
      </c>
      <c r="I15" s="77">
        <f t="shared" ref="I15:I78" si="2">F15*K15</f>
        <v>0</v>
      </c>
      <c r="J15" s="78">
        <v>0.75</v>
      </c>
      <c r="K15" s="79">
        <v>6.72</v>
      </c>
    </row>
    <row r="16" spans="2:19" x14ac:dyDescent="0.25">
      <c r="B16" s="80" t="s">
        <v>36</v>
      </c>
      <c r="C16" s="80" t="s">
        <v>305</v>
      </c>
      <c r="D16" s="81">
        <v>2700</v>
      </c>
      <c r="E16" s="82">
        <v>14408</v>
      </c>
      <c r="G16" s="76">
        <f t="shared" si="0"/>
        <v>0</v>
      </c>
      <c r="H16" s="77">
        <f t="shared" si="1"/>
        <v>0</v>
      </c>
      <c r="I16" s="77">
        <f t="shared" si="2"/>
        <v>0</v>
      </c>
      <c r="J16" s="78">
        <v>0.8</v>
      </c>
      <c r="K16" s="79">
        <v>7.258</v>
      </c>
    </row>
    <row r="17" spans="2:11" x14ac:dyDescent="0.25">
      <c r="B17" s="80" t="s">
        <v>37</v>
      </c>
      <c r="C17" s="80" t="s">
        <v>306</v>
      </c>
      <c r="D17" s="81">
        <v>3000</v>
      </c>
      <c r="E17" s="82">
        <v>16004</v>
      </c>
      <c r="G17" s="76">
        <f t="shared" si="0"/>
        <v>0</v>
      </c>
      <c r="H17" s="77">
        <f t="shared" si="1"/>
        <v>0</v>
      </c>
      <c r="I17" s="77">
        <f t="shared" si="2"/>
        <v>0</v>
      </c>
      <c r="J17" s="78">
        <v>0.85</v>
      </c>
      <c r="K17" s="79">
        <v>8.0640000000000001</v>
      </c>
    </row>
    <row r="18" spans="2:11" x14ac:dyDescent="0.25">
      <c r="B18" s="80" t="s">
        <v>38</v>
      </c>
      <c r="C18" s="80" t="s">
        <v>307</v>
      </c>
      <c r="D18" s="81">
        <v>3300</v>
      </c>
      <c r="E18" s="82">
        <v>17623</v>
      </c>
      <c r="G18" s="76">
        <f t="shared" si="0"/>
        <v>0</v>
      </c>
      <c r="H18" s="77">
        <f t="shared" si="1"/>
        <v>0</v>
      </c>
      <c r="I18" s="77">
        <f t="shared" si="2"/>
        <v>0</v>
      </c>
      <c r="J18" s="78">
        <v>0.9</v>
      </c>
      <c r="K18" s="79">
        <v>8.8699999999999992</v>
      </c>
    </row>
    <row r="19" spans="2:11" x14ac:dyDescent="0.25">
      <c r="B19" s="80" t="s">
        <v>39</v>
      </c>
      <c r="C19" s="80" t="s">
        <v>308</v>
      </c>
      <c r="D19" s="81">
        <v>3600</v>
      </c>
      <c r="E19" s="82">
        <v>19227</v>
      </c>
      <c r="G19" s="76">
        <f t="shared" si="0"/>
        <v>0</v>
      </c>
      <c r="H19" s="77">
        <f t="shared" si="1"/>
        <v>0</v>
      </c>
      <c r="I19" s="77">
        <f t="shared" si="2"/>
        <v>0</v>
      </c>
      <c r="J19" s="78">
        <v>0.95</v>
      </c>
      <c r="K19" s="79">
        <v>9.6769999999999996</v>
      </c>
    </row>
    <row r="20" spans="2:11" x14ac:dyDescent="0.25">
      <c r="B20" s="80" t="s">
        <v>40</v>
      </c>
      <c r="C20" s="80" t="s">
        <v>309</v>
      </c>
      <c r="D20" s="81">
        <v>3800</v>
      </c>
      <c r="E20" s="82">
        <v>20279</v>
      </c>
      <c r="G20" s="76">
        <f t="shared" si="0"/>
        <v>0</v>
      </c>
      <c r="H20" s="77">
        <f t="shared" si="1"/>
        <v>0</v>
      </c>
      <c r="I20" s="77">
        <f t="shared" si="2"/>
        <v>0</v>
      </c>
      <c r="J20" s="78">
        <v>1</v>
      </c>
      <c r="K20" s="79">
        <v>10.214</v>
      </c>
    </row>
    <row r="21" spans="2:11" x14ac:dyDescent="0.25">
      <c r="B21" s="80" t="s">
        <v>41</v>
      </c>
      <c r="C21" s="80" t="s">
        <v>310</v>
      </c>
      <c r="D21" s="81">
        <v>4100</v>
      </c>
      <c r="E21" s="82">
        <v>21876</v>
      </c>
      <c r="G21" s="76">
        <f t="shared" si="0"/>
        <v>0</v>
      </c>
      <c r="H21" s="77">
        <f t="shared" si="1"/>
        <v>0</v>
      </c>
      <c r="I21" s="77">
        <f t="shared" si="2"/>
        <v>0</v>
      </c>
      <c r="J21" s="78">
        <v>1.05</v>
      </c>
      <c r="K21" s="79">
        <v>11.021000000000001</v>
      </c>
    </row>
    <row r="22" spans="2:11" x14ac:dyDescent="0.25">
      <c r="B22" s="80" t="s">
        <v>42</v>
      </c>
      <c r="C22" s="80" t="s">
        <v>311</v>
      </c>
      <c r="D22" s="81">
        <v>4400</v>
      </c>
      <c r="E22" s="82">
        <v>23494</v>
      </c>
      <c r="G22" s="76">
        <f t="shared" si="0"/>
        <v>0</v>
      </c>
      <c r="H22" s="77">
        <f t="shared" si="1"/>
        <v>0</v>
      </c>
      <c r="I22" s="77">
        <f t="shared" si="2"/>
        <v>0</v>
      </c>
      <c r="J22" s="78">
        <v>1.1000000000000001</v>
      </c>
      <c r="K22" s="79">
        <v>11.827</v>
      </c>
    </row>
    <row r="23" spans="2:11" x14ac:dyDescent="0.25">
      <c r="B23" s="80" t="s">
        <v>43</v>
      </c>
      <c r="C23" s="80" t="s">
        <v>312</v>
      </c>
      <c r="D23" s="81">
        <v>4700</v>
      </c>
      <c r="E23" s="82">
        <v>25077</v>
      </c>
      <c r="G23" s="76">
        <f t="shared" si="0"/>
        <v>0</v>
      </c>
      <c r="H23" s="77">
        <f t="shared" si="1"/>
        <v>0</v>
      </c>
      <c r="I23" s="77">
        <f t="shared" si="2"/>
        <v>0</v>
      </c>
      <c r="J23" s="78">
        <v>1.1499999999999999</v>
      </c>
      <c r="K23" s="79">
        <v>12.634</v>
      </c>
    </row>
    <row r="24" spans="2:11" x14ac:dyDescent="0.25">
      <c r="B24" s="80" t="s">
        <v>44</v>
      </c>
      <c r="C24" s="80" t="s">
        <v>313</v>
      </c>
      <c r="D24" s="81">
        <v>4900</v>
      </c>
      <c r="E24" s="82">
        <v>26151</v>
      </c>
      <c r="G24" s="76">
        <f t="shared" si="0"/>
        <v>0</v>
      </c>
      <c r="H24" s="77">
        <f t="shared" si="1"/>
        <v>0</v>
      </c>
      <c r="I24" s="77">
        <f t="shared" si="2"/>
        <v>0</v>
      </c>
      <c r="J24" s="78">
        <v>1.2</v>
      </c>
      <c r="K24" s="79">
        <v>13.170999999999999</v>
      </c>
    </row>
    <row r="25" spans="2:11" x14ac:dyDescent="0.25">
      <c r="B25" s="80" t="s">
        <v>45</v>
      </c>
      <c r="C25" s="80" t="s">
        <v>314</v>
      </c>
      <c r="D25" s="81">
        <v>5200</v>
      </c>
      <c r="E25" s="82">
        <v>27762</v>
      </c>
      <c r="G25" s="76">
        <f t="shared" si="0"/>
        <v>0</v>
      </c>
      <c r="H25" s="77">
        <f t="shared" si="1"/>
        <v>0</v>
      </c>
      <c r="I25" s="77">
        <f t="shared" si="2"/>
        <v>0</v>
      </c>
      <c r="J25" s="78">
        <v>1.25</v>
      </c>
      <c r="K25" s="79">
        <v>13.978</v>
      </c>
    </row>
    <row r="26" spans="2:11" x14ac:dyDescent="0.25">
      <c r="B26" s="80" t="s">
        <v>46</v>
      </c>
      <c r="C26" s="80" t="s">
        <v>315</v>
      </c>
      <c r="D26" s="81">
        <v>5500</v>
      </c>
      <c r="E26" s="82">
        <v>29345</v>
      </c>
      <c r="G26" s="76">
        <f t="shared" si="0"/>
        <v>0</v>
      </c>
      <c r="H26" s="77">
        <f t="shared" si="1"/>
        <v>0</v>
      </c>
      <c r="I26" s="77">
        <f t="shared" si="2"/>
        <v>0</v>
      </c>
      <c r="J26" s="78">
        <v>1.3</v>
      </c>
      <c r="K26" s="79">
        <v>14.784000000000001</v>
      </c>
    </row>
    <row r="27" spans="2:11" x14ac:dyDescent="0.25">
      <c r="B27" s="80" t="s">
        <v>47</v>
      </c>
      <c r="C27" s="80" t="s">
        <v>316</v>
      </c>
      <c r="D27" s="81">
        <v>5800</v>
      </c>
      <c r="E27" s="82">
        <v>30949</v>
      </c>
      <c r="G27" s="76">
        <f t="shared" si="0"/>
        <v>0</v>
      </c>
      <c r="H27" s="77">
        <f t="shared" si="1"/>
        <v>0</v>
      </c>
      <c r="I27" s="77">
        <f t="shared" si="2"/>
        <v>0</v>
      </c>
      <c r="J27" s="78">
        <v>1.35</v>
      </c>
      <c r="K27" s="79">
        <v>15.59</v>
      </c>
    </row>
    <row r="28" spans="2:11" x14ac:dyDescent="0.25">
      <c r="B28" s="80" t="s">
        <v>48</v>
      </c>
      <c r="C28" s="80" t="s">
        <v>317</v>
      </c>
      <c r="D28" s="81">
        <v>6000</v>
      </c>
      <c r="E28" s="82">
        <v>32016</v>
      </c>
      <c r="G28" s="76">
        <f t="shared" si="0"/>
        <v>0</v>
      </c>
      <c r="H28" s="77">
        <f t="shared" si="1"/>
        <v>0</v>
      </c>
      <c r="I28" s="77">
        <f t="shared" si="2"/>
        <v>0</v>
      </c>
      <c r="J28" s="78">
        <v>1.4</v>
      </c>
      <c r="K28" s="79">
        <v>16.128</v>
      </c>
    </row>
    <row r="29" spans="2:11" x14ac:dyDescent="0.25">
      <c r="B29" s="75" t="s">
        <v>430</v>
      </c>
      <c r="E29" s="82"/>
      <c r="G29" s="76"/>
      <c r="H29" s="77"/>
      <c r="I29" s="77"/>
      <c r="J29" s="78"/>
      <c r="K29" s="79"/>
    </row>
    <row r="30" spans="2:11" x14ac:dyDescent="0.25">
      <c r="B30" s="80" t="s">
        <v>68</v>
      </c>
      <c r="C30" s="80" t="s">
        <v>318</v>
      </c>
      <c r="D30" s="81">
        <v>2200</v>
      </c>
      <c r="E30" s="82">
        <v>13538</v>
      </c>
      <c r="G30" s="76">
        <f t="shared" si="0"/>
        <v>0</v>
      </c>
      <c r="H30" s="77">
        <f t="shared" si="1"/>
        <v>0</v>
      </c>
      <c r="I30" s="77">
        <f t="shared" si="2"/>
        <v>0</v>
      </c>
      <c r="J30" s="78">
        <v>0.75</v>
      </c>
      <c r="K30" s="79">
        <v>7.0910000000000002</v>
      </c>
    </row>
    <row r="31" spans="2:11" x14ac:dyDescent="0.25">
      <c r="B31" s="80" t="s">
        <v>69</v>
      </c>
      <c r="C31" s="80" t="s">
        <v>319</v>
      </c>
      <c r="D31" s="81">
        <v>2500</v>
      </c>
      <c r="E31" s="82">
        <v>15369</v>
      </c>
      <c r="G31" s="76">
        <f t="shared" si="0"/>
        <v>0</v>
      </c>
      <c r="H31" s="77">
        <f t="shared" si="1"/>
        <v>0</v>
      </c>
      <c r="I31" s="77">
        <f t="shared" si="2"/>
        <v>0</v>
      </c>
      <c r="J31" s="78">
        <v>0.8</v>
      </c>
      <c r="K31" s="79">
        <v>8.0579999999999998</v>
      </c>
    </row>
    <row r="32" spans="2:11" x14ac:dyDescent="0.25">
      <c r="B32" s="83" t="s">
        <v>70</v>
      </c>
      <c r="C32" s="83" t="s">
        <v>320</v>
      </c>
      <c r="D32" s="81">
        <v>2700</v>
      </c>
      <c r="E32" s="82">
        <v>16612</v>
      </c>
      <c r="G32" s="76">
        <f t="shared" si="0"/>
        <v>0</v>
      </c>
      <c r="H32" s="77">
        <f t="shared" si="1"/>
        <v>0</v>
      </c>
      <c r="I32" s="77">
        <f t="shared" si="2"/>
        <v>0</v>
      </c>
      <c r="J32" s="78">
        <v>0.85</v>
      </c>
      <c r="K32" s="79">
        <v>8.7029999999999994</v>
      </c>
    </row>
    <row r="33" spans="2:11" x14ac:dyDescent="0.25">
      <c r="B33" s="80" t="s">
        <v>71</v>
      </c>
      <c r="C33" s="80" t="s">
        <v>321</v>
      </c>
      <c r="D33" s="81">
        <v>3000</v>
      </c>
      <c r="E33" s="82">
        <v>18471</v>
      </c>
      <c r="G33" s="76">
        <f t="shared" si="0"/>
        <v>0</v>
      </c>
      <c r="H33" s="77">
        <f t="shared" si="1"/>
        <v>0</v>
      </c>
      <c r="I33" s="77">
        <f t="shared" si="2"/>
        <v>0</v>
      </c>
      <c r="J33" s="78">
        <v>0.9</v>
      </c>
      <c r="K33" s="79">
        <v>9.67</v>
      </c>
    </row>
    <row r="34" spans="2:11" s="60" customFormat="1" x14ac:dyDescent="0.25">
      <c r="B34" s="80" t="s">
        <v>72</v>
      </c>
      <c r="C34" s="80" t="s">
        <v>322</v>
      </c>
      <c r="D34" s="81">
        <v>3300</v>
      </c>
      <c r="E34" s="82">
        <v>19665</v>
      </c>
      <c r="F34" s="48"/>
      <c r="G34" s="84">
        <f t="shared" si="0"/>
        <v>0</v>
      </c>
      <c r="H34" s="85">
        <f t="shared" si="1"/>
        <v>0</v>
      </c>
      <c r="I34" s="85">
        <f t="shared" si="2"/>
        <v>0</v>
      </c>
      <c r="J34" s="78">
        <v>0.95</v>
      </c>
      <c r="K34" s="87">
        <v>10.305</v>
      </c>
    </row>
    <row r="35" spans="2:11" x14ac:dyDescent="0.25">
      <c r="B35" s="80" t="s">
        <v>73</v>
      </c>
      <c r="C35" s="80" t="s">
        <v>323</v>
      </c>
      <c r="D35" s="81">
        <v>3600</v>
      </c>
      <c r="E35" s="82">
        <v>21452</v>
      </c>
      <c r="G35" s="76">
        <f t="shared" si="0"/>
        <v>0</v>
      </c>
      <c r="H35" s="77">
        <f t="shared" si="1"/>
        <v>0</v>
      </c>
      <c r="I35" s="77">
        <f t="shared" si="2"/>
        <v>0</v>
      </c>
      <c r="J35" s="78">
        <v>1</v>
      </c>
      <c r="K35" s="79">
        <v>11.242000000000001</v>
      </c>
    </row>
    <row r="36" spans="2:11" x14ac:dyDescent="0.25">
      <c r="B36" s="80" t="s">
        <v>74</v>
      </c>
      <c r="C36" s="80" t="s">
        <v>324</v>
      </c>
      <c r="D36" s="81">
        <v>3800</v>
      </c>
      <c r="E36" s="82">
        <v>22654</v>
      </c>
      <c r="G36" s="76">
        <f t="shared" si="0"/>
        <v>0</v>
      </c>
      <c r="H36" s="77">
        <f t="shared" si="1"/>
        <v>0</v>
      </c>
      <c r="I36" s="77">
        <f t="shared" si="2"/>
        <v>0</v>
      </c>
      <c r="J36" s="78">
        <v>1.05</v>
      </c>
      <c r="K36" s="79">
        <v>11.866</v>
      </c>
    </row>
    <row r="37" spans="2:11" x14ac:dyDescent="0.25">
      <c r="B37" s="80" t="s">
        <v>75</v>
      </c>
      <c r="C37" s="80" t="s">
        <v>325</v>
      </c>
      <c r="D37" s="81">
        <v>4100</v>
      </c>
      <c r="E37" s="82">
        <v>24434</v>
      </c>
      <c r="G37" s="76">
        <f t="shared" si="0"/>
        <v>0</v>
      </c>
      <c r="H37" s="77">
        <f t="shared" si="1"/>
        <v>0</v>
      </c>
      <c r="I37" s="77">
        <f t="shared" si="2"/>
        <v>0</v>
      </c>
      <c r="J37" s="78">
        <v>1.1000000000000001</v>
      </c>
      <c r="K37" s="79">
        <v>12.803000000000001</v>
      </c>
    </row>
    <row r="38" spans="2:11" x14ac:dyDescent="0.25">
      <c r="B38" s="80" t="s">
        <v>76</v>
      </c>
      <c r="C38" s="80" t="s">
        <v>326</v>
      </c>
      <c r="D38" s="81">
        <v>4400</v>
      </c>
      <c r="E38" s="82">
        <v>26229</v>
      </c>
      <c r="G38" s="76">
        <f t="shared" si="0"/>
        <v>0</v>
      </c>
      <c r="H38" s="77">
        <f t="shared" si="1"/>
        <v>0</v>
      </c>
      <c r="I38" s="77">
        <f t="shared" si="2"/>
        <v>0</v>
      </c>
      <c r="J38" s="78">
        <v>1.1499999999999999</v>
      </c>
      <c r="K38" s="79">
        <v>13.74</v>
      </c>
    </row>
    <row r="39" spans="2:11" x14ac:dyDescent="0.25">
      <c r="B39" s="80" t="s">
        <v>77</v>
      </c>
      <c r="C39" s="80" t="s">
        <v>327</v>
      </c>
      <c r="D39" s="81">
        <v>4700</v>
      </c>
      <c r="E39" s="82">
        <v>28017</v>
      </c>
      <c r="G39" s="76">
        <f t="shared" si="0"/>
        <v>0</v>
      </c>
      <c r="H39" s="77">
        <f t="shared" si="1"/>
        <v>0</v>
      </c>
      <c r="I39" s="77">
        <f t="shared" si="2"/>
        <v>0</v>
      </c>
      <c r="J39" s="78">
        <v>1.2</v>
      </c>
      <c r="K39" s="79">
        <v>14.676</v>
      </c>
    </row>
    <row r="40" spans="2:11" x14ac:dyDescent="0.25">
      <c r="B40" s="80" t="s">
        <v>78</v>
      </c>
      <c r="C40" s="80" t="s">
        <v>328</v>
      </c>
      <c r="D40" s="81">
        <v>4900</v>
      </c>
      <c r="E40" s="82">
        <v>36263</v>
      </c>
      <c r="G40" s="76">
        <f t="shared" si="0"/>
        <v>0</v>
      </c>
      <c r="H40" s="77">
        <f t="shared" si="1"/>
        <v>0</v>
      </c>
      <c r="I40" s="77">
        <f t="shared" si="2"/>
        <v>0</v>
      </c>
      <c r="J40" s="78">
        <v>1.25</v>
      </c>
      <c r="K40" s="79">
        <v>15.301</v>
      </c>
    </row>
    <row r="41" spans="2:11" x14ac:dyDescent="0.25">
      <c r="B41" s="80" t="s">
        <v>79</v>
      </c>
      <c r="C41" s="80" t="s">
        <v>329</v>
      </c>
      <c r="D41" s="81">
        <v>5200</v>
      </c>
      <c r="E41" s="82">
        <v>30991</v>
      </c>
      <c r="G41" s="76">
        <f t="shared" si="0"/>
        <v>0</v>
      </c>
      <c r="H41" s="77">
        <f t="shared" si="1"/>
        <v>0</v>
      </c>
      <c r="I41" s="77">
        <f t="shared" si="2"/>
        <v>0</v>
      </c>
      <c r="J41" s="78">
        <v>1.3</v>
      </c>
      <c r="K41" s="79">
        <v>16.238</v>
      </c>
    </row>
    <row r="42" spans="2:11" x14ac:dyDescent="0.25">
      <c r="B42" s="80" t="s">
        <v>80</v>
      </c>
      <c r="C42" s="80" t="s">
        <v>330</v>
      </c>
      <c r="D42" s="81">
        <v>5500</v>
      </c>
      <c r="E42" s="82">
        <v>32793</v>
      </c>
      <c r="G42" s="76">
        <f t="shared" si="0"/>
        <v>0</v>
      </c>
      <c r="H42" s="77">
        <f t="shared" si="1"/>
        <v>0</v>
      </c>
      <c r="I42" s="77">
        <f t="shared" si="2"/>
        <v>0</v>
      </c>
      <c r="J42" s="78">
        <v>1.35</v>
      </c>
      <c r="K42" s="79">
        <v>17.175000000000001</v>
      </c>
    </row>
    <row r="43" spans="2:11" x14ac:dyDescent="0.25">
      <c r="B43" s="80" t="s">
        <v>81</v>
      </c>
      <c r="C43" s="80" t="s">
        <v>331</v>
      </c>
      <c r="D43" s="81">
        <v>5800</v>
      </c>
      <c r="E43" s="82">
        <v>34574</v>
      </c>
      <c r="G43" s="76">
        <f t="shared" si="0"/>
        <v>0</v>
      </c>
      <c r="H43" s="77">
        <f t="shared" si="1"/>
        <v>0</v>
      </c>
      <c r="I43" s="77">
        <f t="shared" si="2"/>
        <v>0</v>
      </c>
      <c r="J43" s="78">
        <v>1.4</v>
      </c>
      <c r="K43" s="79">
        <v>18.111999999999998</v>
      </c>
    </row>
    <row r="44" spans="2:11" x14ac:dyDescent="0.25">
      <c r="B44" s="80" t="s">
        <v>82</v>
      </c>
      <c r="C44" s="80" t="s">
        <v>332</v>
      </c>
      <c r="D44" s="81">
        <v>6000</v>
      </c>
      <c r="E44" s="82">
        <v>35775</v>
      </c>
      <c r="G44" s="76">
        <f t="shared" si="0"/>
        <v>0</v>
      </c>
      <c r="H44" s="77">
        <f t="shared" si="1"/>
        <v>0</v>
      </c>
      <c r="I44" s="77">
        <f t="shared" si="2"/>
        <v>0</v>
      </c>
      <c r="J44" s="78">
        <v>1.45</v>
      </c>
      <c r="K44" s="79">
        <v>18.736000000000001</v>
      </c>
    </row>
    <row r="45" spans="2:11" x14ac:dyDescent="0.25">
      <c r="B45" s="80" t="s">
        <v>83</v>
      </c>
      <c r="C45" s="80" t="s">
        <v>333</v>
      </c>
      <c r="D45" s="81">
        <v>6300</v>
      </c>
      <c r="E45" s="82">
        <v>37535</v>
      </c>
      <c r="G45" s="76">
        <f t="shared" si="0"/>
        <v>0</v>
      </c>
      <c r="H45" s="77">
        <f t="shared" si="1"/>
        <v>0</v>
      </c>
      <c r="I45" s="77">
        <f t="shared" si="2"/>
        <v>0</v>
      </c>
      <c r="J45" s="78">
        <v>1.5</v>
      </c>
      <c r="K45" s="79">
        <v>19.672999999999998</v>
      </c>
    </row>
    <row r="46" spans="2:11" x14ac:dyDescent="0.25">
      <c r="B46" s="80" t="s">
        <v>84</v>
      </c>
      <c r="C46" s="80" t="s">
        <v>334</v>
      </c>
      <c r="D46" s="81">
        <v>6600</v>
      </c>
      <c r="E46" s="82">
        <v>39322</v>
      </c>
      <c r="G46" s="76">
        <f t="shared" si="0"/>
        <v>0</v>
      </c>
      <c r="H46" s="77">
        <f t="shared" si="1"/>
        <v>0</v>
      </c>
      <c r="I46" s="77">
        <f t="shared" si="2"/>
        <v>0</v>
      </c>
      <c r="J46" s="78">
        <v>1.55</v>
      </c>
      <c r="K46" s="79">
        <v>20.61</v>
      </c>
    </row>
    <row r="47" spans="2:11" x14ac:dyDescent="0.25">
      <c r="B47" s="80" t="s">
        <v>85</v>
      </c>
      <c r="C47" s="80" t="s">
        <v>335</v>
      </c>
      <c r="D47" s="81">
        <v>6900</v>
      </c>
      <c r="E47" s="82">
        <v>41124</v>
      </c>
      <c r="G47" s="76">
        <f t="shared" si="0"/>
        <v>0</v>
      </c>
      <c r="H47" s="77">
        <f t="shared" si="1"/>
        <v>0</v>
      </c>
      <c r="I47" s="77">
        <f t="shared" si="2"/>
        <v>0</v>
      </c>
      <c r="J47" s="78">
        <v>1.6</v>
      </c>
      <c r="K47" s="79">
        <v>21.545999999999999</v>
      </c>
    </row>
    <row r="48" spans="2:11" x14ac:dyDescent="0.25">
      <c r="B48" s="80" t="s">
        <v>86</v>
      </c>
      <c r="C48" s="80" t="s">
        <v>336</v>
      </c>
      <c r="D48" s="81">
        <v>7100</v>
      </c>
      <c r="E48" s="82">
        <v>42311</v>
      </c>
      <c r="G48" s="76">
        <f t="shared" si="0"/>
        <v>0</v>
      </c>
      <c r="H48" s="77">
        <f t="shared" si="1"/>
        <v>0</v>
      </c>
      <c r="I48" s="77">
        <f t="shared" si="2"/>
        <v>0</v>
      </c>
      <c r="J48" s="78">
        <v>1.65</v>
      </c>
      <c r="K48" s="79">
        <v>22.170999999999999</v>
      </c>
    </row>
    <row r="49" spans="2:11" x14ac:dyDescent="0.25">
      <c r="B49" s="80" t="s">
        <v>87</v>
      </c>
      <c r="C49" s="80" t="s">
        <v>337</v>
      </c>
      <c r="D49" s="81">
        <v>7400</v>
      </c>
      <c r="E49" s="82">
        <v>44106</v>
      </c>
      <c r="G49" s="76">
        <f t="shared" si="0"/>
        <v>0</v>
      </c>
      <c r="H49" s="77">
        <f t="shared" si="1"/>
        <v>0</v>
      </c>
      <c r="I49" s="77">
        <f t="shared" si="2"/>
        <v>0</v>
      </c>
      <c r="J49" s="78">
        <v>1.7</v>
      </c>
      <c r="K49" s="79">
        <v>23.108000000000001</v>
      </c>
    </row>
    <row r="50" spans="2:11" x14ac:dyDescent="0.25">
      <c r="B50" s="80" t="s">
        <v>88</v>
      </c>
      <c r="C50" s="80" t="s">
        <v>338</v>
      </c>
      <c r="D50" s="81">
        <v>7700</v>
      </c>
      <c r="E50" s="82">
        <v>45872</v>
      </c>
      <c r="G50" s="76">
        <f t="shared" si="0"/>
        <v>0</v>
      </c>
      <c r="H50" s="77">
        <f t="shared" si="1"/>
        <v>0</v>
      </c>
      <c r="I50" s="77">
        <f t="shared" si="2"/>
        <v>0</v>
      </c>
      <c r="J50" s="78">
        <v>1.75</v>
      </c>
      <c r="K50" s="79">
        <v>24.045000000000002</v>
      </c>
    </row>
    <row r="51" spans="2:11" x14ac:dyDescent="0.25">
      <c r="B51" s="80" t="s">
        <v>89</v>
      </c>
      <c r="C51" s="80" t="s">
        <v>339</v>
      </c>
      <c r="D51" s="81">
        <v>8000</v>
      </c>
      <c r="E51" s="82">
        <v>47674</v>
      </c>
      <c r="G51" s="76">
        <f t="shared" si="0"/>
        <v>0</v>
      </c>
      <c r="H51" s="77">
        <f t="shared" si="1"/>
        <v>0</v>
      </c>
      <c r="I51" s="77">
        <f t="shared" si="2"/>
        <v>0</v>
      </c>
      <c r="J51" s="78">
        <v>1.8</v>
      </c>
      <c r="K51" s="79">
        <v>24.981000000000002</v>
      </c>
    </row>
    <row r="52" spans="2:11" x14ac:dyDescent="0.25">
      <c r="B52" s="75" t="s">
        <v>431</v>
      </c>
      <c r="E52" s="82"/>
      <c r="G52" s="76"/>
      <c r="H52" s="77"/>
      <c r="I52" s="77"/>
      <c r="J52" s="78"/>
      <c r="K52" s="79"/>
    </row>
    <row r="53" spans="2:11" x14ac:dyDescent="0.25">
      <c r="B53" s="80" t="s">
        <v>90</v>
      </c>
      <c r="C53" s="80" t="s">
        <v>340</v>
      </c>
      <c r="D53" s="88">
        <v>3000</v>
      </c>
      <c r="E53" s="82">
        <v>25925</v>
      </c>
      <c r="G53" s="76">
        <f t="shared" si="0"/>
        <v>0</v>
      </c>
      <c r="H53" s="77">
        <f t="shared" si="1"/>
        <v>0</v>
      </c>
      <c r="I53" s="77">
        <f t="shared" si="2"/>
        <v>0</v>
      </c>
      <c r="J53" s="78">
        <v>0.95</v>
      </c>
      <c r="K53" s="79">
        <v>13.584</v>
      </c>
    </row>
    <row r="54" spans="2:11" x14ac:dyDescent="0.25">
      <c r="B54" s="80" t="s">
        <v>91</v>
      </c>
      <c r="C54" s="80" t="s">
        <v>341</v>
      </c>
      <c r="D54" s="88">
        <v>3300</v>
      </c>
      <c r="E54" s="82">
        <v>28511</v>
      </c>
      <c r="G54" s="76">
        <f t="shared" si="0"/>
        <v>0</v>
      </c>
      <c r="H54" s="77">
        <f t="shared" si="1"/>
        <v>0</v>
      </c>
      <c r="I54" s="77">
        <f t="shared" si="2"/>
        <v>0</v>
      </c>
      <c r="J54" s="78">
        <v>1</v>
      </c>
      <c r="K54" s="79">
        <v>14.942</v>
      </c>
    </row>
    <row r="55" spans="2:11" x14ac:dyDescent="0.25">
      <c r="B55" s="80" t="s">
        <v>92</v>
      </c>
      <c r="C55" s="80" t="s">
        <v>342</v>
      </c>
      <c r="D55" s="88">
        <v>3600</v>
      </c>
      <c r="E55" s="82">
        <v>31112</v>
      </c>
      <c r="G55" s="76">
        <f t="shared" si="0"/>
        <v>0</v>
      </c>
      <c r="H55" s="77">
        <f t="shared" si="1"/>
        <v>0</v>
      </c>
      <c r="I55" s="77">
        <f t="shared" si="2"/>
        <v>0</v>
      </c>
      <c r="J55" s="78">
        <v>1.05</v>
      </c>
      <c r="K55" s="79">
        <v>16.300999999999998</v>
      </c>
    </row>
    <row r="56" spans="2:11" x14ac:dyDescent="0.25">
      <c r="B56" s="80" t="s">
        <v>93</v>
      </c>
      <c r="C56" s="80" t="s">
        <v>343</v>
      </c>
      <c r="D56" s="88">
        <v>3800</v>
      </c>
      <c r="E56" s="82">
        <v>32829</v>
      </c>
      <c r="G56" s="76">
        <f t="shared" si="0"/>
        <v>0</v>
      </c>
      <c r="H56" s="77">
        <f t="shared" si="1"/>
        <v>0</v>
      </c>
      <c r="I56" s="77">
        <f t="shared" si="2"/>
        <v>0</v>
      </c>
      <c r="J56" s="78">
        <v>1.1000000000000001</v>
      </c>
      <c r="K56" s="79">
        <v>17.206</v>
      </c>
    </row>
    <row r="57" spans="2:11" x14ac:dyDescent="0.25">
      <c r="B57" s="80" t="s">
        <v>94</v>
      </c>
      <c r="C57" s="80" t="s">
        <v>344</v>
      </c>
      <c r="D57" s="88">
        <v>4100</v>
      </c>
      <c r="E57" s="82">
        <v>35422</v>
      </c>
      <c r="G57" s="76">
        <f t="shared" si="0"/>
        <v>0</v>
      </c>
      <c r="H57" s="77">
        <f t="shared" si="1"/>
        <v>0</v>
      </c>
      <c r="I57" s="77">
        <f t="shared" si="2"/>
        <v>0</v>
      </c>
      <c r="J57" s="78">
        <v>1.1499999999999999</v>
      </c>
      <c r="K57" s="79">
        <v>18.565000000000001</v>
      </c>
    </row>
    <row r="58" spans="2:11" x14ac:dyDescent="0.25">
      <c r="B58" s="80" t="s">
        <v>95</v>
      </c>
      <c r="C58" s="80" t="s">
        <v>345</v>
      </c>
      <c r="D58" s="88">
        <v>4400</v>
      </c>
      <c r="E58" s="82">
        <v>38015</v>
      </c>
      <c r="G58" s="76">
        <f t="shared" si="0"/>
        <v>0</v>
      </c>
      <c r="H58" s="77">
        <f t="shared" si="1"/>
        <v>0</v>
      </c>
      <c r="I58" s="77">
        <f t="shared" si="2"/>
        <v>0</v>
      </c>
      <c r="J58" s="78">
        <v>1.2</v>
      </c>
      <c r="K58" s="79">
        <v>19.922999999999998</v>
      </c>
    </row>
    <row r="59" spans="2:11" x14ac:dyDescent="0.25">
      <c r="B59" s="80" t="s">
        <v>96</v>
      </c>
      <c r="C59" s="80" t="s">
        <v>346</v>
      </c>
      <c r="D59" s="88">
        <v>4700</v>
      </c>
      <c r="E59" s="82">
        <v>40601</v>
      </c>
      <c r="G59" s="76">
        <f t="shared" si="0"/>
        <v>0</v>
      </c>
      <c r="H59" s="77">
        <f t="shared" si="1"/>
        <v>0</v>
      </c>
      <c r="I59" s="77">
        <f t="shared" si="2"/>
        <v>0</v>
      </c>
      <c r="J59" s="78">
        <v>1.25</v>
      </c>
      <c r="K59" s="79">
        <v>21.280999999999999</v>
      </c>
    </row>
    <row r="60" spans="2:11" x14ac:dyDescent="0.25">
      <c r="B60" s="80" t="s">
        <v>97</v>
      </c>
      <c r="C60" s="80" t="s">
        <v>347</v>
      </c>
      <c r="D60" s="88">
        <v>4900</v>
      </c>
      <c r="E60" s="82">
        <v>42354</v>
      </c>
      <c r="G60" s="76">
        <f t="shared" si="0"/>
        <v>0</v>
      </c>
      <c r="H60" s="77">
        <f t="shared" si="1"/>
        <v>0</v>
      </c>
      <c r="I60" s="77">
        <f t="shared" si="2"/>
        <v>0</v>
      </c>
      <c r="J60" s="78">
        <v>1.3</v>
      </c>
      <c r="K60" s="79">
        <v>22.196999999999999</v>
      </c>
    </row>
    <row r="61" spans="2:11" x14ac:dyDescent="0.25">
      <c r="B61" s="80" t="s">
        <v>98</v>
      </c>
      <c r="C61" s="80" t="s">
        <v>348</v>
      </c>
      <c r="D61" s="88">
        <v>5200</v>
      </c>
      <c r="E61" s="82">
        <v>44961</v>
      </c>
      <c r="G61" s="76">
        <f t="shared" si="0"/>
        <v>0</v>
      </c>
      <c r="H61" s="77">
        <f t="shared" si="1"/>
        <v>0</v>
      </c>
      <c r="I61" s="77">
        <f t="shared" si="2"/>
        <v>0</v>
      </c>
      <c r="J61" s="78">
        <v>1.35</v>
      </c>
      <c r="K61" s="79">
        <v>23.556000000000001</v>
      </c>
    </row>
    <row r="62" spans="2:11" x14ac:dyDescent="0.25">
      <c r="B62" s="80" t="s">
        <v>99</v>
      </c>
      <c r="C62" s="80" t="s">
        <v>349</v>
      </c>
      <c r="D62" s="88">
        <v>5500</v>
      </c>
      <c r="E62" s="82">
        <v>47554</v>
      </c>
      <c r="G62" s="76">
        <f t="shared" si="0"/>
        <v>0</v>
      </c>
      <c r="H62" s="77">
        <f t="shared" si="1"/>
        <v>0</v>
      </c>
      <c r="I62" s="77">
        <f t="shared" si="2"/>
        <v>0</v>
      </c>
      <c r="J62" s="78">
        <v>1.4</v>
      </c>
      <c r="K62" s="79">
        <v>24.914999999999999</v>
      </c>
    </row>
    <row r="63" spans="2:11" x14ac:dyDescent="0.25">
      <c r="B63" s="80" t="s">
        <v>100</v>
      </c>
      <c r="C63" s="80" t="s">
        <v>350</v>
      </c>
      <c r="D63" s="88">
        <v>5800</v>
      </c>
      <c r="E63" s="82">
        <v>50147</v>
      </c>
      <c r="G63" s="76">
        <f t="shared" si="0"/>
        <v>0</v>
      </c>
      <c r="H63" s="77">
        <f t="shared" si="1"/>
        <v>0</v>
      </c>
      <c r="I63" s="77">
        <f t="shared" si="2"/>
        <v>0</v>
      </c>
      <c r="J63" s="78">
        <v>1.45</v>
      </c>
      <c r="K63" s="79">
        <v>26.274000000000001</v>
      </c>
    </row>
    <row r="64" spans="2:11" x14ac:dyDescent="0.25">
      <c r="B64" s="80" t="s">
        <v>101</v>
      </c>
      <c r="C64" s="80" t="s">
        <v>351</v>
      </c>
      <c r="D64" s="88">
        <v>6000</v>
      </c>
      <c r="E64" s="82">
        <v>52281</v>
      </c>
      <c r="G64" s="76">
        <f t="shared" si="0"/>
        <v>0</v>
      </c>
      <c r="H64" s="77">
        <f t="shared" si="1"/>
        <v>0</v>
      </c>
      <c r="I64" s="77">
        <f t="shared" si="2"/>
        <v>0</v>
      </c>
      <c r="J64" s="78">
        <v>1.5</v>
      </c>
      <c r="K64" s="79">
        <v>27.167999999999999</v>
      </c>
    </row>
    <row r="65" spans="2:11" x14ac:dyDescent="0.25">
      <c r="B65" s="80" t="s">
        <v>102</v>
      </c>
      <c r="C65" s="80" t="s">
        <v>352</v>
      </c>
      <c r="D65" s="88">
        <v>6300</v>
      </c>
      <c r="E65" s="82">
        <v>54444</v>
      </c>
      <c r="G65" s="76">
        <f t="shared" si="0"/>
        <v>0</v>
      </c>
      <c r="H65" s="77">
        <f t="shared" si="1"/>
        <v>0</v>
      </c>
      <c r="I65" s="77">
        <f t="shared" si="2"/>
        <v>0</v>
      </c>
      <c r="J65" s="78">
        <v>1.55</v>
      </c>
      <c r="K65" s="79">
        <v>28.529</v>
      </c>
    </row>
    <row r="66" spans="2:11" x14ac:dyDescent="0.25">
      <c r="B66" s="80" t="s">
        <v>103</v>
      </c>
      <c r="C66" s="80" t="s">
        <v>353</v>
      </c>
      <c r="D66" s="88">
        <v>6600</v>
      </c>
      <c r="E66" s="82">
        <v>57037</v>
      </c>
      <c r="G66" s="76">
        <f t="shared" si="0"/>
        <v>0</v>
      </c>
      <c r="H66" s="77">
        <f t="shared" si="1"/>
        <v>0</v>
      </c>
      <c r="I66" s="77">
        <f t="shared" si="2"/>
        <v>0</v>
      </c>
      <c r="J66" s="78">
        <v>1.6</v>
      </c>
      <c r="K66" s="79">
        <v>29.884</v>
      </c>
    </row>
    <row r="67" spans="2:11" x14ac:dyDescent="0.25">
      <c r="B67" s="80" t="s">
        <v>104</v>
      </c>
      <c r="C67" s="80" t="s">
        <v>354</v>
      </c>
      <c r="D67" s="88">
        <v>6900</v>
      </c>
      <c r="E67" s="82">
        <v>59630</v>
      </c>
      <c r="G67" s="76">
        <f t="shared" si="0"/>
        <v>0</v>
      </c>
      <c r="H67" s="77">
        <f t="shared" si="1"/>
        <v>0</v>
      </c>
      <c r="I67" s="77">
        <f t="shared" si="2"/>
        <v>0</v>
      </c>
      <c r="J67" s="78">
        <v>1.65</v>
      </c>
      <c r="K67" s="79">
        <v>30.242000000000001</v>
      </c>
    </row>
    <row r="68" spans="2:11" x14ac:dyDescent="0.25">
      <c r="B68" s="80" t="s">
        <v>105</v>
      </c>
      <c r="C68" s="80" t="s">
        <v>355</v>
      </c>
      <c r="D68" s="88">
        <v>7100</v>
      </c>
      <c r="E68" s="82">
        <v>61361</v>
      </c>
      <c r="G68" s="76">
        <f t="shared" si="0"/>
        <v>0</v>
      </c>
      <c r="H68" s="77">
        <f t="shared" si="1"/>
        <v>0</v>
      </c>
      <c r="I68" s="77">
        <f t="shared" si="2"/>
        <v>0</v>
      </c>
      <c r="J68" s="78">
        <v>1.7</v>
      </c>
      <c r="K68" s="79">
        <v>32.18</v>
      </c>
    </row>
    <row r="69" spans="2:11" x14ac:dyDescent="0.25">
      <c r="B69" s="80" t="s">
        <v>106</v>
      </c>
      <c r="C69" s="80" t="s">
        <v>356</v>
      </c>
      <c r="D69" s="88">
        <v>7400</v>
      </c>
      <c r="E69" s="82">
        <v>63933</v>
      </c>
      <c r="G69" s="76">
        <f t="shared" si="0"/>
        <v>0</v>
      </c>
      <c r="H69" s="77">
        <f t="shared" si="1"/>
        <v>0</v>
      </c>
      <c r="I69" s="77">
        <f t="shared" si="2"/>
        <v>0</v>
      </c>
      <c r="J69" s="78">
        <v>1.75</v>
      </c>
      <c r="K69" s="79">
        <v>33.506999999999998</v>
      </c>
    </row>
    <row r="70" spans="2:11" x14ac:dyDescent="0.25">
      <c r="B70" s="80" t="s">
        <v>107</v>
      </c>
      <c r="C70" s="80" t="s">
        <v>357</v>
      </c>
      <c r="D70" s="88">
        <v>7700</v>
      </c>
      <c r="E70" s="82">
        <v>665017</v>
      </c>
      <c r="G70" s="76">
        <f t="shared" si="0"/>
        <v>0</v>
      </c>
      <c r="H70" s="77">
        <f t="shared" si="1"/>
        <v>0</v>
      </c>
      <c r="I70" s="77">
        <f t="shared" si="2"/>
        <v>0</v>
      </c>
      <c r="J70" s="78">
        <v>1.8</v>
      </c>
      <c r="K70" s="79">
        <v>34.866</v>
      </c>
    </row>
    <row r="71" spans="2:11" x14ac:dyDescent="0.25">
      <c r="B71" s="80" t="s">
        <v>108</v>
      </c>
      <c r="C71" s="80" t="s">
        <v>358</v>
      </c>
      <c r="D71" s="88">
        <v>8000</v>
      </c>
      <c r="E71" s="82">
        <v>69127</v>
      </c>
      <c r="G71" s="76">
        <f t="shared" si="0"/>
        <v>0</v>
      </c>
      <c r="H71" s="77">
        <f t="shared" si="1"/>
        <v>0</v>
      </c>
      <c r="I71" s="77">
        <f t="shared" si="2"/>
        <v>0</v>
      </c>
      <c r="J71" s="78">
        <v>1.85</v>
      </c>
      <c r="K71" s="79">
        <v>36.223999999999997</v>
      </c>
    </row>
    <row r="72" spans="2:11" x14ac:dyDescent="0.25">
      <c r="B72" s="80" t="s">
        <v>109</v>
      </c>
      <c r="C72" s="80" t="s">
        <v>359</v>
      </c>
      <c r="D72" s="88">
        <v>8200</v>
      </c>
      <c r="E72" s="82">
        <v>70858</v>
      </c>
      <c r="G72" s="76">
        <f t="shared" si="0"/>
        <v>0</v>
      </c>
      <c r="H72" s="77">
        <f t="shared" si="1"/>
        <v>0</v>
      </c>
      <c r="I72" s="77">
        <f t="shared" si="2"/>
        <v>0</v>
      </c>
      <c r="J72" s="78">
        <v>1.9</v>
      </c>
      <c r="K72" s="79">
        <v>37.130000000000003</v>
      </c>
    </row>
    <row r="73" spans="2:11" x14ac:dyDescent="0.25">
      <c r="B73" s="80" t="s">
        <v>110</v>
      </c>
      <c r="C73" s="80" t="s">
        <v>360</v>
      </c>
      <c r="D73" s="88">
        <v>8500</v>
      </c>
      <c r="E73" s="82">
        <v>73451</v>
      </c>
      <c r="G73" s="76">
        <f t="shared" si="0"/>
        <v>0</v>
      </c>
      <c r="H73" s="77">
        <f t="shared" si="1"/>
        <v>0</v>
      </c>
      <c r="I73" s="77">
        <f t="shared" si="2"/>
        <v>0</v>
      </c>
      <c r="J73" s="78">
        <v>1.95</v>
      </c>
      <c r="K73" s="79">
        <v>38.488</v>
      </c>
    </row>
    <row r="74" spans="2:11" x14ac:dyDescent="0.25">
      <c r="B74" s="80" t="s">
        <v>111</v>
      </c>
      <c r="C74" s="80" t="s">
        <v>361</v>
      </c>
      <c r="D74" s="88">
        <v>9100</v>
      </c>
      <c r="E74" s="82">
        <v>78630</v>
      </c>
      <c r="G74" s="76">
        <f t="shared" si="0"/>
        <v>0</v>
      </c>
      <c r="H74" s="77">
        <f t="shared" si="1"/>
        <v>0</v>
      </c>
      <c r="I74" s="77">
        <f t="shared" si="2"/>
        <v>0</v>
      </c>
      <c r="J74" s="78">
        <v>2</v>
      </c>
      <c r="K74" s="79">
        <v>41.204999999999998</v>
      </c>
    </row>
    <row r="75" spans="2:11" x14ac:dyDescent="0.25">
      <c r="B75" s="80" t="s">
        <v>112</v>
      </c>
      <c r="C75" s="80" t="s">
        <v>362</v>
      </c>
      <c r="D75" s="88">
        <v>9300</v>
      </c>
      <c r="E75" s="82">
        <v>80355</v>
      </c>
      <c r="G75" s="76">
        <f t="shared" si="0"/>
        <v>0</v>
      </c>
      <c r="H75" s="77">
        <f t="shared" si="1"/>
        <v>0</v>
      </c>
      <c r="I75" s="77">
        <f t="shared" si="2"/>
        <v>0</v>
      </c>
      <c r="J75" s="78">
        <v>2.0499999999999998</v>
      </c>
      <c r="K75" s="79">
        <v>42.11</v>
      </c>
    </row>
    <row r="76" spans="2:11" x14ac:dyDescent="0.25">
      <c r="B76" s="80" t="s">
        <v>113</v>
      </c>
      <c r="C76" s="80" t="s">
        <v>363</v>
      </c>
      <c r="D76" s="88">
        <v>9600</v>
      </c>
      <c r="E76" s="82">
        <v>82990</v>
      </c>
      <c r="G76" s="76">
        <f t="shared" si="0"/>
        <v>0</v>
      </c>
      <c r="H76" s="77">
        <f t="shared" si="1"/>
        <v>0</v>
      </c>
      <c r="I76" s="77">
        <f t="shared" si="2"/>
        <v>0</v>
      </c>
      <c r="J76" s="78">
        <v>2.1</v>
      </c>
      <c r="K76" s="79">
        <v>43.488</v>
      </c>
    </row>
    <row r="77" spans="2:11" x14ac:dyDescent="0.25">
      <c r="B77" s="80" t="s">
        <v>114</v>
      </c>
      <c r="C77" s="80" t="s">
        <v>364</v>
      </c>
      <c r="D77" s="88">
        <v>9900</v>
      </c>
      <c r="E77" s="82">
        <v>85548</v>
      </c>
      <c r="G77" s="76">
        <f t="shared" si="0"/>
        <v>0</v>
      </c>
      <c r="H77" s="77">
        <f t="shared" si="1"/>
        <v>0</v>
      </c>
      <c r="I77" s="77">
        <f t="shared" si="2"/>
        <v>0</v>
      </c>
      <c r="J77" s="78">
        <v>2.15</v>
      </c>
      <c r="K77" s="79">
        <v>44.826999999999998</v>
      </c>
    </row>
    <row r="78" spans="2:11" x14ac:dyDescent="0.25">
      <c r="B78" s="80" t="s">
        <v>115</v>
      </c>
      <c r="C78" s="80" t="s">
        <v>365</v>
      </c>
      <c r="D78" s="88">
        <v>10200</v>
      </c>
      <c r="E78" s="82">
        <v>88028</v>
      </c>
      <c r="G78" s="76">
        <f t="shared" ref="G78:G118" si="3">E78*F78</f>
        <v>0</v>
      </c>
      <c r="H78" s="77">
        <f t="shared" si="1"/>
        <v>0</v>
      </c>
      <c r="I78" s="77">
        <f t="shared" si="2"/>
        <v>0</v>
      </c>
      <c r="J78" s="78">
        <v>2.2000000000000002</v>
      </c>
      <c r="K78" s="79">
        <v>46.125999999999998</v>
      </c>
    </row>
    <row r="79" spans="2:11" x14ac:dyDescent="0.25">
      <c r="B79" s="80" t="s">
        <v>116</v>
      </c>
      <c r="C79" s="80" t="s">
        <v>366</v>
      </c>
      <c r="D79" s="88">
        <v>10400</v>
      </c>
      <c r="E79" s="82">
        <v>89865</v>
      </c>
      <c r="G79" s="76">
        <f t="shared" si="3"/>
        <v>0</v>
      </c>
      <c r="H79" s="77">
        <f t="shared" ref="H79:H90" si="4">F79*J79</f>
        <v>0</v>
      </c>
      <c r="I79" s="77">
        <f t="shared" ref="I79:I90" si="5">F79*K79</f>
        <v>0</v>
      </c>
      <c r="J79" s="78">
        <v>2.25</v>
      </c>
      <c r="K79" s="79">
        <v>47.091000000000001</v>
      </c>
    </row>
    <row r="80" spans="2:11" x14ac:dyDescent="0.25">
      <c r="B80" s="80" t="s">
        <v>117</v>
      </c>
      <c r="C80" s="80" t="s">
        <v>367</v>
      </c>
      <c r="D80" s="88">
        <v>10700</v>
      </c>
      <c r="E80" s="82">
        <v>92452</v>
      </c>
      <c r="G80" s="76">
        <f t="shared" si="3"/>
        <v>0</v>
      </c>
      <c r="H80" s="77">
        <f t="shared" si="4"/>
        <v>0</v>
      </c>
      <c r="I80" s="77">
        <f t="shared" si="5"/>
        <v>0</v>
      </c>
      <c r="J80" s="78">
        <v>2.2999999999999998</v>
      </c>
      <c r="K80" s="79">
        <v>48.45</v>
      </c>
    </row>
    <row r="81" spans="2:12" x14ac:dyDescent="0.25">
      <c r="B81" s="80" t="s">
        <v>118</v>
      </c>
      <c r="C81" s="80" t="s">
        <v>368</v>
      </c>
      <c r="D81" s="88">
        <v>11000</v>
      </c>
      <c r="E81" s="82">
        <v>95066</v>
      </c>
      <c r="G81" s="76">
        <f t="shared" si="3"/>
        <v>0</v>
      </c>
      <c r="H81" s="77">
        <f t="shared" si="4"/>
        <v>0</v>
      </c>
      <c r="I81" s="77">
        <f t="shared" si="5"/>
        <v>0</v>
      </c>
      <c r="J81" s="78">
        <v>2.35</v>
      </c>
      <c r="K81" s="79">
        <v>49.808</v>
      </c>
    </row>
    <row r="82" spans="2:12" x14ac:dyDescent="0.25">
      <c r="B82" s="80" t="s">
        <v>119</v>
      </c>
      <c r="C82" s="80" t="s">
        <v>369</v>
      </c>
      <c r="D82" s="88">
        <v>11300</v>
      </c>
      <c r="E82" s="82">
        <v>97652</v>
      </c>
      <c r="G82" s="76">
        <f t="shared" si="3"/>
        <v>0</v>
      </c>
      <c r="H82" s="77">
        <f t="shared" si="4"/>
        <v>0</v>
      </c>
      <c r="I82" s="77">
        <f t="shared" si="5"/>
        <v>0</v>
      </c>
      <c r="J82" s="78">
        <v>2.4</v>
      </c>
      <c r="K82" s="79">
        <v>51.165999999999997</v>
      </c>
    </row>
    <row r="83" spans="2:12" x14ac:dyDescent="0.25">
      <c r="B83" s="80" t="s">
        <v>120</v>
      </c>
      <c r="C83" s="80" t="s">
        <v>370</v>
      </c>
      <c r="D83" s="88">
        <v>11500</v>
      </c>
      <c r="E83" s="82">
        <v>99355</v>
      </c>
      <c r="G83" s="76">
        <f t="shared" si="3"/>
        <v>0</v>
      </c>
      <c r="H83" s="77">
        <f t="shared" si="4"/>
        <v>0</v>
      </c>
      <c r="I83" s="77">
        <f t="shared" si="5"/>
        <v>0</v>
      </c>
      <c r="J83" s="78">
        <v>2.4500000000000002</v>
      </c>
      <c r="K83" s="79">
        <v>52.072000000000003</v>
      </c>
    </row>
    <row r="84" spans="2:12" x14ac:dyDescent="0.25">
      <c r="B84" s="80" t="s">
        <v>121</v>
      </c>
      <c r="C84" s="80" t="s">
        <v>371</v>
      </c>
      <c r="D84" s="88">
        <v>11800</v>
      </c>
      <c r="E84" s="82">
        <v>101962</v>
      </c>
      <c r="G84" s="76">
        <f t="shared" si="3"/>
        <v>0</v>
      </c>
      <c r="H84" s="77">
        <f t="shared" si="4"/>
        <v>0</v>
      </c>
      <c r="I84" s="77">
        <f t="shared" si="5"/>
        <v>0</v>
      </c>
      <c r="J84" s="78">
        <v>2.5</v>
      </c>
      <c r="K84" s="79">
        <v>53.43</v>
      </c>
    </row>
    <row r="85" spans="2:12" x14ac:dyDescent="0.25">
      <c r="B85" s="80" t="s">
        <v>122</v>
      </c>
      <c r="C85" s="80" t="s">
        <v>372</v>
      </c>
      <c r="D85" s="88">
        <v>12000</v>
      </c>
      <c r="E85" s="82">
        <v>103672</v>
      </c>
      <c r="G85" s="76">
        <f t="shared" si="3"/>
        <v>0</v>
      </c>
      <c r="H85" s="77">
        <f t="shared" si="4"/>
        <v>0</v>
      </c>
      <c r="I85" s="77">
        <f t="shared" si="5"/>
        <v>0</v>
      </c>
      <c r="J85" s="78">
        <v>2.5499999999999998</v>
      </c>
      <c r="K85" s="79">
        <v>54.335999999999999</v>
      </c>
    </row>
    <row r="86" spans="2:12" x14ac:dyDescent="0.25">
      <c r="B86" s="80" t="s">
        <v>123</v>
      </c>
      <c r="C86" s="80" t="s">
        <v>373</v>
      </c>
      <c r="D86" s="88">
        <v>12300</v>
      </c>
      <c r="E86" s="82">
        <v>106287</v>
      </c>
      <c r="G86" s="76">
        <f t="shared" si="3"/>
        <v>0</v>
      </c>
      <c r="H86" s="77">
        <f t="shared" si="4"/>
        <v>0</v>
      </c>
      <c r="I86" s="77">
        <f t="shared" si="5"/>
        <v>0</v>
      </c>
      <c r="J86" s="78">
        <v>2.6</v>
      </c>
      <c r="K86" s="79">
        <v>55.694000000000003</v>
      </c>
    </row>
    <row r="87" spans="2:12" x14ac:dyDescent="0.25">
      <c r="B87" s="80" t="s">
        <v>124</v>
      </c>
      <c r="C87" s="80" t="s">
        <v>374</v>
      </c>
      <c r="D87" s="88">
        <v>12500</v>
      </c>
      <c r="E87" s="82">
        <v>108004</v>
      </c>
      <c r="G87" s="76">
        <f t="shared" si="3"/>
        <v>0</v>
      </c>
      <c r="H87" s="77">
        <f t="shared" si="4"/>
        <v>0</v>
      </c>
      <c r="I87" s="77">
        <f t="shared" si="5"/>
        <v>0</v>
      </c>
      <c r="J87" s="78">
        <v>2.65</v>
      </c>
      <c r="K87" s="79">
        <v>56.6</v>
      </c>
    </row>
    <row r="88" spans="2:12" x14ac:dyDescent="0.25">
      <c r="B88" s="80" t="s">
        <v>125</v>
      </c>
      <c r="C88" s="80" t="s">
        <v>375</v>
      </c>
      <c r="D88" s="88">
        <v>12800</v>
      </c>
      <c r="E88" s="82">
        <v>110590</v>
      </c>
      <c r="G88" s="76">
        <f t="shared" si="3"/>
        <v>0</v>
      </c>
      <c r="H88" s="77">
        <f t="shared" si="4"/>
        <v>0</v>
      </c>
      <c r="I88" s="77">
        <f t="shared" si="5"/>
        <v>0</v>
      </c>
      <c r="J88" s="78">
        <v>2.7</v>
      </c>
      <c r="K88" s="79">
        <v>57.957999999999998</v>
      </c>
    </row>
    <row r="89" spans="2:12" x14ac:dyDescent="0.25">
      <c r="B89" s="80" t="s">
        <v>126</v>
      </c>
      <c r="C89" s="80" t="s">
        <v>376</v>
      </c>
      <c r="D89" s="88">
        <v>13000</v>
      </c>
      <c r="E89" s="82">
        <v>112328</v>
      </c>
      <c r="G89" s="76">
        <f t="shared" si="3"/>
        <v>0</v>
      </c>
      <c r="H89" s="77">
        <f t="shared" si="4"/>
        <v>0</v>
      </c>
      <c r="I89" s="77">
        <f t="shared" si="5"/>
        <v>0</v>
      </c>
      <c r="J89" s="78">
        <v>2.75</v>
      </c>
      <c r="K89" s="79">
        <v>58.863999999999997</v>
      </c>
    </row>
    <row r="90" spans="2:12" x14ac:dyDescent="0.25">
      <c r="B90" s="80" t="s">
        <v>127</v>
      </c>
      <c r="C90" s="80" t="s">
        <v>377</v>
      </c>
      <c r="D90" s="88">
        <v>13300</v>
      </c>
      <c r="E90" s="82">
        <v>114943</v>
      </c>
      <c r="G90" s="76">
        <f t="shared" si="3"/>
        <v>0</v>
      </c>
      <c r="H90" s="77">
        <f t="shared" si="4"/>
        <v>0</v>
      </c>
      <c r="I90" s="77">
        <f t="shared" si="5"/>
        <v>0</v>
      </c>
      <c r="J90" s="78">
        <v>2.8</v>
      </c>
      <c r="K90" s="79">
        <v>60.222000000000001</v>
      </c>
    </row>
    <row r="91" spans="2:12" x14ac:dyDescent="0.25">
      <c r="B91" s="75" t="s">
        <v>433</v>
      </c>
      <c r="C91" s="89"/>
      <c r="E91" s="82"/>
      <c r="G91" s="76"/>
      <c r="H91" s="77"/>
      <c r="I91" s="77"/>
      <c r="J91" s="78"/>
      <c r="K91" s="79"/>
    </row>
    <row r="92" spans="2:12" x14ac:dyDescent="0.25">
      <c r="B92" s="80" t="s">
        <v>49</v>
      </c>
      <c r="C92" s="80" t="s">
        <v>303</v>
      </c>
      <c r="D92" s="88">
        <v>510</v>
      </c>
      <c r="E92" s="82">
        <v>933</v>
      </c>
      <c r="G92" s="76">
        <f t="shared" si="3"/>
        <v>0</v>
      </c>
      <c r="H92" s="77">
        <f t="shared" ref="H92:H118" si="6">F92*J92</f>
        <v>0</v>
      </c>
      <c r="I92" s="77">
        <f t="shared" ref="I92:I99" si="7">F92*K92</f>
        <v>0</v>
      </c>
      <c r="J92" s="78">
        <v>0.15</v>
      </c>
      <c r="K92" s="79">
        <v>0.48</v>
      </c>
      <c r="L92" s="90"/>
    </row>
    <row r="93" spans="2:12" x14ac:dyDescent="0.25">
      <c r="B93" s="80" t="s">
        <v>50</v>
      </c>
      <c r="C93" s="80" t="s">
        <v>378</v>
      </c>
      <c r="D93" s="88">
        <v>688</v>
      </c>
      <c r="E93" s="82">
        <v>1251</v>
      </c>
      <c r="G93" s="76">
        <f t="shared" si="3"/>
        <v>0</v>
      </c>
      <c r="H93" s="77">
        <f t="shared" si="6"/>
        <v>0</v>
      </c>
      <c r="I93" s="77">
        <f t="shared" si="7"/>
        <v>0</v>
      </c>
      <c r="J93" s="78">
        <v>0.16</v>
      </c>
      <c r="K93" s="79">
        <v>0.65</v>
      </c>
      <c r="L93" s="90"/>
    </row>
    <row r="94" spans="2:12" x14ac:dyDescent="0.25">
      <c r="B94" s="80" t="s">
        <v>51</v>
      </c>
      <c r="C94" s="80" t="s">
        <v>298</v>
      </c>
      <c r="D94" s="88">
        <v>710</v>
      </c>
      <c r="E94" s="82">
        <v>1286</v>
      </c>
      <c r="G94" s="76">
        <f t="shared" si="3"/>
        <v>0</v>
      </c>
      <c r="H94" s="77">
        <f t="shared" si="6"/>
        <v>0</v>
      </c>
      <c r="I94" s="77">
        <f t="shared" si="7"/>
        <v>0</v>
      </c>
      <c r="J94" s="78">
        <v>0.17</v>
      </c>
      <c r="K94" s="79">
        <v>0.67</v>
      </c>
      <c r="L94" s="90"/>
    </row>
    <row r="95" spans="2:12" x14ac:dyDescent="0.25">
      <c r="B95" s="80" t="s">
        <v>52</v>
      </c>
      <c r="C95" s="80" t="s">
        <v>379</v>
      </c>
      <c r="D95" s="88">
        <v>888</v>
      </c>
      <c r="E95" s="82">
        <v>1583</v>
      </c>
      <c r="G95" s="76">
        <f t="shared" si="3"/>
        <v>0</v>
      </c>
      <c r="H95" s="77">
        <f t="shared" si="6"/>
        <v>0</v>
      </c>
      <c r="I95" s="77">
        <f t="shared" si="7"/>
        <v>0</v>
      </c>
      <c r="J95" s="78">
        <v>0.18</v>
      </c>
      <c r="K95" s="79">
        <v>0.83</v>
      </c>
      <c r="L95" s="90"/>
    </row>
    <row r="96" spans="2:12" x14ac:dyDescent="0.25">
      <c r="B96" s="80" t="s">
        <v>53</v>
      </c>
      <c r="C96" s="80" t="s">
        <v>380</v>
      </c>
      <c r="D96" s="88">
        <v>910</v>
      </c>
      <c r="E96" s="82">
        <v>1661</v>
      </c>
      <c r="G96" s="76">
        <f t="shared" si="3"/>
        <v>0</v>
      </c>
      <c r="H96" s="77">
        <f t="shared" si="6"/>
        <v>0</v>
      </c>
      <c r="I96" s="77">
        <f t="shared" si="7"/>
        <v>0</v>
      </c>
      <c r="J96" s="78">
        <v>0.19</v>
      </c>
      <c r="K96" s="79">
        <v>0.86</v>
      </c>
      <c r="L96" s="90"/>
    </row>
    <row r="97" spans="2:12" x14ac:dyDescent="0.25">
      <c r="B97" s="80" t="s">
        <v>54</v>
      </c>
      <c r="C97" s="80" t="s">
        <v>381</v>
      </c>
      <c r="D97" s="88">
        <v>938</v>
      </c>
      <c r="E97" s="82">
        <v>1668</v>
      </c>
      <c r="G97" s="76">
        <f t="shared" si="3"/>
        <v>0</v>
      </c>
      <c r="H97" s="77">
        <f t="shared" si="6"/>
        <v>0</v>
      </c>
      <c r="I97" s="77">
        <f t="shared" si="7"/>
        <v>0</v>
      </c>
      <c r="J97" s="78">
        <v>0.2</v>
      </c>
      <c r="K97" s="79">
        <v>0.87</v>
      </c>
      <c r="L97" s="90"/>
    </row>
    <row r="98" spans="2:12" x14ac:dyDescent="0.25">
      <c r="B98" s="80" t="s">
        <v>55</v>
      </c>
      <c r="C98" s="80" t="s">
        <v>382</v>
      </c>
      <c r="D98" s="88">
        <v>988</v>
      </c>
      <c r="E98" s="82">
        <v>1781</v>
      </c>
      <c r="G98" s="76">
        <f t="shared" si="3"/>
        <v>0</v>
      </c>
      <c r="H98" s="77">
        <f t="shared" si="6"/>
        <v>0</v>
      </c>
      <c r="I98" s="77">
        <f t="shared" si="7"/>
        <v>0</v>
      </c>
      <c r="J98" s="78">
        <v>0.21</v>
      </c>
      <c r="K98" s="79">
        <v>0.93</v>
      </c>
      <c r="L98" s="90"/>
    </row>
    <row r="99" spans="2:12" x14ac:dyDescent="0.25">
      <c r="B99" s="80" t="s">
        <v>56</v>
      </c>
      <c r="C99" s="80" t="s">
        <v>294</v>
      </c>
      <c r="D99" s="88">
        <v>1010</v>
      </c>
      <c r="E99" s="82">
        <v>1823</v>
      </c>
      <c r="G99" s="76">
        <f t="shared" si="3"/>
        <v>0</v>
      </c>
      <c r="H99" s="77">
        <f t="shared" si="6"/>
        <v>0</v>
      </c>
      <c r="I99" s="77">
        <f t="shared" si="7"/>
        <v>0</v>
      </c>
      <c r="J99" s="78">
        <v>0.22</v>
      </c>
      <c r="K99" s="79">
        <v>0.95</v>
      </c>
      <c r="L99" s="90"/>
    </row>
    <row r="100" spans="2:12" x14ac:dyDescent="0.25">
      <c r="B100" s="75" t="s">
        <v>432</v>
      </c>
      <c r="C100" s="91"/>
      <c r="D100" s="92"/>
      <c r="E100" s="82"/>
      <c r="G100" s="76"/>
      <c r="H100" s="77"/>
      <c r="I100" s="77"/>
      <c r="J100" s="78"/>
      <c r="K100" s="79"/>
      <c r="L100" s="90"/>
    </row>
    <row r="101" spans="2:12" x14ac:dyDescent="0.25">
      <c r="B101" s="80" t="s">
        <v>57</v>
      </c>
      <c r="C101" s="80" t="s">
        <v>304</v>
      </c>
      <c r="D101" s="88">
        <v>760</v>
      </c>
      <c r="E101" s="82">
        <v>1378</v>
      </c>
      <c r="G101" s="76">
        <f t="shared" si="3"/>
        <v>0</v>
      </c>
      <c r="H101" s="77">
        <f t="shared" si="6"/>
        <v>0</v>
      </c>
      <c r="I101" s="77">
        <f t="shared" ref="I101:I108" si="8">F101*K101</f>
        <v>0</v>
      </c>
      <c r="J101" s="78">
        <v>0.17</v>
      </c>
      <c r="K101" s="79">
        <v>0.72</v>
      </c>
      <c r="L101" s="90"/>
    </row>
    <row r="102" spans="2:12" x14ac:dyDescent="0.25">
      <c r="B102" s="80" t="s">
        <v>58</v>
      </c>
      <c r="C102" s="80" t="s">
        <v>383</v>
      </c>
      <c r="D102" s="88">
        <v>920</v>
      </c>
      <c r="E102" s="82">
        <v>1668</v>
      </c>
      <c r="G102" s="76">
        <f t="shared" si="3"/>
        <v>0</v>
      </c>
      <c r="H102" s="77">
        <f t="shared" si="6"/>
        <v>0</v>
      </c>
      <c r="I102" s="77">
        <f t="shared" si="8"/>
        <v>0</v>
      </c>
      <c r="J102" s="78">
        <v>0.18</v>
      </c>
      <c r="K102" s="79">
        <v>0.87</v>
      </c>
      <c r="L102" s="90"/>
    </row>
    <row r="103" spans="2:12" x14ac:dyDescent="0.25">
      <c r="B103" s="80" t="s">
        <v>59</v>
      </c>
      <c r="C103" s="80" t="s">
        <v>299</v>
      </c>
      <c r="D103" s="88">
        <v>937</v>
      </c>
      <c r="E103" s="82">
        <v>1682</v>
      </c>
      <c r="G103" s="76">
        <f t="shared" si="3"/>
        <v>0</v>
      </c>
      <c r="H103" s="77">
        <f t="shared" si="6"/>
        <v>0</v>
      </c>
      <c r="I103" s="77">
        <f t="shared" si="8"/>
        <v>0</v>
      </c>
      <c r="J103" s="78">
        <v>0.19</v>
      </c>
      <c r="K103" s="79">
        <v>0.88</v>
      </c>
      <c r="L103" s="90"/>
    </row>
    <row r="104" spans="2:12" x14ac:dyDescent="0.25">
      <c r="B104" s="80" t="s">
        <v>60</v>
      </c>
      <c r="C104" s="80" t="s">
        <v>384</v>
      </c>
      <c r="D104" s="88">
        <v>1077</v>
      </c>
      <c r="E104" s="82">
        <v>1943</v>
      </c>
      <c r="G104" s="76">
        <f t="shared" si="3"/>
        <v>0</v>
      </c>
      <c r="H104" s="77">
        <f t="shared" si="6"/>
        <v>0</v>
      </c>
      <c r="I104" s="77">
        <f t="shared" si="8"/>
        <v>0</v>
      </c>
      <c r="J104" s="78">
        <v>0.2</v>
      </c>
      <c r="K104" s="79">
        <v>1.01</v>
      </c>
      <c r="L104" s="90"/>
    </row>
    <row r="105" spans="2:12" x14ac:dyDescent="0.25">
      <c r="B105" s="80" t="s">
        <v>61</v>
      </c>
      <c r="C105" s="80" t="s">
        <v>385</v>
      </c>
      <c r="D105" s="88">
        <v>1095</v>
      </c>
      <c r="E105" s="82">
        <v>1978</v>
      </c>
      <c r="G105" s="76">
        <f t="shared" si="3"/>
        <v>0</v>
      </c>
      <c r="H105" s="77">
        <f t="shared" si="6"/>
        <v>0</v>
      </c>
      <c r="I105" s="77">
        <f t="shared" si="8"/>
        <v>0</v>
      </c>
      <c r="J105" s="78">
        <v>0.21</v>
      </c>
      <c r="K105" s="79">
        <v>1.03</v>
      </c>
      <c r="L105" s="90"/>
    </row>
    <row r="106" spans="2:12" x14ac:dyDescent="0.25">
      <c r="B106" s="80" t="s">
        <v>62</v>
      </c>
      <c r="C106" s="80" t="s">
        <v>386</v>
      </c>
      <c r="D106" s="88">
        <v>1118</v>
      </c>
      <c r="E106" s="82">
        <v>2000</v>
      </c>
      <c r="G106" s="76">
        <f t="shared" si="3"/>
        <v>0</v>
      </c>
      <c r="H106" s="77">
        <f t="shared" si="6"/>
        <v>0</v>
      </c>
      <c r="I106" s="77">
        <f t="shared" si="8"/>
        <v>0</v>
      </c>
      <c r="J106" s="78">
        <v>0.22</v>
      </c>
      <c r="K106" s="79">
        <v>1.04</v>
      </c>
      <c r="L106" s="93"/>
    </row>
    <row r="107" spans="2:12" x14ac:dyDescent="0.25">
      <c r="B107" s="80" t="s">
        <v>63</v>
      </c>
      <c r="C107" s="80" t="s">
        <v>387</v>
      </c>
      <c r="D107" s="88">
        <v>1160</v>
      </c>
      <c r="E107" s="82">
        <v>2084</v>
      </c>
      <c r="G107" s="76">
        <f t="shared" si="3"/>
        <v>0</v>
      </c>
      <c r="H107" s="77">
        <f t="shared" si="6"/>
        <v>0</v>
      </c>
      <c r="I107" s="77">
        <f t="shared" si="8"/>
        <v>0</v>
      </c>
      <c r="J107" s="78">
        <v>0.23</v>
      </c>
      <c r="K107" s="79">
        <v>1.0900000000000001</v>
      </c>
      <c r="L107" s="44"/>
    </row>
    <row r="108" spans="2:12" x14ac:dyDescent="0.25">
      <c r="B108" s="80" t="s">
        <v>64</v>
      </c>
      <c r="C108" s="80" t="s">
        <v>302</v>
      </c>
      <c r="D108" s="88">
        <v>1180</v>
      </c>
      <c r="E108" s="82">
        <v>2134</v>
      </c>
      <c r="G108" s="76">
        <f t="shared" si="3"/>
        <v>0</v>
      </c>
      <c r="H108" s="77">
        <f t="shared" si="6"/>
        <v>0</v>
      </c>
      <c r="I108" s="77">
        <f t="shared" si="8"/>
        <v>0</v>
      </c>
      <c r="J108" s="78">
        <v>0.24</v>
      </c>
      <c r="K108" s="79">
        <v>1.1100000000000001</v>
      </c>
      <c r="L108" s="44"/>
    </row>
    <row r="109" spans="2:12" x14ac:dyDescent="0.25">
      <c r="B109" s="94" t="s">
        <v>434</v>
      </c>
      <c r="C109" s="95"/>
      <c r="D109" s="96"/>
      <c r="E109" s="82">
        <v>0</v>
      </c>
      <c r="G109" s="76"/>
      <c r="H109" s="77"/>
      <c r="I109" s="77"/>
      <c r="J109" s="78"/>
      <c r="K109" s="79"/>
      <c r="L109" s="44"/>
    </row>
    <row r="110" spans="2:12" ht="30" x14ac:dyDescent="0.25">
      <c r="B110" s="80" t="s">
        <v>560</v>
      </c>
      <c r="C110" s="80" t="s">
        <v>561</v>
      </c>
      <c r="D110" s="97"/>
      <c r="E110" s="82">
        <v>2826</v>
      </c>
      <c r="G110" s="76">
        <f t="shared" si="3"/>
        <v>0</v>
      </c>
      <c r="H110" s="77">
        <f t="shared" si="6"/>
        <v>0</v>
      </c>
      <c r="I110" s="77">
        <f t="shared" ref="I110:I118" si="9">F110*K110</f>
        <v>0</v>
      </c>
      <c r="J110" s="78">
        <v>0.01</v>
      </c>
      <c r="K110" s="79">
        <v>0.91</v>
      </c>
      <c r="L110" s="44"/>
    </row>
    <row r="111" spans="2:12" ht="30" x14ac:dyDescent="0.25">
      <c r="B111" s="80" t="s">
        <v>562</v>
      </c>
      <c r="C111" s="80" t="s">
        <v>563</v>
      </c>
      <c r="D111" s="97"/>
      <c r="E111" s="82">
        <v>3123</v>
      </c>
      <c r="G111" s="76">
        <f t="shared" si="3"/>
        <v>0</v>
      </c>
      <c r="H111" s="77">
        <f t="shared" si="6"/>
        <v>0</v>
      </c>
      <c r="I111" s="77">
        <f t="shared" si="9"/>
        <v>0</v>
      </c>
      <c r="J111" s="78">
        <v>0.01</v>
      </c>
      <c r="K111" s="79">
        <v>0.5</v>
      </c>
      <c r="L111" s="44"/>
    </row>
    <row r="112" spans="2:12" ht="30" x14ac:dyDescent="0.25">
      <c r="B112" s="80" t="s">
        <v>564</v>
      </c>
      <c r="C112" s="80" t="s">
        <v>565</v>
      </c>
      <c r="D112" s="97"/>
      <c r="E112" s="82">
        <v>2099</v>
      </c>
      <c r="G112" s="76">
        <f>E112*F112</f>
        <v>0</v>
      </c>
      <c r="H112" s="77"/>
      <c r="I112" s="77"/>
      <c r="J112" s="78"/>
      <c r="K112" s="79"/>
      <c r="L112" s="44"/>
    </row>
    <row r="113" spans="2:12" ht="30" x14ac:dyDescent="0.25">
      <c r="B113" s="80" t="s">
        <v>566</v>
      </c>
      <c r="C113" s="80" t="s">
        <v>567</v>
      </c>
      <c r="D113" s="97"/>
      <c r="E113" s="82">
        <v>2720</v>
      </c>
      <c r="G113" s="76">
        <f>F113*E113</f>
        <v>0</v>
      </c>
      <c r="H113" s="77"/>
      <c r="I113" s="77"/>
      <c r="J113" s="78"/>
      <c r="K113" s="79"/>
      <c r="L113" s="44"/>
    </row>
    <row r="114" spans="2:12" s="60" customFormat="1" x14ac:dyDescent="0.25">
      <c r="B114" s="83" t="s">
        <v>543</v>
      </c>
      <c r="C114" s="83" t="s">
        <v>297</v>
      </c>
      <c r="D114" s="313"/>
      <c r="E114" s="82">
        <v>99</v>
      </c>
      <c r="F114" s="48"/>
      <c r="G114" s="84">
        <f t="shared" si="3"/>
        <v>0</v>
      </c>
      <c r="H114" s="77">
        <f t="shared" si="6"/>
        <v>0</v>
      </c>
      <c r="I114" s="77">
        <f t="shared" si="9"/>
        <v>0</v>
      </c>
      <c r="J114" s="78">
        <v>0.01</v>
      </c>
      <c r="K114" s="79">
        <v>0.03</v>
      </c>
      <c r="L114" s="44"/>
    </row>
    <row r="115" spans="2:12" ht="30" x14ac:dyDescent="0.25">
      <c r="B115" s="314" t="s">
        <v>131</v>
      </c>
      <c r="C115" s="314" t="s">
        <v>277</v>
      </c>
      <c r="D115" s="97"/>
      <c r="E115" s="82">
        <v>643</v>
      </c>
      <c r="G115" s="76">
        <f>E115*F115</f>
        <v>0</v>
      </c>
      <c r="H115" s="77">
        <f t="shared" si="6"/>
        <v>0</v>
      </c>
      <c r="I115" s="77">
        <f t="shared" si="9"/>
        <v>0</v>
      </c>
      <c r="J115" s="78">
        <v>0.01</v>
      </c>
      <c r="K115" s="79">
        <v>8.7999999999999995E-2</v>
      </c>
      <c r="L115" s="44"/>
    </row>
    <row r="116" spans="2:12" x14ac:dyDescent="0.25">
      <c r="B116" s="315" t="s">
        <v>65</v>
      </c>
      <c r="C116" s="315" t="s">
        <v>296</v>
      </c>
      <c r="D116" s="97"/>
      <c r="E116" s="82">
        <v>127</v>
      </c>
      <c r="G116" s="76">
        <f>E116*F116</f>
        <v>0</v>
      </c>
      <c r="H116" s="77">
        <f t="shared" si="6"/>
        <v>0</v>
      </c>
      <c r="I116" s="77">
        <f t="shared" si="9"/>
        <v>0</v>
      </c>
      <c r="J116" s="78">
        <v>0.01</v>
      </c>
      <c r="K116" s="79">
        <v>0.24</v>
      </c>
      <c r="L116" s="44"/>
    </row>
    <row r="117" spans="2:12" x14ac:dyDescent="0.25">
      <c r="B117" s="315" t="s">
        <v>541</v>
      </c>
      <c r="C117" s="315" t="s">
        <v>542</v>
      </c>
      <c r="D117" s="97"/>
      <c r="E117" s="82">
        <v>21</v>
      </c>
      <c r="G117" s="76">
        <f>E117*F117</f>
        <v>0</v>
      </c>
      <c r="H117" s="77">
        <f t="shared" si="6"/>
        <v>0</v>
      </c>
      <c r="I117" s="77">
        <f t="shared" si="9"/>
        <v>0</v>
      </c>
      <c r="J117" s="78">
        <v>0.01</v>
      </c>
      <c r="K117" s="79">
        <v>5.0000000000000001E-3</v>
      </c>
      <c r="L117" s="44"/>
    </row>
    <row r="118" spans="2:12" x14ac:dyDescent="0.25">
      <c r="B118" s="315" t="s">
        <v>539</v>
      </c>
      <c r="C118" s="315" t="s">
        <v>540</v>
      </c>
      <c r="D118" s="97"/>
      <c r="E118" s="82">
        <v>127</v>
      </c>
      <c r="G118" s="98">
        <f t="shared" si="3"/>
        <v>0</v>
      </c>
      <c r="H118" s="77">
        <f t="shared" si="6"/>
        <v>0</v>
      </c>
      <c r="I118" s="77">
        <f t="shared" si="9"/>
        <v>0</v>
      </c>
      <c r="J118" s="78">
        <v>0.01</v>
      </c>
      <c r="K118" s="79">
        <v>2.7E-2</v>
      </c>
      <c r="L118" s="44"/>
    </row>
    <row r="119" spans="2:12" x14ac:dyDescent="0.25">
      <c r="G119" s="98">
        <f>SUM(G13:G118)</f>
        <v>0</v>
      </c>
      <c r="H119" s="99">
        <f>SUM(H84:H118)</f>
        <v>0</v>
      </c>
      <c r="I119" s="100">
        <f>SUM(I84:I118)</f>
        <v>0</v>
      </c>
      <c r="J119" s="101"/>
      <c r="K119" s="90"/>
    </row>
  </sheetData>
  <phoneticPr fontId="6" type="noConversion"/>
  <pageMargins left="0.75" right="0.75" top="1" bottom="1" header="0.5" footer="0.5"/>
  <pageSetup paperSize="9"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B1:N212"/>
  <sheetViews>
    <sheetView zoomScaleNormal="100" zoomScaleSheetLayoutView="85" workbookViewId="0">
      <pane ySplit="12" topLeftCell="A13" activePane="bottomLeft" state="frozen"/>
      <selection pane="bottomLeft" activeCell="N2" sqref="N2"/>
    </sheetView>
  </sheetViews>
  <sheetFormatPr defaultColWidth="9.140625" defaultRowHeight="15" x14ac:dyDescent="0.25"/>
  <cols>
    <col min="1" max="1" width="2.7109375" style="201" customWidth="1"/>
    <col min="2" max="2" width="25.42578125" style="174" customWidth="1"/>
    <col min="3" max="3" width="16.140625" style="193" customWidth="1"/>
    <col min="4" max="4" width="13" style="203" customWidth="1"/>
    <col min="5" max="5" width="11.140625" style="201" customWidth="1"/>
    <col min="6" max="6" width="14.5703125" style="202" customWidth="1"/>
    <col min="7" max="7" width="12.85546875" style="60" customWidth="1"/>
    <col min="8" max="8" width="10.42578125" style="60" customWidth="1"/>
    <col min="9" max="9" width="9.140625" style="43"/>
    <col min="10" max="10" width="9.140625" style="44"/>
    <col min="11" max="11" width="10.28515625" style="44" customWidth="1"/>
    <col min="12" max="12" width="9.140625" style="44" customWidth="1"/>
    <col min="13" max="13" width="9.28515625" style="44" customWidth="1"/>
    <col min="14" max="248" width="9.140625" style="201"/>
    <col min="249" max="249" width="2.7109375" style="201" customWidth="1"/>
    <col min="250" max="250" width="25.42578125" style="201" customWidth="1"/>
    <col min="251" max="251" width="16.140625" style="201" customWidth="1"/>
    <col min="252" max="252" width="13" style="201" customWidth="1"/>
    <col min="253" max="253" width="11.140625" style="201" customWidth="1"/>
    <col min="254" max="254" width="14.5703125" style="201" customWidth="1"/>
    <col min="255" max="255" width="12.85546875" style="201" customWidth="1"/>
    <col min="256" max="256" width="10.42578125" style="201" customWidth="1"/>
    <col min="257" max="258" width="9.140625" style="201"/>
    <col min="259" max="261" width="8.7109375" style="201" customWidth="1"/>
    <col min="262" max="262" width="9.140625" style="201"/>
    <col min="263" max="263" width="8.42578125" style="201" customWidth="1"/>
    <col min="264" max="264" width="3" style="201" customWidth="1"/>
    <col min="265" max="265" width="8" style="201" customWidth="1"/>
    <col min="266" max="266" width="8.140625" style="201" customWidth="1"/>
    <col min="267" max="267" width="19" style="201" customWidth="1"/>
    <col min="268" max="268" width="10.28515625" style="201" customWidth="1"/>
    <col min="269" max="269" width="15" style="201" customWidth="1"/>
    <col min="270" max="504" width="9.140625" style="201"/>
    <col min="505" max="505" width="2.7109375" style="201" customWidth="1"/>
    <col min="506" max="506" width="25.42578125" style="201" customWidth="1"/>
    <col min="507" max="507" width="16.140625" style="201" customWidth="1"/>
    <col min="508" max="508" width="13" style="201" customWidth="1"/>
    <col min="509" max="509" width="11.140625" style="201" customWidth="1"/>
    <col min="510" max="510" width="14.5703125" style="201" customWidth="1"/>
    <col min="511" max="511" width="12.85546875" style="201" customWidth="1"/>
    <col min="512" max="512" width="10.42578125" style="201" customWidth="1"/>
    <col min="513" max="514" width="9.140625" style="201"/>
    <col min="515" max="517" width="8.7109375" style="201" customWidth="1"/>
    <col min="518" max="518" width="9.140625" style="201"/>
    <col min="519" max="519" width="8.42578125" style="201" customWidth="1"/>
    <col min="520" max="520" width="3" style="201" customWidth="1"/>
    <col min="521" max="521" width="8" style="201" customWidth="1"/>
    <col min="522" max="522" width="8.140625" style="201" customWidth="1"/>
    <col min="523" max="523" width="19" style="201" customWidth="1"/>
    <col min="524" max="524" width="10.28515625" style="201" customWidth="1"/>
    <col min="525" max="525" width="15" style="201" customWidth="1"/>
    <col min="526" max="760" width="9.140625" style="201"/>
    <col min="761" max="761" width="2.7109375" style="201" customWidth="1"/>
    <col min="762" max="762" width="25.42578125" style="201" customWidth="1"/>
    <col min="763" max="763" width="16.140625" style="201" customWidth="1"/>
    <col min="764" max="764" width="13" style="201" customWidth="1"/>
    <col min="765" max="765" width="11.140625" style="201" customWidth="1"/>
    <col min="766" max="766" width="14.5703125" style="201" customWidth="1"/>
    <col min="767" max="767" width="12.85546875" style="201" customWidth="1"/>
    <col min="768" max="768" width="10.42578125" style="201" customWidth="1"/>
    <col min="769" max="770" width="9.140625" style="201"/>
    <col min="771" max="773" width="8.7109375" style="201" customWidth="1"/>
    <col min="774" max="774" width="9.140625" style="201"/>
    <col min="775" max="775" width="8.42578125" style="201" customWidth="1"/>
    <col min="776" max="776" width="3" style="201" customWidth="1"/>
    <col min="777" max="777" width="8" style="201" customWidth="1"/>
    <col min="778" max="778" width="8.140625" style="201" customWidth="1"/>
    <col min="779" max="779" width="19" style="201" customWidth="1"/>
    <col min="780" max="780" width="10.28515625" style="201" customWidth="1"/>
    <col min="781" max="781" width="15" style="201" customWidth="1"/>
    <col min="782" max="1016" width="9.140625" style="201"/>
    <col min="1017" max="1017" width="2.7109375" style="201" customWidth="1"/>
    <col min="1018" max="1018" width="25.42578125" style="201" customWidth="1"/>
    <col min="1019" max="1019" width="16.140625" style="201" customWidth="1"/>
    <col min="1020" max="1020" width="13" style="201" customWidth="1"/>
    <col min="1021" max="1021" width="11.140625" style="201" customWidth="1"/>
    <col min="1022" max="1022" width="14.5703125" style="201" customWidth="1"/>
    <col min="1023" max="1023" width="12.85546875" style="201" customWidth="1"/>
    <col min="1024" max="1024" width="10.42578125" style="201" customWidth="1"/>
    <col min="1025" max="1026" width="9.140625" style="201"/>
    <col min="1027" max="1029" width="8.7109375" style="201" customWidth="1"/>
    <col min="1030" max="1030" width="9.140625" style="201"/>
    <col min="1031" max="1031" width="8.42578125" style="201" customWidth="1"/>
    <col min="1032" max="1032" width="3" style="201" customWidth="1"/>
    <col min="1033" max="1033" width="8" style="201" customWidth="1"/>
    <col min="1034" max="1034" width="8.140625" style="201" customWidth="1"/>
    <col min="1035" max="1035" width="19" style="201" customWidth="1"/>
    <col min="1036" max="1036" width="10.28515625" style="201" customWidth="1"/>
    <col min="1037" max="1037" width="15" style="201" customWidth="1"/>
    <col min="1038" max="1272" width="9.140625" style="201"/>
    <col min="1273" max="1273" width="2.7109375" style="201" customWidth="1"/>
    <col min="1274" max="1274" width="25.42578125" style="201" customWidth="1"/>
    <col min="1275" max="1275" width="16.140625" style="201" customWidth="1"/>
    <col min="1276" max="1276" width="13" style="201" customWidth="1"/>
    <col min="1277" max="1277" width="11.140625" style="201" customWidth="1"/>
    <col min="1278" max="1278" width="14.5703125" style="201" customWidth="1"/>
    <col min="1279" max="1279" width="12.85546875" style="201" customWidth="1"/>
    <col min="1280" max="1280" width="10.42578125" style="201" customWidth="1"/>
    <col min="1281" max="1282" width="9.140625" style="201"/>
    <col min="1283" max="1285" width="8.7109375" style="201" customWidth="1"/>
    <col min="1286" max="1286" width="9.140625" style="201"/>
    <col min="1287" max="1287" width="8.42578125" style="201" customWidth="1"/>
    <col min="1288" max="1288" width="3" style="201" customWidth="1"/>
    <col min="1289" max="1289" width="8" style="201" customWidth="1"/>
    <col min="1290" max="1290" width="8.140625" style="201" customWidth="1"/>
    <col min="1291" max="1291" width="19" style="201" customWidth="1"/>
    <col min="1292" max="1292" width="10.28515625" style="201" customWidth="1"/>
    <col min="1293" max="1293" width="15" style="201" customWidth="1"/>
    <col min="1294" max="1528" width="9.140625" style="201"/>
    <col min="1529" max="1529" width="2.7109375" style="201" customWidth="1"/>
    <col min="1530" max="1530" width="25.42578125" style="201" customWidth="1"/>
    <col min="1531" max="1531" width="16.140625" style="201" customWidth="1"/>
    <col min="1532" max="1532" width="13" style="201" customWidth="1"/>
    <col min="1533" max="1533" width="11.140625" style="201" customWidth="1"/>
    <col min="1534" max="1534" width="14.5703125" style="201" customWidth="1"/>
    <col min="1535" max="1535" width="12.85546875" style="201" customWidth="1"/>
    <col min="1536" max="1536" width="10.42578125" style="201" customWidth="1"/>
    <col min="1537" max="1538" width="9.140625" style="201"/>
    <col min="1539" max="1541" width="8.7109375" style="201" customWidth="1"/>
    <col min="1542" max="1542" width="9.140625" style="201"/>
    <col min="1543" max="1543" width="8.42578125" style="201" customWidth="1"/>
    <col min="1544" max="1544" width="3" style="201" customWidth="1"/>
    <col min="1545" max="1545" width="8" style="201" customWidth="1"/>
    <col min="1546" max="1546" width="8.140625" style="201" customWidth="1"/>
    <col min="1547" max="1547" width="19" style="201" customWidth="1"/>
    <col min="1548" max="1548" width="10.28515625" style="201" customWidth="1"/>
    <col min="1549" max="1549" width="15" style="201" customWidth="1"/>
    <col min="1550" max="1784" width="9.140625" style="201"/>
    <col min="1785" max="1785" width="2.7109375" style="201" customWidth="1"/>
    <col min="1786" max="1786" width="25.42578125" style="201" customWidth="1"/>
    <col min="1787" max="1787" width="16.140625" style="201" customWidth="1"/>
    <col min="1788" max="1788" width="13" style="201" customWidth="1"/>
    <col min="1789" max="1789" width="11.140625" style="201" customWidth="1"/>
    <col min="1790" max="1790" width="14.5703125" style="201" customWidth="1"/>
    <col min="1791" max="1791" width="12.85546875" style="201" customWidth="1"/>
    <col min="1792" max="1792" width="10.42578125" style="201" customWidth="1"/>
    <col min="1793" max="1794" width="9.140625" style="201"/>
    <col min="1795" max="1797" width="8.7109375" style="201" customWidth="1"/>
    <col min="1798" max="1798" width="9.140625" style="201"/>
    <col min="1799" max="1799" width="8.42578125" style="201" customWidth="1"/>
    <col min="1800" max="1800" width="3" style="201" customWidth="1"/>
    <col min="1801" max="1801" width="8" style="201" customWidth="1"/>
    <col min="1802" max="1802" width="8.140625" style="201" customWidth="1"/>
    <col min="1803" max="1803" width="19" style="201" customWidth="1"/>
    <col min="1804" max="1804" width="10.28515625" style="201" customWidth="1"/>
    <col min="1805" max="1805" width="15" style="201" customWidth="1"/>
    <col min="1806" max="2040" width="9.140625" style="201"/>
    <col min="2041" max="2041" width="2.7109375" style="201" customWidth="1"/>
    <col min="2042" max="2042" width="25.42578125" style="201" customWidth="1"/>
    <col min="2043" max="2043" width="16.140625" style="201" customWidth="1"/>
    <col min="2044" max="2044" width="13" style="201" customWidth="1"/>
    <col min="2045" max="2045" width="11.140625" style="201" customWidth="1"/>
    <col min="2046" max="2046" width="14.5703125" style="201" customWidth="1"/>
    <col min="2047" max="2047" width="12.85546875" style="201" customWidth="1"/>
    <col min="2048" max="2048" width="10.42578125" style="201" customWidth="1"/>
    <col min="2049" max="2050" width="9.140625" style="201"/>
    <col min="2051" max="2053" width="8.7109375" style="201" customWidth="1"/>
    <col min="2054" max="2054" width="9.140625" style="201"/>
    <col min="2055" max="2055" width="8.42578125" style="201" customWidth="1"/>
    <col min="2056" max="2056" width="3" style="201" customWidth="1"/>
    <col min="2057" max="2057" width="8" style="201" customWidth="1"/>
    <col min="2058" max="2058" width="8.140625" style="201" customWidth="1"/>
    <col min="2059" max="2059" width="19" style="201" customWidth="1"/>
    <col min="2060" max="2060" width="10.28515625" style="201" customWidth="1"/>
    <col min="2061" max="2061" width="15" style="201" customWidth="1"/>
    <col min="2062" max="2296" width="9.140625" style="201"/>
    <col min="2297" max="2297" width="2.7109375" style="201" customWidth="1"/>
    <col min="2298" max="2298" width="25.42578125" style="201" customWidth="1"/>
    <col min="2299" max="2299" width="16.140625" style="201" customWidth="1"/>
    <col min="2300" max="2300" width="13" style="201" customWidth="1"/>
    <col min="2301" max="2301" width="11.140625" style="201" customWidth="1"/>
    <col min="2302" max="2302" width="14.5703125" style="201" customWidth="1"/>
    <col min="2303" max="2303" width="12.85546875" style="201" customWidth="1"/>
    <col min="2304" max="2304" width="10.42578125" style="201" customWidth="1"/>
    <col min="2305" max="2306" width="9.140625" style="201"/>
    <col min="2307" max="2309" width="8.7109375" style="201" customWidth="1"/>
    <col min="2310" max="2310" width="9.140625" style="201"/>
    <col min="2311" max="2311" width="8.42578125" style="201" customWidth="1"/>
    <col min="2312" max="2312" width="3" style="201" customWidth="1"/>
    <col min="2313" max="2313" width="8" style="201" customWidth="1"/>
    <col min="2314" max="2314" width="8.140625" style="201" customWidth="1"/>
    <col min="2315" max="2315" width="19" style="201" customWidth="1"/>
    <col min="2316" max="2316" width="10.28515625" style="201" customWidth="1"/>
    <col min="2317" max="2317" width="15" style="201" customWidth="1"/>
    <col min="2318" max="2552" width="9.140625" style="201"/>
    <col min="2553" max="2553" width="2.7109375" style="201" customWidth="1"/>
    <col min="2554" max="2554" width="25.42578125" style="201" customWidth="1"/>
    <col min="2555" max="2555" width="16.140625" style="201" customWidth="1"/>
    <col min="2556" max="2556" width="13" style="201" customWidth="1"/>
    <col min="2557" max="2557" width="11.140625" style="201" customWidth="1"/>
    <col min="2558" max="2558" width="14.5703125" style="201" customWidth="1"/>
    <col min="2559" max="2559" width="12.85546875" style="201" customWidth="1"/>
    <col min="2560" max="2560" width="10.42578125" style="201" customWidth="1"/>
    <col min="2561" max="2562" width="9.140625" style="201"/>
    <col min="2563" max="2565" width="8.7109375" style="201" customWidth="1"/>
    <col min="2566" max="2566" width="9.140625" style="201"/>
    <col min="2567" max="2567" width="8.42578125" style="201" customWidth="1"/>
    <col min="2568" max="2568" width="3" style="201" customWidth="1"/>
    <col min="2569" max="2569" width="8" style="201" customWidth="1"/>
    <col min="2570" max="2570" width="8.140625" style="201" customWidth="1"/>
    <col min="2571" max="2571" width="19" style="201" customWidth="1"/>
    <col min="2572" max="2572" width="10.28515625" style="201" customWidth="1"/>
    <col min="2573" max="2573" width="15" style="201" customWidth="1"/>
    <col min="2574" max="2808" width="9.140625" style="201"/>
    <col min="2809" max="2809" width="2.7109375" style="201" customWidth="1"/>
    <col min="2810" max="2810" width="25.42578125" style="201" customWidth="1"/>
    <col min="2811" max="2811" width="16.140625" style="201" customWidth="1"/>
    <col min="2812" max="2812" width="13" style="201" customWidth="1"/>
    <col min="2813" max="2813" width="11.140625" style="201" customWidth="1"/>
    <col min="2814" max="2814" width="14.5703125" style="201" customWidth="1"/>
    <col min="2815" max="2815" width="12.85546875" style="201" customWidth="1"/>
    <col min="2816" max="2816" width="10.42578125" style="201" customWidth="1"/>
    <col min="2817" max="2818" width="9.140625" style="201"/>
    <col min="2819" max="2821" width="8.7109375" style="201" customWidth="1"/>
    <col min="2822" max="2822" width="9.140625" style="201"/>
    <col min="2823" max="2823" width="8.42578125" style="201" customWidth="1"/>
    <col min="2824" max="2824" width="3" style="201" customWidth="1"/>
    <col min="2825" max="2825" width="8" style="201" customWidth="1"/>
    <col min="2826" max="2826" width="8.140625" style="201" customWidth="1"/>
    <col min="2827" max="2827" width="19" style="201" customWidth="1"/>
    <col min="2828" max="2828" width="10.28515625" style="201" customWidth="1"/>
    <col min="2829" max="2829" width="15" style="201" customWidth="1"/>
    <col min="2830" max="3064" width="9.140625" style="201"/>
    <col min="3065" max="3065" width="2.7109375" style="201" customWidth="1"/>
    <col min="3066" max="3066" width="25.42578125" style="201" customWidth="1"/>
    <col min="3067" max="3067" width="16.140625" style="201" customWidth="1"/>
    <col min="3068" max="3068" width="13" style="201" customWidth="1"/>
    <col min="3069" max="3069" width="11.140625" style="201" customWidth="1"/>
    <col min="3070" max="3070" width="14.5703125" style="201" customWidth="1"/>
    <col min="3071" max="3071" width="12.85546875" style="201" customWidth="1"/>
    <col min="3072" max="3072" width="10.42578125" style="201" customWidth="1"/>
    <col min="3073" max="3074" width="9.140625" style="201"/>
    <col min="3075" max="3077" width="8.7109375" style="201" customWidth="1"/>
    <col min="3078" max="3078" width="9.140625" style="201"/>
    <col min="3079" max="3079" width="8.42578125" style="201" customWidth="1"/>
    <col min="3080" max="3080" width="3" style="201" customWidth="1"/>
    <col min="3081" max="3081" width="8" style="201" customWidth="1"/>
    <col min="3082" max="3082" width="8.140625" style="201" customWidth="1"/>
    <col min="3083" max="3083" width="19" style="201" customWidth="1"/>
    <col min="3084" max="3084" width="10.28515625" style="201" customWidth="1"/>
    <col min="3085" max="3085" width="15" style="201" customWidth="1"/>
    <col min="3086" max="3320" width="9.140625" style="201"/>
    <col min="3321" max="3321" width="2.7109375" style="201" customWidth="1"/>
    <col min="3322" max="3322" width="25.42578125" style="201" customWidth="1"/>
    <col min="3323" max="3323" width="16.140625" style="201" customWidth="1"/>
    <col min="3324" max="3324" width="13" style="201" customWidth="1"/>
    <col min="3325" max="3325" width="11.140625" style="201" customWidth="1"/>
    <col min="3326" max="3326" width="14.5703125" style="201" customWidth="1"/>
    <col min="3327" max="3327" width="12.85546875" style="201" customWidth="1"/>
    <col min="3328" max="3328" width="10.42578125" style="201" customWidth="1"/>
    <col min="3329" max="3330" width="9.140625" style="201"/>
    <col min="3331" max="3333" width="8.7109375" style="201" customWidth="1"/>
    <col min="3334" max="3334" width="9.140625" style="201"/>
    <col min="3335" max="3335" width="8.42578125" style="201" customWidth="1"/>
    <col min="3336" max="3336" width="3" style="201" customWidth="1"/>
    <col min="3337" max="3337" width="8" style="201" customWidth="1"/>
    <col min="3338" max="3338" width="8.140625" style="201" customWidth="1"/>
    <col min="3339" max="3339" width="19" style="201" customWidth="1"/>
    <col min="3340" max="3340" width="10.28515625" style="201" customWidth="1"/>
    <col min="3341" max="3341" width="15" style="201" customWidth="1"/>
    <col min="3342" max="3576" width="9.140625" style="201"/>
    <col min="3577" max="3577" width="2.7109375" style="201" customWidth="1"/>
    <col min="3578" max="3578" width="25.42578125" style="201" customWidth="1"/>
    <col min="3579" max="3579" width="16.140625" style="201" customWidth="1"/>
    <col min="3580" max="3580" width="13" style="201" customWidth="1"/>
    <col min="3581" max="3581" width="11.140625" style="201" customWidth="1"/>
    <col min="3582" max="3582" width="14.5703125" style="201" customWidth="1"/>
    <col min="3583" max="3583" width="12.85546875" style="201" customWidth="1"/>
    <col min="3584" max="3584" width="10.42578125" style="201" customWidth="1"/>
    <col min="3585" max="3586" width="9.140625" style="201"/>
    <col min="3587" max="3589" width="8.7109375" style="201" customWidth="1"/>
    <col min="3590" max="3590" width="9.140625" style="201"/>
    <col min="3591" max="3591" width="8.42578125" style="201" customWidth="1"/>
    <col min="3592" max="3592" width="3" style="201" customWidth="1"/>
    <col min="3593" max="3593" width="8" style="201" customWidth="1"/>
    <col min="3594" max="3594" width="8.140625" style="201" customWidth="1"/>
    <col min="3595" max="3595" width="19" style="201" customWidth="1"/>
    <col min="3596" max="3596" width="10.28515625" style="201" customWidth="1"/>
    <col min="3597" max="3597" width="15" style="201" customWidth="1"/>
    <col min="3598" max="3832" width="9.140625" style="201"/>
    <col min="3833" max="3833" width="2.7109375" style="201" customWidth="1"/>
    <col min="3834" max="3834" width="25.42578125" style="201" customWidth="1"/>
    <col min="3835" max="3835" width="16.140625" style="201" customWidth="1"/>
    <col min="3836" max="3836" width="13" style="201" customWidth="1"/>
    <col min="3837" max="3837" width="11.140625" style="201" customWidth="1"/>
    <col min="3838" max="3838" width="14.5703125" style="201" customWidth="1"/>
    <col min="3839" max="3839" width="12.85546875" style="201" customWidth="1"/>
    <col min="3840" max="3840" width="10.42578125" style="201" customWidth="1"/>
    <col min="3841" max="3842" width="9.140625" style="201"/>
    <col min="3843" max="3845" width="8.7109375" style="201" customWidth="1"/>
    <col min="3846" max="3846" width="9.140625" style="201"/>
    <col min="3847" max="3847" width="8.42578125" style="201" customWidth="1"/>
    <col min="3848" max="3848" width="3" style="201" customWidth="1"/>
    <col min="3849" max="3849" width="8" style="201" customWidth="1"/>
    <col min="3850" max="3850" width="8.140625" style="201" customWidth="1"/>
    <col min="3851" max="3851" width="19" style="201" customWidth="1"/>
    <col min="3852" max="3852" width="10.28515625" style="201" customWidth="1"/>
    <col min="3853" max="3853" width="15" style="201" customWidth="1"/>
    <col min="3854" max="4088" width="9.140625" style="201"/>
    <col min="4089" max="4089" width="2.7109375" style="201" customWidth="1"/>
    <col min="4090" max="4090" width="25.42578125" style="201" customWidth="1"/>
    <col min="4091" max="4091" width="16.140625" style="201" customWidth="1"/>
    <col min="4092" max="4092" width="13" style="201" customWidth="1"/>
    <col min="4093" max="4093" width="11.140625" style="201" customWidth="1"/>
    <col min="4094" max="4094" width="14.5703125" style="201" customWidth="1"/>
    <col min="4095" max="4095" width="12.85546875" style="201" customWidth="1"/>
    <col min="4096" max="4096" width="10.42578125" style="201" customWidth="1"/>
    <col min="4097" max="4098" width="9.140625" style="201"/>
    <col min="4099" max="4101" width="8.7109375" style="201" customWidth="1"/>
    <col min="4102" max="4102" width="9.140625" style="201"/>
    <col min="4103" max="4103" width="8.42578125" style="201" customWidth="1"/>
    <col min="4104" max="4104" width="3" style="201" customWidth="1"/>
    <col min="4105" max="4105" width="8" style="201" customWidth="1"/>
    <col min="4106" max="4106" width="8.140625" style="201" customWidth="1"/>
    <col min="4107" max="4107" width="19" style="201" customWidth="1"/>
    <col min="4108" max="4108" width="10.28515625" style="201" customWidth="1"/>
    <col min="4109" max="4109" width="15" style="201" customWidth="1"/>
    <col min="4110" max="4344" width="9.140625" style="201"/>
    <col min="4345" max="4345" width="2.7109375" style="201" customWidth="1"/>
    <col min="4346" max="4346" width="25.42578125" style="201" customWidth="1"/>
    <col min="4347" max="4347" width="16.140625" style="201" customWidth="1"/>
    <col min="4348" max="4348" width="13" style="201" customWidth="1"/>
    <col min="4349" max="4349" width="11.140625" style="201" customWidth="1"/>
    <col min="4350" max="4350" width="14.5703125" style="201" customWidth="1"/>
    <col min="4351" max="4351" width="12.85546875" style="201" customWidth="1"/>
    <col min="4352" max="4352" width="10.42578125" style="201" customWidth="1"/>
    <col min="4353" max="4354" width="9.140625" style="201"/>
    <col min="4355" max="4357" width="8.7109375" style="201" customWidth="1"/>
    <col min="4358" max="4358" width="9.140625" style="201"/>
    <col min="4359" max="4359" width="8.42578125" style="201" customWidth="1"/>
    <col min="4360" max="4360" width="3" style="201" customWidth="1"/>
    <col min="4361" max="4361" width="8" style="201" customWidth="1"/>
    <col min="4362" max="4362" width="8.140625" style="201" customWidth="1"/>
    <col min="4363" max="4363" width="19" style="201" customWidth="1"/>
    <col min="4364" max="4364" width="10.28515625" style="201" customWidth="1"/>
    <col min="4365" max="4365" width="15" style="201" customWidth="1"/>
    <col min="4366" max="4600" width="9.140625" style="201"/>
    <col min="4601" max="4601" width="2.7109375" style="201" customWidth="1"/>
    <col min="4602" max="4602" width="25.42578125" style="201" customWidth="1"/>
    <col min="4603" max="4603" width="16.140625" style="201" customWidth="1"/>
    <col min="4604" max="4604" width="13" style="201" customWidth="1"/>
    <col min="4605" max="4605" width="11.140625" style="201" customWidth="1"/>
    <col min="4606" max="4606" width="14.5703125" style="201" customWidth="1"/>
    <col min="4607" max="4607" width="12.85546875" style="201" customWidth="1"/>
    <col min="4608" max="4608" width="10.42578125" style="201" customWidth="1"/>
    <col min="4609" max="4610" width="9.140625" style="201"/>
    <col min="4611" max="4613" width="8.7109375" style="201" customWidth="1"/>
    <col min="4614" max="4614" width="9.140625" style="201"/>
    <col min="4615" max="4615" width="8.42578125" style="201" customWidth="1"/>
    <col min="4616" max="4616" width="3" style="201" customWidth="1"/>
    <col min="4617" max="4617" width="8" style="201" customWidth="1"/>
    <col min="4618" max="4618" width="8.140625" style="201" customWidth="1"/>
    <col min="4619" max="4619" width="19" style="201" customWidth="1"/>
    <col min="4620" max="4620" width="10.28515625" style="201" customWidth="1"/>
    <col min="4621" max="4621" width="15" style="201" customWidth="1"/>
    <col min="4622" max="4856" width="9.140625" style="201"/>
    <col min="4857" max="4857" width="2.7109375" style="201" customWidth="1"/>
    <col min="4858" max="4858" width="25.42578125" style="201" customWidth="1"/>
    <col min="4859" max="4859" width="16.140625" style="201" customWidth="1"/>
    <col min="4860" max="4860" width="13" style="201" customWidth="1"/>
    <col min="4861" max="4861" width="11.140625" style="201" customWidth="1"/>
    <col min="4862" max="4862" width="14.5703125" style="201" customWidth="1"/>
    <col min="4863" max="4863" width="12.85546875" style="201" customWidth="1"/>
    <col min="4864" max="4864" width="10.42578125" style="201" customWidth="1"/>
    <col min="4865" max="4866" width="9.140625" style="201"/>
    <col min="4867" max="4869" width="8.7109375" style="201" customWidth="1"/>
    <col min="4870" max="4870" width="9.140625" style="201"/>
    <col min="4871" max="4871" width="8.42578125" style="201" customWidth="1"/>
    <col min="4872" max="4872" width="3" style="201" customWidth="1"/>
    <col min="4873" max="4873" width="8" style="201" customWidth="1"/>
    <col min="4874" max="4874" width="8.140625" style="201" customWidth="1"/>
    <col min="4875" max="4875" width="19" style="201" customWidth="1"/>
    <col min="4876" max="4876" width="10.28515625" style="201" customWidth="1"/>
    <col min="4877" max="4877" width="15" style="201" customWidth="1"/>
    <col min="4878" max="5112" width="9.140625" style="201"/>
    <col min="5113" max="5113" width="2.7109375" style="201" customWidth="1"/>
    <col min="5114" max="5114" width="25.42578125" style="201" customWidth="1"/>
    <col min="5115" max="5115" width="16.140625" style="201" customWidth="1"/>
    <col min="5116" max="5116" width="13" style="201" customWidth="1"/>
    <col min="5117" max="5117" width="11.140625" style="201" customWidth="1"/>
    <col min="5118" max="5118" width="14.5703125" style="201" customWidth="1"/>
    <col min="5119" max="5119" width="12.85546875" style="201" customWidth="1"/>
    <col min="5120" max="5120" width="10.42578125" style="201" customWidth="1"/>
    <col min="5121" max="5122" width="9.140625" style="201"/>
    <col min="5123" max="5125" width="8.7109375" style="201" customWidth="1"/>
    <col min="5126" max="5126" width="9.140625" style="201"/>
    <col min="5127" max="5127" width="8.42578125" style="201" customWidth="1"/>
    <col min="5128" max="5128" width="3" style="201" customWidth="1"/>
    <col min="5129" max="5129" width="8" style="201" customWidth="1"/>
    <col min="5130" max="5130" width="8.140625" style="201" customWidth="1"/>
    <col min="5131" max="5131" width="19" style="201" customWidth="1"/>
    <col min="5132" max="5132" width="10.28515625" style="201" customWidth="1"/>
    <col min="5133" max="5133" width="15" style="201" customWidth="1"/>
    <col min="5134" max="5368" width="9.140625" style="201"/>
    <col min="5369" max="5369" width="2.7109375" style="201" customWidth="1"/>
    <col min="5370" max="5370" width="25.42578125" style="201" customWidth="1"/>
    <col min="5371" max="5371" width="16.140625" style="201" customWidth="1"/>
    <col min="5372" max="5372" width="13" style="201" customWidth="1"/>
    <col min="5373" max="5373" width="11.140625" style="201" customWidth="1"/>
    <col min="5374" max="5374" width="14.5703125" style="201" customWidth="1"/>
    <col min="5375" max="5375" width="12.85546875" style="201" customWidth="1"/>
    <col min="5376" max="5376" width="10.42578125" style="201" customWidth="1"/>
    <col min="5377" max="5378" width="9.140625" style="201"/>
    <col min="5379" max="5381" width="8.7109375" style="201" customWidth="1"/>
    <col min="5382" max="5382" width="9.140625" style="201"/>
    <col min="5383" max="5383" width="8.42578125" style="201" customWidth="1"/>
    <col min="5384" max="5384" width="3" style="201" customWidth="1"/>
    <col min="5385" max="5385" width="8" style="201" customWidth="1"/>
    <col min="5386" max="5386" width="8.140625" style="201" customWidth="1"/>
    <col min="5387" max="5387" width="19" style="201" customWidth="1"/>
    <col min="5388" max="5388" width="10.28515625" style="201" customWidth="1"/>
    <col min="5389" max="5389" width="15" style="201" customWidth="1"/>
    <col min="5390" max="5624" width="9.140625" style="201"/>
    <col min="5625" max="5625" width="2.7109375" style="201" customWidth="1"/>
    <col min="5626" max="5626" width="25.42578125" style="201" customWidth="1"/>
    <col min="5627" max="5627" width="16.140625" style="201" customWidth="1"/>
    <col min="5628" max="5628" width="13" style="201" customWidth="1"/>
    <col min="5629" max="5629" width="11.140625" style="201" customWidth="1"/>
    <col min="5630" max="5630" width="14.5703125" style="201" customWidth="1"/>
    <col min="5631" max="5631" width="12.85546875" style="201" customWidth="1"/>
    <col min="5632" max="5632" width="10.42578125" style="201" customWidth="1"/>
    <col min="5633" max="5634" width="9.140625" style="201"/>
    <col min="5635" max="5637" width="8.7109375" style="201" customWidth="1"/>
    <col min="5638" max="5638" width="9.140625" style="201"/>
    <col min="5639" max="5639" width="8.42578125" style="201" customWidth="1"/>
    <col min="5640" max="5640" width="3" style="201" customWidth="1"/>
    <col min="5641" max="5641" width="8" style="201" customWidth="1"/>
    <col min="5642" max="5642" width="8.140625" style="201" customWidth="1"/>
    <col min="5643" max="5643" width="19" style="201" customWidth="1"/>
    <col min="5644" max="5644" width="10.28515625" style="201" customWidth="1"/>
    <col min="5645" max="5645" width="15" style="201" customWidth="1"/>
    <col min="5646" max="5880" width="9.140625" style="201"/>
    <col min="5881" max="5881" width="2.7109375" style="201" customWidth="1"/>
    <col min="5882" max="5882" width="25.42578125" style="201" customWidth="1"/>
    <col min="5883" max="5883" width="16.140625" style="201" customWidth="1"/>
    <col min="5884" max="5884" width="13" style="201" customWidth="1"/>
    <col min="5885" max="5885" width="11.140625" style="201" customWidth="1"/>
    <col min="5886" max="5886" width="14.5703125" style="201" customWidth="1"/>
    <col min="5887" max="5887" width="12.85546875" style="201" customWidth="1"/>
    <col min="5888" max="5888" width="10.42578125" style="201" customWidth="1"/>
    <col min="5889" max="5890" width="9.140625" style="201"/>
    <col min="5891" max="5893" width="8.7109375" style="201" customWidth="1"/>
    <col min="5894" max="5894" width="9.140625" style="201"/>
    <col min="5895" max="5895" width="8.42578125" style="201" customWidth="1"/>
    <col min="5896" max="5896" width="3" style="201" customWidth="1"/>
    <col min="5897" max="5897" width="8" style="201" customWidth="1"/>
    <col min="5898" max="5898" width="8.140625" style="201" customWidth="1"/>
    <col min="5899" max="5899" width="19" style="201" customWidth="1"/>
    <col min="5900" max="5900" width="10.28515625" style="201" customWidth="1"/>
    <col min="5901" max="5901" width="15" style="201" customWidth="1"/>
    <col min="5902" max="6136" width="9.140625" style="201"/>
    <col min="6137" max="6137" width="2.7109375" style="201" customWidth="1"/>
    <col min="6138" max="6138" width="25.42578125" style="201" customWidth="1"/>
    <col min="6139" max="6139" width="16.140625" style="201" customWidth="1"/>
    <col min="6140" max="6140" width="13" style="201" customWidth="1"/>
    <col min="6141" max="6141" width="11.140625" style="201" customWidth="1"/>
    <col min="6142" max="6142" width="14.5703125" style="201" customWidth="1"/>
    <col min="6143" max="6143" width="12.85546875" style="201" customWidth="1"/>
    <col min="6144" max="6144" width="10.42578125" style="201" customWidth="1"/>
    <col min="6145" max="6146" width="9.140625" style="201"/>
    <col min="6147" max="6149" width="8.7109375" style="201" customWidth="1"/>
    <col min="6150" max="6150" width="9.140625" style="201"/>
    <col min="6151" max="6151" width="8.42578125" style="201" customWidth="1"/>
    <col min="6152" max="6152" width="3" style="201" customWidth="1"/>
    <col min="6153" max="6153" width="8" style="201" customWidth="1"/>
    <col min="6154" max="6154" width="8.140625" style="201" customWidth="1"/>
    <col min="6155" max="6155" width="19" style="201" customWidth="1"/>
    <col min="6156" max="6156" width="10.28515625" style="201" customWidth="1"/>
    <col min="6157" max="6157" width="15" style="201" customWidth="1"/>
    <col min="6158" max="6392" width="9.140625" style="201"/>
    <col min="6393" max="6393" width="2.7109375" style="201" customWidth="1"/>
    <col min="6394" max="6394" width="25.42578125" style="201" customWidth="1"/>
    <col min="6395" max="6395" width="16.140625" style="201" customWidth="1"/>
    <col min="6396" max="6396" width="13" style="201" customWidth="1"/>
    <col min="6397" max="6397" width="11.140625" style="201" customWidth="1"/>
    <col min="6398" max="6398" width="14.5703125" style="201" customWidth="1"/>
    <col min="6399" max="6399" width="12.85546875" style="201" customWidth="1"/>
    <col min="6400" max="6400" width="10.42578125" style="201" customWidth="1"/>
    <col min="6401" max="6402" width="9.140625" style="201"/>
    <col min="6403" max="6405" width="8.7109375" style="201" customWidth="1"/>
    <col min="6406" max="6406" width="9.140625" style="201"/>
    <col min="6407" max="6407" width="8.42578125" style="201" customWidth="1"/>
    <col min="6408" max="6408" width="3" style="201" customWidth="1"/>
    <col min="6409" max="6409" width="8" style="201" customWidth="1"/>
    <col min="6410" max="6410" width="8.140625" style="201" customWidth="1"/>
    <col min="6411" max="6411" width="19" style="201" customWidth="1"/>
    <col min="6412" max="6412" width="10.28515625" style="201" customWidth="1"/>
    <col min="6413" max="6413" width="15" style="201" customWidth="1"/>
    <col min="6414" max="6648" width="9.140625" style="201"/>
    <col min="6649" max="6649" width="2.7109375" style="201" customWidth="1"/>
    <col min="6650" max="6650" width="25.42578125" style="201" customWidth="1"/>
    <col min="6651" max="6651" width="16.140625" style="201" customWidth="1"/>
    <col min="6652" max="6652" width="13" style="201" customWidth="1"/>
    <col min="6653" max="6653" width="11.140625" style="201" customWidth="1"/>
    <col min="6654" max="6654" width="14.5703125" style="201" customWidth="1"/>
    <col min="6655" max="6655" width="12.85546875" style="201" customWidth="1"/>
    <col min="6656" max="6656" width="10.42578125" style="201" customWidth="1"/>
    <col min="6657" max="6658" width="9.140625" style="201"/>
    <col min="6659" max="6661" width="8.7109375" style="201" customWidth="1"/>
    <col min="6662" max="6662" width="9.140625" style="201"/>
    <col min="6663" max="6663" width="8.42578125" style="201" customWidth="1"/>
    <col min="6664" max="6664" width="3" style="201" customWidth="1"/>
    <col min="6665" max="6665" width="8" style="201" customWidth="1"/>
    <col min="6666" max="6666" width="8.140625" style="201" customWidth="1"/>
    <col min="6667" max="6667" width="19" style="201" customWidth="1"/>
    <col min="6668" max="6668" width="10.28515625" style="201" customWidth="1"/>
    <col min="6669" max="6669" width="15" style="201" customWidth="1"/>
    <col min="6670" max="6904" width="9.140625" style="201"/>
    <col min="6905" max="6905" width="2.7109375" style="201" customWidth="1"/>
    <col min="6906" max="6906" width="25.42578125" style="201" customWidth="1"/>
    <col min="6907" max="6907" width="16.140625" style="201" customWidth="1"/>
    <col min="6908" max="6908" width="13" style="201" customWidth="1"/>
    <col min="6909" max="6909" width="11.140625" style="201" customWidth="1"/>
    <col min="6910" max="6910" width="14.5703125" style="201" customWidth="1"/>
    <col min="6911" max="6911" width="12.85546875" style="201" customWidth="1"/>
    <col min="6912" max="6912" width="10.42578125" style="201" customWidth="1"/>
    <col min="6913" max="6914" width="9.140625" style="201"/>
    <col min="6915" max="6917" width="8.7109375" style="201" customWidth="1"/>
    <col min="6918" max="6918" width="9.140625" style="201"/>
    <col min="6919" max="6919" width="8.42578125" style="201" customWidth="1"/>
    <col min="6920" max="6920" width="3" style="201" customWidth="1"/>
    <col min="6921" max="6921" width="8" style="201" customWidth="1"/>
    <col min="6922" max="6922" width="8.140625" style="201" customWidth="1"/>
    <col min="6923" max="6923" width="19" style="201" customWidth="1"/>
    <col min="6924" max="6924" width="10.28515625" style="201" customWidth="1"/>
    <col min="6925" max="6925" width="15" style="201" customWidth="1"/>
    <col min="6926" max="7160" width="9.140625" style="201"/>
    <col min="7161" max="7161" width="2.7109375" style="201" customWidth="1"/>
    <col min="7162" max="7162" width="25.42578125" style="201" customWidth="1"/>
    <col min="7163" max="7163" width="16.140625" style="201" customWidth="1"/>
    <col min="7164" max="7164" width="13" style="201" customWidth="1"/>
    <col min="7165" max="7165" width="11.140625" style="201" customWidth="1"/>
    <col min="7166" max="7166" width="14.5703125" style="201" customWidth="1"/>
    <col min="7167" max="7167" width="12.85546875" style="201" customWidth="1"/>
    <col min="7168" max="7168" width="10.42578125" style="201" customWidth="1"/>
    <col min="7169" max="7170" width="9.140625" style="201"/>
    <col min="7171" max="7173" width="8.7109375" style="201" customWidth="1"/>
    <col min="7174" max="7174" width="9.140625" style="201"/>
    <col min="7175" max="7175" width="8.42578125" style="201" customWidth="1"/>
    <col min="7176" max="7176" width="3" style="201" customWidth="1"/>
    <col min="7177" max="7177" width="8" style="201" customWidth="1"/>
    <col min="7178" max="7178" width="8.140625" style="201" customWidth="1"/>
    <col min="7179" max="7179" width="19" style="201" customWidth="1"/>
    <col min="7180" max="7180" width="10.28515625" style="201" customWidth="1"/>
    <col min="7181" max="7181" width="15" style="201" customWidth="1"/>
    <col min="7182" max="7416" width="9.140625" style="201"/>
    <col min="7417" max="7417" width="2.7109375" style="201" customWidth="1"/>
    <col min="7418" max="7418" width="25.42578125" style="201" customWidth="1"/>
    <col min="7419" max="7419" width="16.140625" style="201" customWidth="1"/>
    <col min="7420" max="7420" width="13" style="201" customWidth="1"/>
    <col min="7421" max="7421" width="11.140625" style="201" customWidth="1"/>
    <col min="7422" max="7422" width="14.5703125" style="201" customWidth="1"/>
    <col min="7423" max="7423" width="12.85546875" style="201" customWidth="1"/>
    <col min="7424" max="7424" width="10.42578125" style="201" customWidth="1"/>
    <col min="7425" max="7426" width="9.140625" style="201"/>
    <col min="7427" max="7429" width="8.7109375" style="201" customWidth="1"/>
    <col min="7430" max="7430" width="9.140625" style="201"/>
    <col min="7431" max="7431" width="8.42578125" style="201" customWidth="1"/>
    <col min="7432" max="7432" width="3" style="201" customWidth="1"/>
    <col min="7433" max="7433" width="8" style="201" customWidth="1"/>
    <col min="7434" max="7434" width="8.140625" style="201" customWidth="1"/>
    <col min="7435" max="7435" width="19" style="201" customWidth="1"/>
    <col min="7436" max="7436" width="10.28515625" style="201" customWidth="1"/>
    <col min="7437" max="7437" width="15" style="201" customWidth="1"/>
    <col min="7438" max="7672" width="9.140625" style="201"/>
    <col min="7673" max="7673" width="2.7109375" style="201" customWidth="1"/>
    <col min="7674" max="7674" width="25.42578125" style="201" customWidth="1"/>
    <col min="7675" max="7675" width="16.140625" style="201" customWidth="1"/>
    <col min="7676" max="7676" width="13" style="201" customWidth="1"/>
    <col min="7677" max="7677" width="11.140625" style="201" customWidth="1"/>
    <col min="7678" max="7678" width="14.5703125" style="201" customWidth="1"/>
    <col min="7679" max="7679" width="12.85546875" style="201" customWidth="1"/>
    <col min="7680" max="7680" width="10.42578125" style="201" customWidth="1"/>
    <col min="7681" max="7682" width="9.140625" style="201"/>
    <col min="7683" max="7685" width="8.7109375" style="201" customWidth="1"/>
    <col min="7686" max="7686" width="9.140625" style="201"/>
    <col min="7687" max="7687" width="8.42578125" style="201" customWidth="1"/>
    <col min="7688" max="7688" width="3" style="201" customWidth="1"/>
    <col min="7689" max="7689" width="8" style="201" customWidth="1"/>
    <col min="7690" max="7690" width="8.140625" style="201" customWidth="1"/>
    <col min="7691" max="7691" width="19" style="201" customWidth="1"/>
    <col min="7692" max="7692" width="10.28515625" style="201" customWidth="1"/>
    <col min="7693" max="7693" width="15" style="201" customWidth="1"/>
    <col min="7694" max="7928" width="9.140625" style="201"/>
    <col min="7929" max="7929" width="2.7109375" style="201" customWidth="1"/>
    <col min="7930" max="7930" width="25.42578125" style="201" customWidth="1"/>
    <col min="7931" max="7931" width="16.140625" style="201" customWidth="1"/>
    <col min="7932" max="7932" width="13" style="201" customWidth="1"/>
    <col min="7933" max="7933" width="11.140625" style="201" customWidth="1"/>
    <col min="7934" max="7934" width="14.5703125" style="201" customWidth="1"/>
    <col min="7935" max="7935" width="12.85546875" style="201" customWidth="1"/>
    <col min="7936" max="7936" width="10.42578125" style="201" customWidth="1"/>
    <col min="7937" max="7938" width="9.140625" style="201"/>
    <col min="7939" max="7941" width="8.7109375" style="201" customWidth="1"/>
    <col min="7942" max="7942" width="9.140625" style="201"/>
    <col min="7943" max="7943" width="8.42578125" style="201" customWidth="1"/>
    <col min="7944" max="7944" width="3" style="201" customWidth="1"/>
    <col min="7945" max="7945" width="8" style="201" customWidth="1"/>
    <col min="7946" max="7946" width="8.140625" style="201" customWidth="1"/>
    <col min="7947" max="7947" width="19" style="201" customWidth="1"/>
    <col min="7948" max="7948" width="10.28515625" style="201" customWidth="1"/>
    <col min="7949" max="7949" width="15" style="201" customWidth="1"/>
    <col min="7950" max="8184" width="9.140625" style="201"/>
    <col min="8185" max="8185" width="2.7109375" style="201" customWidth="1"/>
    <col min="8186" max="8186" width="25.42578125" style="201" customWidth="1"/>
    <col min="8187" max="8187" width="16.140625" style="201" customWidth="1"/>
    <col min="8188" max="8188" width="13" style="201" customWidth="1"/>
    <col min="8189" max="8189" width="11.140625" style="201" customWidth="1"/>
    <col min="8190" max="8190" width="14.5703125" style="201" customWidth="1"/>
    <col min="8191" max="8191" width="12.85546875" style="201" customWidth="1"/>
    <col min="8192" max="8192" width="10.42578125" style="201" customWidth="1"/>
    <col min="8193" max="8194" width="9.140625" style="201"/>
    <col min="8195" max="8197" width="8.7109375" style="201" customWidth="1"/>
    <col min="8198" max="8198" width="9.140625" style="201"/>
    <col min="8199" max="8199" width="8.42578125" style="201" customWidth="1"/>
    <col min="8200" max="8200" width="3" style="201" customWidth="1"/>
    <col min="8201" max="8201" width="8" style="201" customWidth="1"/>
    <col min="8202" max="8202" width="8.140625" style="201" customWidth="1"/>
    <col min="8203" max="8203" width="19" style="201" customWidth="1"/>
    <col min="8204" max="8204" width="10.28515625" style="201" customWidth="1"/>
    <col min="8205" max="8205" width="15" style="201" customWidth="1"/>
    <col min="8206" max="8440" width="9.140625" style="201"/>
    <col min="8441" max="8441" width="2.7109375" style="201" customWidth="1"/>
    <col min="8442" max="8442" width="25.42578125" style="201" customWidth="1"/>
    <col min="8443" max="8443" width="16.140625" style="201" customWidth="1"/>
    <col min="8444" max="8444" width="13" style="201" customWidth="1"/>
    <col min="8445" max="8445" width="11.140625" style="201" customWidth="1"/>
    <col min="8446" max="8446" width="14.5703125" style="201" customWidth="1"/>
    <col min="8447" max="8447" width="12.85546875" style="201" customWidth="1"/>
    <col min="8448" max="8448" width="10.42578125" style="201" customWidth="1"/>
    <col min="8449" max="8450" width="9.140625" style="201"/>
    <col min="8451" max="8453" width="8.7109375" style="201" customWidth="1"/>
    <col min="8454" max="8454" width="9.140625" style="201"/>
    <col min="8455" max="8455" width="8.42578125" style="201" customWidth="1"/>
    <col min="8456" max="8456" width="3" style="201" customWidth="1"/>
    <col min="8457" max="8457" width="8" style="201" customWidth="1"/>
    <col min="8458" max="8458" width="8.140625" style="201" customWidth="1"/>
    <col min="8459" max="8459" width="19" style="201" customWidth="1"/>
    <col min="8460" max="8460" width="10.28515625" style="201" customWidth="1"/>
    <col min="8461" max="8461" width="15" style="201" customWidth="1"/>
    <col min="8462" max="8696" width="9.140625" style="201"/>
    <col min="8697" max="8697" width="2.7109375" style="201" customWidth="1"/>
    <col min="8698" max="8698" width="25.42578125" style="201" customWidth="1"/>
    <col min="8699" max="8699" width="16.140625" style="201" customWidth="1"/>
    <col min="8700" max="8700" width="13" style="201" customWidth="1"/>
    <col min="8701" max="8701" width="11.140625" style="201" customWidth="1"/>
    <col min="8702" max="8702" width="14.5703125" style="201" customWidth="1"/>
    <col min="8703" max="8703" width="12.85546875" style="201" customWidth="1"/>
    <col min="8704" max="8704" width="10.42578125" style="201" customWidth="1"/>
    <col min="8705" max="8706" width="9.140625" style="201"/>
    <col min="8707" max="8709" width="8.7109375" style="201" customWidth="1"/>
    <col min="8710" max="8710" width="9.140625" style="201"/>
    <col min="8711" max="8711" width="8.42578125" style="201" customWidth="1"/>
    <col min="8712" max="8712" width="3" style="201" customWidth="1"/>
    <col min="8713" max="8713" width="8" style="201" customWidth="1"/>
    <col min="8714" max="8714" width="8.140625" style="201" customWidth="1"/>
    <col min="8715" max="8715" width="19" style="201" customWidth="1"/>
    <col min="8716" max="8716" width="10.28515625" style="201" customWidth="1"/>
    <col min="8717" max="8717" width="15" style="201" customWidth="1"/>
    <col min="8718" max="8952" width="9.140625" style="201"/>
    <col min="8953" max="8953" width="2.7109375" style="201" customWidth="1"/>
    <col min="8954" max="8954" width="25.42578125" style="201" customWidth="1"/>
    <col min="8955" max="8955" width="16.140625" style="201" customWidth="1"/>
    <col min="8956" max="8956" width="13" style="201" customWidth="1"/>
    <col min="8957" max="8957" width="11.140625" style="201" customWidth="1"/>
    <col min="8958" max="8958" width="14.5703125" style="201" customWidth="1"/>
    <col min="8959" max="8959" width="12.85546875" style="201" customWidth="1"/>
    <col min="8960" max="8960" width="10.42578125" style="201" customWidth="1"/>
    <col min="8961" max="8962" width="9.140625" style="201"/>
    <col min="8963" max="8965" width="8.7109375" style="201" customWidth="1"/>
    <col min="8966" max="8966" width="9.140625" style="201"/>
    <col min="8967" max="8967" width="8.42578125" style="201" customWidth="1"/>
    <col min="8968" max="8968" width="3" style="201" customWidth="1"/>
    <col min="8969" max="8969" width="8" style="201" customWidth="1"/>
    <col min="8970" max="8970" width="8.140625" style="201" customWidth="1"/>
    <col min="8971" max="8971" width="19" style="201" customWidth="1"/>
    <col min="8972" max="8972" width="10.28515625" style="201" customWidth="1"/>
    <col min="8973" max="8973" width="15" style="201" customWidth="1"/>
    <col min="8974" max="9208" width="9.140625" style="201"/>
    <col min="9209" max="9209" width="2.7109375" style="201" customWidth="1"/>
    <col min="9210" max="9210" width="25.42578125" style="201" customWidth="1"/>
    <col min="9211" max="9211" width="16.140625" style="201" customWidth="1"/>
    <col min="9212" max="9212" width="13" style="201" customWidth="1"/>
    <col min="9213" max="9213" width="11.140625" style="201" customWidth="1"/>
    <col min="9214" max="9214" width="14.5703125" style="201" customWidth="1"/>
    <col min="9215" max="9215" width="12.85546875" style="201" customWidth="1"/>
    <col min="9216" max="9216" width="10.42578125" style="201" customWidth="1"/>
    <col min="9217" max="9218" width="9.140625" style="201"/>
    <col min="9219" max="9221" width="8.7109375" style="201" customWidth="1"/>
    <col min="9222" max="9222" width="9.140625" style="201"/>
    <col min="9223" max="9223" width="8.42578125" style="201" customWidth="1"/>
    <col min="9224" max="9224" width="3" style="201" customWidth="1"/>
    <col min="9225" max="9225" width="8" style="201" customWidth="1"/>
    <col min="9226" max="9226" width="8.140625" style="201" customWidth="1"/>
    <col min="9227" max="9227" width="19" style="201" customWidth="1"/>
    <col min="9228" max="9228" width="10.28515625" style="201" customWidth="1"/>
    <col min="9229" max="9229" width="15" style="201" customWidth="1"/>
    <col min="9230" max="9464" width="9.140625" style="201"/>
    <col min="9465" max="9465" width="2.7109375" style="201" customWidth="1"/>
    <col min="9466" max="9466" width="25.42578125" style="201" customWidth="1"/>
    <col min="9467" max="9467" width="16.140625" style="201" customWidth="1"/>
    <col min="9468" max="9468" width="13" style="201" customWidth="1"/>
    <col min="9469" max="9469" width="11.140625" style="201" customWidth="1"/>
    <col min="9470" max="9470" width="14.5703125" style="201" customWidth="1"/>
    <col min="9471" max="9471" width="12.85546875" style="201" customWidth="1"/>
    <col min="9472" max="9472" width="10.42578125" style="201" customWidth="1"/>
    <col min="9473" max="9474" width="9.140625" style="201"/>
    <col min="9475" max="9477" width="8.7109375" style="201" customWidth="1"/>
    <col min="9478" max="9478" width="9.140625" style="201"/>
    <col min="9479" max="9479" width="8.42578125" style="201" customWidth="1"/>
    <col min="9480" max="9480" width="3" style="201" customWidth="1"/>
    <col min="9481" max="9481" width="8" style="201" customWidth="1"/>
    <col min="9482" max="9482" width="8.140625" style="201" customWidth="1"/>
    <col min="9483" max="9483" width="19" style="201" customWidth="1"/>
    <col min="9484" max="9484" width="10.28515625" style="201" customWidth="1"/>
    <col min="9485" max="9485" width="15" style="201" customWidth="1"/>
    <col min="9486" max="9720" width="9.140625" style="201"/>
    <col min="9721" max="9721" width="2.7109375" style="201" customWidth="1"/>
    <col min="9722" max="9722" width="25.42578125" style="201" customWidth="1"/>
    <col min="9723" max="9723" width="16.140625" style="201" customWidth="1"/>
    <col min="9724" max="9724" width="13" style="201" customWidth="1"/>
    <col min="9725" max="9725" width="11.140625" style="201" customWidth="1"/>
    <col min="9726" max="9726" width="14.5703125" style="201" customWidth="1"/>
    <col min="9727" max="9727" width="12.85546875" style="201" customWidth="1"/>
    <col min="9728" max="9728" width="10.42578125" style="201" customWidth="1"/>
    <col min="9729" max="9730" width="9.140625" style="201"/>
    <col min="9731" max="9733" width="8.7109375" style="201" customWidth="1"/>
    <col min="9734" max="9734" width="9.140625" style="201"/>
    <col min="9735" max="9735" width="8.42578125" style="201" customWidth="1"/>
    <col min="9736" max="9736" width="3" style="201" customWidth="1"/>
    <col min="9737" max="9737" width="8" style="201" customWidth="1"/>
    <col min="9738" max="9738" width="8.140625" style="201" customWidth="1"/>
    <col min="9739" max="9739" width="19" style="201" customWidth="1"/>
    <col min="9740" max="9740" width="10.28515625" style="201" customWidth="1"/>
    <col min="9741" max="9741" width="15" style="201" customWidth="1"/>
    <col min="9742" max="9976" width="9.140625" style="201"/>
    <col min="9977" max="9977" width="2.7109375" style="201" customWidth="1"/>
    <col min="9978" max="9978" width="25.42578125" style="201" customWidth="1"/>
    <col min="9979" max="9979" width="16.140625" style="201" customWidth="1"/>
    <col min="9980" max="9980" width="13" style="201" customWidth="1"/>
    <col min="9981" max="9981" width="11.140625" style="201" customWidth="1"/>
    <col min="9982" max="9982" width="14.5703125" style="201" customWidth="1"/>
    <col min="9983" max="9983" width="12.85546875" style="201" customWidth="1"/>
    <col min="9984" max="9984" width="10.42578125" style="201" customWidth="1"/>
    <col min="9985" max="9986" width="9.140625" style="201"/>
    <col min="9987" max="9989" width="8.7109375" style="201" customWidth="1"/>
    <col min="9990" max="9990" width="9.140625" style="201"/>
    <col min="9991" max="9991" width="8.42578125" style="201" customWidth="1"/>
    <col min="9992" max="9992" width="3" style="201" customWidth="1"/>
    <col min="9993" max="9993" width="8" style="201" customWidth="1"/>
    <col min="9994" max="9994" width="8.140625" style="201" customWidth="1"/>
    <col min="9995" max="9995" width="19" style="201" customWidth="1"/>
    <col min="9996" max="9996" width="10.28515625" style="201" customWidth="1"/>
    <col min="9997" max="9997" width="15" style="201" customWidth="1"/>
    <col min="9998" max="10232" width="9.140625" style="201"/>
    <col min="10233" max="10233" width="2.7109375" style="201" customWidth="1"/>
    <col min="10234" max="10234" width="25.42578125" style="201" customWidth="1"/>
    <col min="10235" max="10235" width="16.140625" style="201" customWidth="1"/>
    <col min="10236" max="10236" width="13" style="201" customWidth="1"/>
    <col min="10237" max="10237" width="11.140625" style="201" customWidth="1"/>
    <col min="10238" max="10238" width="14.5703125" style="201" customWidth="1"/>
    <col min="10239" max="10239" width="12.85546875" style="201" customWidth="1"/>
    <col min="10240" max="10240" width="10.42578125" style="201" customWidth="1"/>
    <col min="10241" max="10242" width="9.140625" style="201"/>
    <col min="10243" max="10245" width="8.7109375" style="201" customWidth="1"/>
    <col min="10246" max="10246" width="9.140625" style="201"/>
    <col min="10247" max="10247" width="8.42578125" style="201" customWidth="1"/>
    <col min="10248" max="10248" width="3" style="201" customWidth="1"/>
    <col min="10249" max="10249" width="8" style="201" customWidth="1"/>
    <col min="10250" max="10250" width="8.140625" style="201" customWidth="1"/>
    <col min="10251" max="10251" width="19" style="201" customWidth="1"/>
    <col min="10252" max="10252" width="10.28515625" style="201" customWidth="1"/>
    <col min="10253" max="10253" width="15" style="201" customWidth="1"/>
    <col min="10254" max="10488" width="9.140625" style="201"/>
    <col min="10489" max="10489" width="2.7109375" style="201" customWidth="1"/>
    <col min="10490" max="10490" width="25.42578125" style="201" customWidth="1"/>
    <col min="10491" max="10491" width="16.140625" style="201" customWidth="1"/>
    <col min="10492" max="10492" width="13" style="201" customWidth="1"/>
    <col min="10493" max="10493" width="11.140625" style="201" customWidth="1"/>
    <col min="10494" max="10494" width="14.5703125" style="201" customWidth="1"/>
    <col min="10495" max="10495" width="12.85546875" style="201" customWidth="1"/>
    <col min="10496" max="10496" width="10.42578125" style="201" customWidth="1"/>
    <col min="10497" max="10498" width="9.140625" style="201"/>
    <col min="10499" max="10501" width="8.7109375" style="201" customWidth="1"/>
    <col min="10502" max="10502" width="9.140625" style="201"/>
    <col min="10503" max="10503" width="8.42578125" style="201" customWidth="1"/>
    <col min="10504" max="10504" width="3" style="201" customWidth="1"/>
    <col min="10505" max="10505" width="8" style="201" customWidth="1"/>
    <col min="10506" max="10506" width="8.140625" style="201" customWidth="1"/>
    <col min="10507" max="10507" width="19" style="201" customWidth="1"/>
    <col min="10508" max="10508" width="10.28515625" style="201" customWidth="1"/>
    <col min="10509" max="10509" width="15" style="201" customWidth="1"/>
    <col min="10510" max="10744" width="9.140625" style="201"/>
    <col min="10745" max="10745" width="2.7109375" style="201" customWidth="1"/>
    <col min="10746" max="10746" width="25.42578125" style="201" customWidth="1"/>
    <col min="10747" max="10747" width="16.140625" style="201" customWidth="1"/>
    <col min="10748" max="10748" width="13" style="201" customWidth="1"/>
    <col min="10749" max="10749" width="11.140625" style="201" customWidth="1"/>
    <col min="10750" max="10750" width="14.5703125" style="201" customWidth="1"/>
    <col min="10751" max="10751" width="12.85546875" style="201" customWidth="1"/>
    <col min="10752" max="10752" width="10.42578125" style="201" customWidth="1"/>
    <col min="10753" max="10754" width="9.140625" style="201"/>
    <col min="10755" max="10757" width="8.7109375" style="201" customWidth="1"/>
    <col min="10758" max="10758" width="9.140625" style="201"/>
    <col min="10759" max="10759" width="8.42578125" style="201" customWidth="1"/>
    <col min="10760" max="10760" width="3" style="201" customWidth="1"/>
    <col min="10761" max="10761" width="8" style="201" customWidth="1"/>
    <col min="10762" max="10762" width="8.140625" style="201" customWidth="1"/>
    <col min="10763" max="10763" width="19" style="201" customWidth="1"/>
    <col min="10764" max="10764" width="10.28515625" style="201" customWidth="1"/>
    <col min="10765" max="10765" width="15" style="201" customWidth="1"/>
    <col min="10766" max="11000" width="9.140625" style="201"/>
    <col min="11001" max="11001" width="2.7109375" style="201" customWidth="1"/>
    <col min="11002" max="11002" width="25.42578125" style="201" customWidth="1"/>
    <col min="11003" max="11003" width="16.140625" style="201" customWidth="1"/>
    <col min="11004" max="11004" width="13" style="201" customWidth="1"/>
    <col min="11005" max="11005" width="11.140625" style="201" customWidth="1"/>
    <col min="11006" max="11006" width="14.5703125" style="201" customWidth="1"/>
    <col min="11007" max="11007" width="12.85546875" style="201" customWidth="1"/>
    <col min="11008" max="11008" width="10.42578125" style="201" customWidth="1"/>
    <col min="11009" max="11010" width="9.140625" style="201"/>
    <col min="11011" max="11013" width="8.7109375" style="201" customWidth="1"/>
    <col min="11014" max="11014" width="9.140625" style="201"/>
    <col min="11015" max="11015" width="8.42578125" style="201" customWidth="1"/>
    <col min="11016" max="11016" width="3" style="201" customWidth="1"/>
    <col min="11017" max="11017" width="8" style="201" customWidth="1"/>
    <col min="11018" max="11018" width="8.140625" style="201" customWidth="1"/>
    <col min="11019" max="11019" width="19" style="201" customWidth="1"/>
    <col min="11020" max="11020" width="10.28515625" style="201" customWidth="1"/>
    <col min="11021" max="11021" width="15" style="201" customWidth="1"/>
    <col min="11022" max="11256" width="9.140625" style="201"/>
    <col min="11257" max="11257" width="2.7109375" style="201" customWidth="1"/>
    <col min="11258" max="11258" width="25.42578125" style="201" customWidth="1"/>
    <col min="11259" max="11259" width="16.140625" style="201" customWidth="1"/>
    <col min="11260" max="11260" width="13" style="201" customWidth="1"/>
    <col min="11261" max="11261" width="11.140625" style="201" customWidth="1"/>
    <col min="11262" max="11262" width="14.5703125" style="201" customWidth="1"/>
    <col min="11263" max="11263" width="12.85546875" style="201" customWidth="1"/>
    <col min="11264" max="11264" width="10.42578125" style="201" customWidth="1"/>
    <col min="11265" max="11266" width="9.140625" style="201"/>
    <col min="11267" max="11269" width="8.7109375" style="201" customWidth="1"/>
    <col min="11270" max="11270" width="9.140625" style="201"/>
    <col min="11271" max="11271" width="8.42578125" style="201" customWidth="1"/>
    <col min="11272" max="11272" width="3" style="201" customWidth="1"/>
    <col min="11273" max="11273" width="8" style="201" customWidth="1"/>
    <col min="11274" max="11274" width="8.140625" style="201" customWidth="1"/>
    <col min="11275" max="11275" width="19" style="201" customWidth="1"/>
    <col min="11276" max="11276" width="10.28515625" style="201" customWidth="1"/>
    <col min="11277" max="11277" width="15" style="201" customWidth="1"/>
    <col min="11278" max="11512" width="9.140625" style="201"/>
    <col min="11513" max="11513" width="2.7109375" style="201" customWidth="1"/>
    <col min="11514" max="11514" width="25.42578125" style="201" customWidth="1"/>
    <col min="11515" max="11515" width="16.140625" style="201" customWidth="1"/>
    <col min="11516" max="11516" width="13" style="201" customWidth="1"/>
    <col min="11517" max="11517" width="11.140625" style="201" customWidth="1"/>
    <col min="11518" max="11518" width="14.5703125" style="201" customWidth="1"/>
    <col min="11519" max="11519" width="12.85546875" style="201" customWidth="1"/>
    <col min="11520" max="11520" width="10.42578125" style="201" customWidth="1"/>
    <col min="11521" max="11522" width="9.140625" style="201"/>
    <col min="11523" max="11525" width="8.7109375" style="201" customWidth="1"/>
    <col min="11526" max="11526" width="9.140625" style="201"/>
    <col min="11527" max="11527" width="8.42578125" style="201" customWidth="1"/>
    <col min="11528" max="11528" width="3" style="201" customWidth="1"/>
    <col min="11529" max="11529" width="8" style="201" customWidth="1"/>
    <col min="11530" max="11530" width="8.140625" style="201" customWidth="1"/>
    <col min="11531" max="11531" width="19" style="201" customWidth="1"/>
    <col min="11532" max="11532" width="10.28515625" style="201" customWidth="1"/>
    <col min="11533" max="11533" width="15" style="201" customWidth="1"/>
    <col min="11534" max="11768" width="9.140625" style="201"/>
    <col min="11769" max="11769" width="2.7109375" style="201" customWidth="1"/>
    <col min="11770" max="11770" width="25.42578125" style="201" customWidth="1"/>
    <col min="11771" max="11771" width="16.140625" style="201" customWidth="1"/>
    <col min="11772" max="11772" width="13" style="201" customWidth="1"/>
    <col min="11773" max="11773" width="11.140625" style="201" customWidth="1"/>
    <col min="11774" max="11774" width="14.5703125" style="201" customWidth="1"/>
    <col min="11775" max="11775" width="12.85546875" style="201" customWidth="1"/>
    <col min="11776" max="11776" width="10.42578125" style="201" customWidth="1"/>
    <col min="11777" max="11778" width="9.140625" style="201"/>
    <col min="11779" max="11781" width="8.7109375" style="201" customWidth="1"/>
    <col min="11782" max="11782" width="9.140625" style="201"/>
    <col min="11783" max="11783" width="8.42578125" style="201" customWidth="1"/>
    <col min="11784" max="11784" width="3" style="201" customWidth="1"/>
    <col min="11785" max="11785" width="8" style="201" customWidth="1"/>
    <col min="11786" max="11786" width="8.140625" style="201" customWidth="1"/>
    <col min="11787" max="11787" width="19" style="201" customWidth="1"/>
    <col min="11788" max="11788" width="10.28515625" style="201" customWidth="1"/>
    <col min="11789" max="11789" width="15" style="201" customWidth="1"/>
    <col min="11790" max="12024" width="9.140625" style="201"/>
    <col min="12025" max="12025" width="2.7109375" style="201" customWidth="1"/>
    <col min="12026" max="12026" width="25.42578125" style="201" customWidth="1"/>
    <col min="12027" max="12027" width="16.140625" style="201" customWidth="1"/>
    <col min="12028" max="12028" width="13" style="201" customWidth="1"/>
    <col min="12029" max="12029" width="11.140625" style="201" customWidth="1"/>
    <col min="12030" max="12030" width="14.5703125" style="201" customWidth="1"/>
    <col min="12031" max="12031" width="12.85546875" style="201" customWidth="1"/>
    <col min="12032" max="12032" width="10.42578125" style="201" customWidth="1"/>
    <col min="12033" max="12034" width="9.140625" style="201"/>
    <col min="12035" max="12037" width="8.7109375" style="201" customWidth="1"/>
    <col min="12038" max="12038" width="9.140625" style="201"/>
    <col min="12039" max="12039" width="8.42578125" style="201" customWidth="1"/>
    <col min="12040" max="12040" width="3" style="201" customWidth="1"/>
    <col min="12041" max="12041" width="8" style="201" customWidth="1"/>
    <col min="12042" max="12042" width="8.140625" style="201" customWidth="1"/>
    <col min="12043" max="12043" width="19" style="201" customWidth="1"/>
    <col min="12044" max="12044" width="10.28515625" style="201" customWidth="1"/>
    <col min="12045" max="12045" width="15" style="201" customWidth="1"/>
    <col min="12046" max="12280" width="9.140625" style="201"/>
    <col min="12281" max="12281" width="2.7109375" style="201" customWidth="1"/>
    <col min="12282" max="12282" width="25.42578125" style="201" customWidth="1"/>
    <col min="12283" max="12283" width="16.140625" style="201" customWidth="1"/>
    <col min="12284" max="12284" width="13" style="201" customWidth="1"/>
    <col min="12285" max="12285" width="11.140625" style="201" customWidth="1"/>
    <col min="12286" max="12286" width="14.5703125" style="201" customWidth="1"/>
    <col min="12287" max="12287" width="12.85546875" style="201" customWidth="1"/>
    <col min="12288" max="12288" width="10.42578125" style="201" customWidth="1"/>
    <col min="12289" max="12290" width="9.140625" style="201"/>
    <col min="12291" max="12293" width="8.7109375" style="201" customWidth="1"/>
    <col min="12294" max="12294" width="9.140625" style="201"/>
    <col min="12295" max="12295" width="8.42578125" style="201" customWidth="1"/>
    <col min="12296" max="12296" width="3" style="201" customWidth="1"/>
    <col min="12297" max="12297" width="8" style="201" customWidth="1"/>
    <col min="12298" max="12298" width="8.140625" style="201" customWidth="1"/>
    <col min="12299" max="12299" width="19" style="201" customWidth="1"/>
    <col min="12300" max="12300" width="10.28515625" style="201" customWidth="1"/>
    <col min="12301" max="12301" width="15" style="201" customWidth="1"/>
    <col min="12302" max="12536" width="9.140625" style="201"/>
    <col min="12537" max="12537" width="2.7109375" style="201" customWidth="1"/>
    <col min="12538" max="12538" width="25.42578125" style="201" customWidth="1"/>
    <col min="12539" max="12539" width="16.140625" style="201" customWidth="1"/>
    <col min="12540" max="12540" width="13" style="201" customWidth="1"/>
    <col min="12541" max="12541" width="11.140625" style="201" customWidth="1"/>
    <col min="12542" max="12542" width="14.5703125" style="201" customWidth="1"/>
    <col min="12543" max="12543" width="12.85546875" style="201" customWidth="1"/>
    <col min="12544" max="12544" width="10.42578125" style="201" customWidth="1"/>
    <col min="12545" max="12546" width="9.140625" style="201"/>
    <col min="12547" max="12549" width="8.7109375" style="201" customWidth="1"/>
    <col min="12550" max="12550" width="9.140625" style="201"/>
    <col min="12551" max="12551" width="8.42578125" style="201" customWidth="1"/>
    <col min="12552" max="12552" width="3" style="201" customWidth="1"/>
    <col min="12553" max="12553" width="8" style="201" customWidth="1"/>
    <col min="12554" max="12554" width="8.140625" style="201" customWidth="1"/>
    <col min="12555" max="12555" width="19" style="201" customWidth="1"/>
    <col min="12556" max="12556" width="10.28515625" style="201" customWidth="1"/>
    <col min="12557" max="12557" width="15" style="201" customWidth="1"/>
    <col min="12558" max="12792" width="9.140625" style="201"/>
    <col min="12793" max="12793" width="2.7109375" style="201" customWidth="1"/>
    <col min="12794" max="12794" width="25.42578125" style="201" customWidth="1"/>
    <col min="12795" max="12795" width="16.140625" style="201" customWidth="1"/>
    <col min="12796" max="12796" width="13" style="201" customWidth="1"/>
    <col min="12797" max="12797" width="11.140625" style="201" customWidth="1"/>
    <col min="12798" max="12798" width="14.5703125" style="201" customWidth="1"/>
    <col min="12799" max="12799" width="12.85546875" style="201" customWidth="1"/>
    <col min="12800" max="12800" width="10.42578125" style="201" customWidth="1"/>
    <col min="12801" max="12802" width="9.140625" style="201"/>
    <col min="12803" max="12805" width="8.7109375" style="201" customWidth="1"/>
    <col min="12806" max="12806" width="9.140625" style="201"/>
    <col min="12807" max="12807" width="8.42578125" style="201" customWidth="1"/>
    <col min="12808" max="12808" width="3" style="201" customWidth="1"/>
    <col min="12809" max="12809" width="8" style="201" customWidth="1"/>
    <col min="12810" max="12810" width="8.140625" style="201" customWidth="1"/>
    <col min="12811" max="12811" width="19" style="201" customWidth="1"/>
    <col min="12812" max="12812" width="10.28515625" style="201" customWidth="1"/>
    <col min="12813" max="12813" width="15" style="201" customWidth="1"/>
    <col min="12814" max="13048" width="9.140625" style="201"/>
    <col min="13049" max="13049" width="2.7109375" style="201" customWidth="1"/>
    <col min="13050" max="13050" width="25.42578125" style="201" customWidth="1"/>
    <col min="13051" max="13051" width="16.140625" style="201" customWidth="1"/>
    <col min="13052" max="13052" width="13" style="201" customWidth="1"/>
    <col min="13053" max="13053" width="11.140625" style="201" customWidth="1"/>
    <col min="13054" max="13054" width="14.5703125" style="201" customWidth="1"/>
    <col min="13055" max="13055" width="12.85546875" style="201" customWidth="1"/>
    <col min="13056" max="13056" width="10.42578125" style="201" customWidth="1"/>
    <col min="13057" max="13058" width="9.140625" style="201"/>
    <col min="13059" max="13061" width="8.7109375" style="201" customWidth="1"/>
    <col min="13062" max="13062" width="9.140625" style="201"/>
    <col min="13063" max="13063" width="8.42578125" style="201" customWidth="1"/>
    <col min="13064" max="13064" width="3" style="201" customWidth="1"/>
    <col min="13065" max="13065" width="8" style="201" customWidth="1"/>
    <col min="13066" max="13066" width="8.140625" style="201" customWidth="1"/>
    <col min="13067" max="13067" width="19" style="201" customWidth="1"/>
    <col min="13068" max="13068" width="10.28515625" style="201" customWidth="1"/>
    <col min="13069" max="13069" width="15" style="201" customWidth="1"/>
    <col min="13070" max="13304" width="9.140625" style="201"/>
    <col min="13305" max="13305" width="2.7109375" style="201" customWidth="1"/>
    <col min="13306" max="13306" width="25.42578125" style="201" customWidth="1"/>
    <col min="13307" max="13307" width="16.140625" style="201" customWidth="1"/>
    <col min="13308" max="13308" width="13" style="201" customWidth="1"/>
    <col min="13309" max="13309" width="11.140625" style="201" customWidth="1"/>
    <col min="13310" max="13310" width="14.5703125" style="201" customWidth="1"/>
    <col min="13311" max="13311" width="12.85546875" style="201" customWidth="1"/>
    <col min="13312" max="13312" width="10.42578125" style="201" customWidth="1"/>
    <col min="13313" max="13314" width="9.140625" style="201"/>
    <col min="13315" max="13317" width="8.7109375" style="201" customWidth="1"/>
    <col min="13318" max="13318" width="9.140625" style="201"/>
    <col min="13319" max="13319" width="8.42578125" style="201" customWidth="1"/>
    <col min="13320" max="13320" width="3" style="201" customWidth="1"/>
    <col min="13321" max="13321" width="8" style="201" customWidth="1"/>
    <col min="13322" max="13322" width="8.140625" style="201" customWidth="1"/>
    <col min="13323" max="13323" width="19" style="201" customWidth="1"/>
    <col min="13324" max="13324" width="10.28515625" style="201" customWidth="1"/>
    <col min="13325" max="13325" width="15" style="201" customWidth="1"/>
    <col min="13326" max="13560" width="9.140625" style="201"/>
    <col min="13561" max="13561" width="2.7109375" style="201" customWidth="1"/>
    <col min="13562" max="13562" width="25.42578125" style="201" customWidth="1"/>
    <col min="13563" max="13563" width="16.140625" style="201" customWidth="1"/>
    <col min="13564" max="13564" width="13" style="201" customWidth="1"/>
    <col min="13565" max="13565" width="11.140625" style="201" customWidth="1"/>
    <col min="13566" max="13566" width="14.5703125" style="201" customWidth="1"/>
    <col min="13567" max="13567" width="12.85546875" style="201" customWidth="1"/>
    <col min="13568" max="13568" width="10.42578125" style="201" customWidth="1"/>
    <col min="13569" max="13570" width="9.140625" style="201"/>
    <col min="13571" max="13573" width="8.7109375" style="201" customWidth="1"/>
    <col min="13574" max="13574" width="9.140625" style="201"/>
    <col min="13575" max="13575" width="8.42578125" style="201" customWidth="1"/>
    <col min="13576" max="13576" width="3" style="201" customWidth="1"/>
    <col min="13577" max="13577" width="8" style="201" customWidth="1"/>
    <col min="13578" max="13578" width="8.140625" style="201" customWidth="1"/>
    <col min="13579" max="13579" width="19" style="201" customWidth="1"/>
    <col min="13580" max="13580" width="10.28515625" style="201" customWidth="1"/>
    <col min="13581" max="13581" width="15" style="201" customWidth="1"/>
    <col min="13582" max="13816" width="9.140625" style="201"/>
    <col min="13817" max="13817" width="2.7109375" style="201" customWidth="1"/>
    <col min="13818" max="13818" width="25.42578125" style="201" customWidth="1"/>
    <col min="13819" max="13819" width="16.140625" style="201" customWidth="1"/>
    <col min="13820" max="13820" width="13" style="201" customWidth="1"/>
    <col min="13821" max="13821" width="11.140625" style="201" customWidth="1"/>
    <col min="13822" max="13822" width="14.5703125" style="201" customWidth="1"/>
    <col min="13823" max="13823" width="12.85546875" style="201" customWidth="1"/>
    <col min="13824" max="13824" width="10.42578125" style="201" customWidth="1"/>
    <col min="13825" max="13826" width="9.140625" style="201"/>
    <col min="13827" max="13829" width="8.7109375" style="201" customWidth="1"/>
    <col min="13830" max="13830" width="9.140625" style="201"/>
    <col min="13831" max="13831" width="8.42578125" style="201" customWidth="1"/>
    <col min="13832" max="13832" width="3" style="201" customWidth="1"/>
    <col min="13833" max="13833" width="8" style="201" customWidth="1"/>
    <col min="13834" max="13834" width="8.140625" style="201" customWidth="1"/>
    <col min="13835" max="13835" width="19" style="201" customWidth="1"/>
    <col min="13836" max="13836" width="10.28515625" style="201" customWidth="1"/>
    <col min="13837" max="13837" width="15" style="201" customWidth="1"/>
    <col min="13838" max="14072" width="9.140625" style="201"/>
    <col min="14073" max="14073" width="2.7109375" style="201" customWidth="1"/>
    <col min="14074" max="14074" width="25.42578125" style="201" customWidth="1"/>
    <col min="14075" max="14075" width="16.140625" style="201" customWidth="1"/>
    <col min="14076" max="14076" width="13" style="201" customWidth="1"/>
    <col min="14077" max="14077" width="11.140625" style="201" customWidth="1"/>
    <col min="14078" max="14078" width="14.5703125" style="201" customWidth="1"/>
    <col min="14079" max="14079" width="12.85546875" style="201" customWidth="1"/>
    <col min="14080" max="14080" width="10.42578125" style="201" customWidth="1"/>
    <col min="14081" max="14082" width="9.140625" style="201"/>
    <col min="14083" max="14085" width="8.7109375" style="201" customWidth="1"/>
    <col min="14086" max="14086" width="9.140625" style="201"/>
    <col min="14087" max="14087" width="8.42578125" style="201" customWidth="1"/>
    <col min="14088" max="14088" width="3" style="201" customWidth="1"/>
    <col min="14089" max="14089" width="8" style="201" customWidth="1"/>
    <col min="14090" max="14090" width="8.140625" style="201" customWidth="1"/>
    <col min="14091" max="14091" width="19" style="201" customWidth="1"/>
    <col min="14092" max="14092" width="10.28515625" style="201" customWidth="1"/>
    <col min="14093" max="14093" width="15" style="201" customWidth="1"/>
    <col min="14094" max="14328" width="9.140625" style="201"/>
    <col min="14329" max="14329" width="2.7109375" style="201" customWidth="1"/>
    <col min="14330" max="14330" width="25.42578125" style="201" customWidth="1"/>
    <col min="14331" max="14331" width="16.140625" style="201" customWidth="1"/>
    <col min="14332" max="14332" width="13" style="201" customWidth="1"/>
    <col min="14333" max="14333" width="11.140625" style="201" customWidth="1"/>
    <col min="14334" max="14334" width="14.5703125" style="201" customWidth="1"/>
    <col min="14335" max="14335" width="12.85546875" style="201" customWidth="1"/>
    <col min="14336" max="14336" width="10.42578125" style="201" customWidth="1"/>
    <col min="14337" max="14338" width="9.140625" style="201"/>
    <col min="14339" max="14341" width="8.7109375" style="201" customWidth="1"/>
    <col min="14342" max="14342" width="9.140625" style="201"/>
    <col min="14343" max="14343" width="8.42578125" style="201" customWidth="1"/>
    <col min="14344" max="14344" width="3" style="201" customWidth="1"/>
    <col min="14345" max="14345" width="8" style="201" customWidth="1"/>
    <col min="14346" max="14346" width="8.140625" style="201" customWidth="1"/>
    <col min="14347" max="14347" width="19" style="201" customWidth="1"/>
    <col min="14348" max="14348" width="10.28515625" style="201" customWidth="1"/>
    <col min="14349" max="14349" width="15" style="201" customWidth="1"/>
    <col min="14350" max="14584" width="9.140625" style="201"/>
    <col min="14585" max="14585" width="2.7109375" style="201" customWidth="1"/>
    <col min="14586" max="14586" width="25.42578125" style="201" customWidth="1"/>
    <col min="14587" max="14587" width="16.140625" style="201" customWidth="1"/>
    <col min="14588" max="14588" width="13" style="201" customWidth="1"/>
    <col min="14589" max="14589" width="11.140625" style="201" customWidth="1"/>
    <col min="14590" max="14590" width="14.5703125" style="201" customWidth="1"/>
    <col min="14591" max="14591" width="12.85546875" style="201" customWidth="1"/>
    <col min="14592" max="14592" width="10.42578125" style="201" customWidth="1"/>
    <col min="14593" max="14594" width="9.140625" style="201"/>
    <col min="14595" max="14597" width="8.7109375" style="201" customWidth="1"/>
    <col min="14598" max="14598" width="9.140625" style="201"/>
    <col min="14599" max="14599" width="8.42578125" style="201" customWidth="1"/>
    <col min="14600" max="14600" width="3" style="201" customWidth="1"/>
    <col min="14601" max="14601" width="8" style="201" customWidth="1"/>
    <col min="14602" max="14602" width="8.140625" style="201" customWidth="1"/>
    <col min="14603" max="14603" width="19" style="201" customWidth="1"/>
    <col min="14604" max="14604" width="10.28515625" style="201" customWidth="1"/>
    <col min="14605" max="14605" width="15" style="201" customWidth="1"/>
    <col min="14606" max="14840" width="9.140625" style="201"/>
    <col min="14841" max="14841" width="2.7109375" style="201" customWidth="1"/>
    <col min="14842" max="14842" width="25.42578125" style="201" customWidth="1"/>
    <col min="14843" max="14843" width="16.140625" style="201" customWidth="1"/>
    <col min="14844" max="14844" width="13" style="201" customWidth="1"/>
    <col min="14845" max="14845" width="11.140625" style="201" customWidth="1"/>
    <col min="14846" max="14846" width="14.5703125" style="201" customWidth="1"/>
    <col min="14847" max="14847" width="12.85546875" style="201" customWidth="1"/>
    <col min="14848" max="14848" width="10.42578125" style="201" customWidth="1"/>
    <col min="14849" max="14850" width="9.140625" style="201"/>
    <col min="14851" max="14853" width="8.7109375" style="201" customWidth="1"/>
    <col min="14854" max="14854" width="9.140625" style="201"/>
    <col min="14855" max="14855" width="8.42578125" style="201" customWidth="1"/>
    <col min="14856" max="14856" width="3" style="201" customWidth="1"/>
    <col min="14857" max="14857" width="8" style="201" customWidth="1"/>
    <col min="14858" max="14858" width="8.140625" style="201" customWidth="1"/>
    <col min="14859" max="14859" width="19" style="201" customWidth="1"/>
    <col min="14860" max="14860" width="10.28515625" style="201" customWidth="1"/>
    <col min="14861" max="14861" width="15" style="201" customWidth="1"/>
    <col min="14862" max="15096" width="9.140625" style="201"/>
    <col min="15097" max="15097" width="2.7109375" style="201" customWidth="1"/>
    <col min="15098" max="15098" width="25.42578125" style="201" customWidth="1"/>
    <col min="15099" max="15099" width="16.140625" style="201" customWidth="1"/>
    <col min="15100" max="15100" width="13" style="201" customWidth="1"/>
    <col min="15101" max="15101" width="11.140625" style="201" customWidth="1"/>
    <col min="15102" max="15102" width="14.5703125" style="201" customWidth="1"/>
    <col min="15103" max="15103" width="12.85546875" style="201" customWidth="1"/>
    <col min="15104" max="15104" width="10.42578125" style="201" customWidth="1"/>
    <col min="15105" max="15106" width="9.140625" style="201"/>
    <col min="15107" max="15109" width="8.7109375" style="201" customWidth="1"/>
    <col min="15110" max="15110" width="9.140625" style="201"/>
    <col min="15111" max="15111" width="8.42578125" style="201" customWidth="1"/>
    <col min="15112" max="15112" width="3" style="201" customWidth="1"/>
    <col min="15113" max="15113" width="8" style="201" customWidth="1"/>
    <col min="15114" max="15114" width="8.140625" style="201" customWidth="1"/>
    <col min="15115" max="15115" width="19" style="201" customWidth="1"/>
    <col min="15116" max="15116" width="10.28515625" style="201" customWidth="1"/>
    <col min="15117" max="15117" width="15" style="201" customWidth="1"/>
    <col min="15118" max="15352" width="9.140625" style="201"/>
    <col min="15353" max="15353" width="2.7109375" style="201" customWidth="1"/>
    <col min="15354" max="15354" width="25.42578125" style="201" customWidth="1"/>
    <col min="15355" max="15355" width="16.140625" style="201" customWidth="1"/>
    <col min="15356" max="15356" width="13" style="201" customWidth="1"/>
    <col min="15357" max="15357" width="11.140625" style="201" customWidth="1"/>
    <col min="15358" max="15358" width="14.5703125" style="201" customWidth="1"/>
    <col min="15359" max="15359" width="12.85546875" style="201" customWidth="1"/>
    <col min="15360" max="15360" width="10.42578125" style="201" customWidth="1"/>
    <col min="15361" max="15362" width="9.140625" style="201"/>
    <col min="15363" max="15365" width="8.7109375" style="201" customWidth="1"/>
    <col min="15366" max="15366" width="9.140625" style="201"/>
    <col min="15367" max="15367" width="8.42578125" style="201" customWidth="1"/>
    <col min="15368" max="15368" width="3" style="201" customWidth="1"/>
    <col min="15369" max="15369" width="8" style="201" customWidth="1"/>
    <col min="15370" max="15370" width="8.140625" style="201" customWidth="1"/>
    <col min="15371" max="15371" width="19" style="201" customWidth="1"/>
    <col min="15372" max="15372" width="10.28515625" style="201" customWidth="1"/>
    <col min="15373" max="15373" width="15" style="201" customWidth="1"/>
    <col min="15374" max="15608" width="9.140625" style="201"/>
    <col min="15609" max="15609" width="2.7109375" style="201" customWidth="1"/>
    <col min="15610" max="15610" width="25.42578125" style="201" customWidth="1"/>
    <col min="15611" max="15611" width="16.140625" style="201" customWidth="1"/>
    <col min="15612" max="15612" width="13" style="201" customWidth="1"/>
    <col min="15613" max="15613" width="11.140625" style="201" customWidth="1"/>
    <col min="15614" max="15614" width="14.5703125" style="201" customWidth="1"/>
    <col min="15615" max="15615" width="12.85546875" style="201" customWidth="1"/>
    <col min="15616" max="15616" width="10.42578125" style="201" customWidth="1"/>
    <col min="15617" max="15618" width="9.140625" style="201"/>
    <col min="15619" max="15621" width="8.7109375" style="201" customWidth="1"/>
    <col min="15622" max="15622" width="9.140625" style="201"/>
    <col min="15623" max="15623" width="8.42578125" style="201" customWidth="1"/>
    <col min="15624" max="15624" width="3" style="201" customWidth="1"/>
    <col min="15625" max="15625" width="8" style="201" customWidth="1"/>
    <col min="15626" max="15626" width="8.140625" style="201" customWidth="1"/>
    <col min="15627" max="15627" width="19" style="201" customWidth="1"/>
    <col min="15628" max="15628" width="10.28515625" style="201" customWidth="1"/>
    <col min="15629" max="15629" width="15" style="201" customWidth="1"/>
    <col min="15630" max="15864" width="9.140625" style="201"/>
    <col min="15865" max="15865" width="2.7109375" style="201" customWidth="1"/>
    <col min="15866" max="15866" width="25.42578125" style="201" customWidth="1"/>
    <col min="15867" max="15867" width="16.140625" style="201" customWidth="1"/>
    <col min="15868" max="15868" width="13" style="201" customWidth="1"/>
    <col min="15869" max="15869" width="11.140625" style="201" customWidth="1"/>
    <col min="15870" max="15870" width="14.5703125" style="201" customWidth="1"/>
    <col min="15871" max="15871" width="12.85546875" style="201" customWidth="1"/>
    <col min="15872" max="15872" width="10.42578125" style="201" customWidth="1"/>
    <col min="15873" max="15874" width="9.140625" style="201"/>
    <col min="15875" max="15877" width="8.7109375" style="201" customWidth="1"/>
    <col min="15878" max="15878" width="9.140625" style="201"/>
    <col min="15879" max="15879" width="8.42578125" style="201" customWidth="1"/>
    <col min="15880" max="15880" width="3" style="201" customWidth="1"/>
    <col min="15881" max="15881" width="8" style="201" customWidth="1"/>
    <col min="15882" max="15882" width="8.140625" style="201" customWidth="1"/>
    <col min="15883" max="15883" width="19" style="201" customWidth="1"/>
    <col min="15884" max="15884" width="10.28515625" style="201" customWidth="1"/>
    <col min="15885" max="15885" width="15" style="201" customWidth="1"/>
    <col min="15886" max="16120" width="9.140625" style="201"/>
    <col min="16121" max="16121" width="2.7109375" style="201" customWidth="1"/>
    <col min="16122" max="16122" width="25.42578125" style="201" customWidth="1"/>
    <col min="16123" max="16123" width="16.140625" style="201" customWidth="1"/>
    <col min="16124" max="16124" width="13" style="201" customWidth="1"/>
    <col min="16125" max="16125" width="11.140625" style="201" customWidth="1"/>
    <col min="16126" max="16126" width="14.5703125" style="201" customWidth="1"/>
    <col min="16127" max="16127" width="12.85546875" style="201" customWidth="1"/>
    <col min="16128" max="16128" width="10.42578125" style="201" customWidth="1"/>
    <col min="16129" max="16130" width="9.140625" style="201"/>
    <col min="16131" max="16133" width="8.7109375" style="201" customWidth="1"/>
    <col min="16134" max="16134" width="9.140625" style="201"/>
    <col min="16135" max="16135" width="8.42578125" style="201" customWidth="1"/>
    <col min="16136" max="16136" width="3" style="201" customWidth="1"/>
    <col min="16137" max="16137" width="8" style="201" customWidth="1"/>
    <col min="16138" max="16138" width="8.140625" style="201" customWidth="1"/>
    <col min="16139" max="16139" width="19" style="201" customWidth="1"/>
    <col min="16140" max="16140" width="10.28515625" style="201" customWidth="1"/>
    <col min="16141" max="16141" width="15" style="201" customWidth="1"/>
    <col min="16142" max="16384" width="9.140625" style="201"/>
  </cols>
  <sheetData>
    <row r="1" spans="2:14" s="52" customFormat="1" x14ac:dyDescent="0.25">
      <c r="B1" s="41" t="s">
        <v>395</v>
      </c>
      <c r="C1" s="41" t="s">
        <v>440</v>
      </c>
      <c r="D1" s="49" t="s">
        <v>441</v>
      </c>
      <c r="E1" s="248"/>
      <c r="F1" s="296"/>
      <c r="G1" s="249"/>
      <c r="H1" s="119"/>
      <c r="I1" s="172"/>
      <c r="J1" s="42"/>
      <c r="K1" s="42"/>
      <c r="L1" s="43"/>
      <c r="M1" s="44"/>
      <c r="N1" s="47"/>
    </row>
    <row r="2" spans="2:14" ht="13.5" customHeight="1" x14ac:dyDescent="0.25">
      <c r="B2" s="373"/>
      <c r="C2" s="373"/>
      <c r="D2" s="375"/>
      <c r="E2" s="374"/>
    </row>
    <row r="3" spans="2:14" ht="13.5" customHeight="1" x14ac:dyDescent="0.25">
      <c r="B3" s="373"/>
      <c r="C3" s="373"/>
      <c r="D3" s="375"/>
      <c r="E3" s="374"/>
    </row>
    <row r="4" spans="2:14" ht="13.5" customHeight="1" x14ac:dyDescent="0.25">
      <c r="B4" s="373"/>
      <c r="C4" s="373"/>
      <c r="D4" s="375"/>
      <c r="E4" s="374"/>
    </row>
    <row r="5" spans="2:14" ht="13.5" customHeight="1" x14ac:dyDescent="0.25">
      <c r="B5" s="398"/>
      <c r="C5" s="399"/>
      <c r="D5" s="375"/>
      <c r="E5" s="374"/>
    </row>
    <row r="6" spans="2:14" ht="13.5" customHeight="1" x14ac:dyDescent="0.25">
      <c r="B6" s="398"/>
      <c r="C6" s="400"/>
      <c r="D6" s="375"/>
      <c r="E6" s="374"/>
    </row>
    <row r="7" spans="2:14" ht="13.5" customHeight="1" x14ac:dyDescent="0.25">
      <c r="B7" s="373"/>
      <c r="C7" s="373"/>
      <c r="D7" s="375"/>
      <c r="E7" s="374"/>
    </row>
    <row r="8" spans="2:14" ht="13.5" customHeight="1" x14ac:dyDescent="0.25"/>
    <row r="9" spans="2:14" x14ac:dyDescent="0.25">
      <c r="B9" s="204"/>
      <c r="C9" s="205" t="s">
        <v>444</v>
      </c>
    </row>
    <row r="10" spans="2:14" x14ac:dyDescent="0.25">
      <c r="B10" s="204"/>
      <c r="C10" s="206"/>
      <c r="E10" s="207" t="s">
        <v>411</v>
      </c>
      <c r="F10" s="208">
        <f>F11+Стойки!G11+'Рамы РП110'!I11+'Рамы РП90'!I11+'Рамы РП70'!I11+Балки!H11</f>
        <v>0</v>
      </c>
      <c r="G10" s="57">
        <v>0</v>
      </c>
      <c r="H10" s="57">
        <v>0</v>
      </c>
      <c r="I10" s="58"/>
      <c r="J10" s="59"/>
      <c r="K10" s="59"/>
      <c r="L10" s="59"/>
      <c r="M10" s="59"/>
    </row>
    <row r="11" spans="2:14" ht="15" customHeight="1" thickBot="1" x14ac:dyDescent="0.3">
      <c r="B11" s="209"/>
      <c r="C11" s="210"/>
      <c r="E11" s="211" t="s">
        <v>412</v>
      </c>
      <c r="F11" s="212">
        <f>F47</f>
        <v>0</v>
      </c>
      <c r="G11" s="63">
        <v>0</v>
      </c>
      <c r="H11" s="63">
        <v>0</v>
      </c>
      <c r="I11" s="64"/>
      <c r="J11" s="65"/>
      <c r="K11" s="65"/>
      <c r="L11" s="65"/>
      <c r="M11" s="65"/>
    </row>
    <row r="12" spans="2:14" ht="24.95" customHeight="1" thickBot="1" x14ac:dyDescent="0.3">
      <c r="B12" s="213" t="s">
        <v>445</v>
      </c>
      <c r="C12" s="214" t="s">
        <v>446</v>
      </c>
      <c r="D12" s="215" t="s">
        <v>396</v>
      </c>
      <c r="E12" s="216" t="s">
        <v>398</v>
      </c>
      <c r="F12" s="216" t="s">
        <v>447</v>
      </c>
      <c r="G12" s="71" t="s">
        <v>473</v>
      </c>
      <c r="H12" s="72" t="s">
        <v>408</v>
      </c>
      <c r="I12" s="73" t="s">
        <v>442</v>
      </c>
      <c r="J12" s="74" t="s">
        <v>443</v>
      </c>
      <c r="K12" s="74" t="s">
        <v>448</v>
      </c>
      <c r="L12" s="217" t="s">
        <v>449</v>
      </c>
      <c r="M12" s="217" t="s">
        <v>450</v>
      </c>
    </row>
    <row r="13" spans="2:14" ht="13.5" customHeight="1" x14ac:dyDescent="0.25">
      <c r="B13" s="218" t="s">
        <v>26</v>
      </c>
      <c r="C13" s="219"/>
      <c r="D13" s="220"/>
      <c r="F13" s="221"/>
      <c r="G13" s="77"/>
      <c r="H13" s="77"/>
      <c r="I13" s="78"/>
      <c r="J13" s="79"/>
      <c r="K13" s="79"/>
      <c r="L13" s="90"/>
      <c r="M13" s="90"/>
    </row>
    <row r="14" spans="2:14" ht="13.5" customHeight="1" x14ac:dyDescent="0.25">
      <c r="B14" s="222" t="s">
        <v>436</v>
      </c>
      <c r="C14" s="223" t="s">
        <v>451</v>
      </c>
      <c r="D14" s="224">
        <v>3816</v>
      </c>
      <c r="F14" s="221">
        <f>D14*E14</f>
        <v>0</v>
      </c>
      <c r="G14" s="77">
        <v>0</v>
      </c>
      <c r="H14" s="77">
        <v>0</v>
      </c>
      <c r="I14" s="78">
        <v>0.216</v>
      </c>
      <c r="J14" s="79">
        <v>8.5842026825633369</v>
      </c>
      <c r="K14" s="79">
        <v>0.3</v>
      </c>
      <c r="L14" s="90">
        <v>11.922503725782413</v>
      </c>
      <c r="M14" s="90">
        <v>60</v>
      </c>
    </row>
    <row r="15" spans="2:14" ht="13.5" customHeight="1" x14ac:dyDescent="0.25">
      <c r="B15" s="222" t="s">
        <v>436</v>
      </c>
      <c r="C15" s="223" t="s">
        <v>418</v>
      </c>
      <c r="D15" s="224">
        <v>5088</v>
      </c>
      <c r="F15" s="221">
        <f t="shared" ref="F15:F28" si="0">D15*E15</f>
        <v>0</v>
      </c>
      <c r="G15" s="77">
        <v>0</v>
      </c>
      <c r="H15" s="77">
        <v>0</v>
      </c>
      <c r="I15" s="78">
        <v>0.28799999999999998</v>
      </c>
      <c r="J15" s="79">
        <v>11.445603576751116</v>
      </c>
      <c r="K15" s="79"/>
      <c r="L15" s="90"/>
      <c r="M15" s="90">
        <v>5.0325000000000006</v>
      </c>
    </row>
    <row r="16" spans="2:14" ht="13.5" customHeight="1" x14ac:dyDescent="0.25">
      <c r="B16" s="222" t="s">
        <v>436</v>
      </c>
      <c r="C16" s="223" t="s">
        <v>423</v>
      </c>
      <c r="D16" s="224">
        <v>6360</v>
      </c>
      <c r="F16" s="221">
        <f t="shared" si="0"/>
        <v>0</v>
      </c>
      <c r="G16" s="77">
        <v>0</v>
      </c>
      <c r="H16" s="77">
        <v>0</v>
      </c>
      <c r="I16" s="78">
        <v>0.36</v>
      </c>
      <c r="J16" s="79">
        <v>14.307004470938894</v>
      </c>
      <c r="K16" s="79"/>
      <c r="L16" s="90"/>
      <c r="M16" s="90"/>
    </row>
    <row r="17" spans="2:13" ht="13.5" customHeight="1" x14ac:dyDescent="0.25">
      <c r="B17" s="222" t="s">
        <v>436</v>
      </c>
      <c r="C17" s="223" t="s">
        <v>419</v>
      </c>
      <c r="D17" s="224">
        <v>7632</v>
      </c>
      <c r="F17" s="221">
        <f t="shared" si="0"/>
        <v>0</v>
      </c>
      <c r="G17" s="77">
        <v>0</v>
      </c>
      <c r="H17" s="77">
        <v>0</v>
      </c>
      <c r="I17" s="78">
        <v>0.432</v>
      </c>
      <c r="J17" s="79">
        <v>17.168405365126674</v>
      </c>
      <c r="K17" s="79"/>
      <c r="L17" s="90"/>
      <c r="M17" s="90"/>
    </row>
    <row r="18" spans="2:13" ht="13.5" customHeight="1" x14ac:dyDescent="0.25">
      <c r="B18" s="222" t="s">
        <v>436</v>
      </c>
      <c r="C18" s="223" t="s">
        <v>424</v>
      </c>
      <c r="D18" s="224">
        <v>8904</v>
      </c>
      <c r="F18" s="221">
        <f t="shared" si="0"/>
        <v>0</v>
      </c>
      <c r="G18" s="77">
        <v>0</v>
      </c>
      <c r="H18" s="77">
        <v>0</v>
      </c>
      <c r="I18" s="78">
        <v>0.504</v>
      </c>
      <c r="J18" s="79">
        <v>20.029806259314451</v>
      </c>
      <c r="K18" s="79"/>
      <c r="L18" s="90"/>
      <c r="M18" s="90"/>
    </row>
    <row r="19" spans="2:13" ht="13.5" customHeight="1" x14ac:dyDescent="0.25">
      <c r="B19" s="222" t="s">
        <v>436</v>
      </c>
      <c r="C19" s="223" t="s">
        <v>425</v>
      </c>
      <c r="D19" s="224">
        <v>9540</v>
      </c>
      <c r="F19" s="221">
        <f t="shared" ref="F19" si="1">D19*E19</f>
        <v>0</v>
      </c>
      <c r="G19" s="77">
        <v>0</v>
      </c>
      <c r="H19" s="77">
        <v>0</v>
      </c>
      <c r="I19" s="78">
        <v>0.54</v>
      </c>
      <c r="J19" s="79">
        <v>21.460506706408342</v>
      </c>
      <c r="K19" s="79"/>
      <c r="L19" s="90"/>
      <c r="M19" s="90"/>
    </row>
    <row r="20" spans="2:13" ht="13.5" customHeight="1" x14ac:dyDescent="0.25">
      <c r="B20" s="222" t="s">
        <v>436</v>
      </c>
      <c r="C20" s="223" t="s">
        <v>426</v>
      </c>
      <c r="D20" s="224">
        <v>11448</v>
      </c>
      <c r="F20" s="221">
        <f t="shared" si="0"/>
        <v>0</v>
      </c>
      <c r="G20" s="77">
        <v>0</v>
      </c>
      <c r="H20" s="77">
        <v>0</v>
      </c>
      <c r="I20" s="78">
        <v>0.64800000000000002</v>
      </c>
      <c r="J20" s="79">
        <v>25.752608047690014</v>
      </c>
      <c r="K20" s="79"/>
      <c r="L20" s="90"/>
      <c r="M20" s="90"/>
    </row>
    <row r="21" spans="2:13" ht="13.5" customHeight="1" x14ac:dyDescent="0.25">
      <c r="B21" s="218" t="s">
        <v>25</v>
      </c>
      <c r="C21" s="219"/>
      <c r="D21" s="225"/>
      <c r="F21" s="221"/>
      <c r="G21" s="77"/>
      <c r="H21" s="77"/>
      <c r="I21" s="78">
        <v>0</v>
      </c>
      <c r="J21" s="79">
        <v>0</v>
      </c>
      <c r="K21" s="79"/>
      <c r="L21" s="90"/>
      <c r="M21" s="90"/>
    </row>
    <row r="22" spans="2:13" ht="13.5" customHeight="1" x14ac:dyDescent="0.25">
      <c r="B22" s="222" t="s">
        <v>436</v>
      </c>
      <c r="C22" s="223" t="s">
        <v>452</v>
      </c>
      <c r="D22" s="224">
        <v>5247</v>
      </c>
      <c r="F22" s="221">
        <f t="shared" si="0"/>
        <v>0</v>
      </c>
      <c r="G22" s="77">
        <v>0</v>
      </c>
      <c r="H22" s="77">
        <v>0</v>
      </c>
      <c r="I22" s="78">
        <v>0.29699999999999999</v>
      </c>
      <c r="J22" s="79">
        <v>11.803278688524589</v>
      </c>
      <c r="K22" s="79"/>
      <c r="L22" s="90"/>
      <c r="M22" s="90"/>
    </row>
    <row r="23" spans="2:13" ht="13.5" customHeight="1" x14ac:dyDescent="0.25">
      <c r="B23" s="222" t="s">
        <v>436</v>
      </c>
      <c r="C23" s="223" t="s">
        <v>415</v>
      </c>
      <c r="D23" s="224">
        <v>6996</v>
      </c>
      <c r="F23" s="221">
        <f t="shared" si="0"/>
        <v>0</v>
      </c>
      <c r="G23" s="77">
        <v>0</v>
      </c>
      <c r="H23" s="77">
        <v>0</v>
      </c>
      <c r="I23" s="78">
        <v>0.39600000000000002</v>
      </c>
      <c r="J23" s="79">
        <v>15.737704918032785</v>
      </c>
      <c r="K23" s="79"/>
      <c r="L23" s="90"/>
      <c r="M23" s="90"/>
    </row>
    <row r="24" spans="2:13" ht="13.5" customHeight="1" x14ac:dyDescent="0.25">
      <c r="B24" s="222" t="s">
        <v>436</v>
      </c>
      <c r="C24" s="223" t="s">
        <v>416</v>
      </c>
      <c r="D24" s="224">
        <v>8745</v>
      </c>
      <c r="F24" s="221">
        <f t="shared" si="0"/>
        <v>0</v>
      </c>
      <c r="G24" s="77">
        <v>0</v>
      </c>
      <c r="H24" s="77">
        <v>0</v>
      </c>
      <c r="I24" s="78">
        <v>0.49499999999999994</v>
      </c>
      <c r="J24" s="79">
        <v>19.672131147540981</v>
      </c>
      <c r="K24" s="79"/>
      <c r="L24" s="90"/>
      <c r="M24" s="90"/>
    </row>
    <row r="25" spans="2:13" ht="13.5" customHeight="1" x14ac:dyDescent="0.25">
      <c r="B25" s="222" t="s">
        <v>436</v>
      </c>
      <c r="C25" s="223" t="s">
        <v>417</v>
      </c>
      <c r="D25" s="224">
        <v>10494</v>
      </c>
      <c r="F25" s="221">
        <f t="shared" si="0"/>
        <v>0</v>
      </c>
      <c r="G25" s="77">
        <v>0</v>
      </c>
      <c r="H25" s="77">
        <v>0</v>
      </c>
      <c r="I25" s="78">
        <v>0.59399999999999997</v>
      </c>
      <c r="J25" s="79">
        <v>23.606557377049178</v>
      </c>
      <c r="K25" s="79"/>
      <c r="L25" s="90"/>
      <c r="M25" s="90"/>
    </row>
    <row r="26" spans="2:13" ht="13.5" customHeight="1" x14ac:dyDescent="0.25">
      <c r="B26" s="222" t="s">
        <v>436</v>
      </c>
      <c r="C26" s="223" t="s">
        <v>420</v>
      </c>
      <c r="D26" s="224">
        <v>12243</v>
      </c>
      <c r="F26" s="221">
        <f t="shared" si="0"/>
        <v>0</v>
      </c>
      <c r="G26" s="77">
        <v>0</v>
      </c>
      <c r="H26" s="77">
        <v>0</v>
      </c>
      <c r="I26" s="78">
        <v>0.69299999999999995</v>
      </c>
      <c r="J26" s="79">
        <v>27.540983606557376</v>
      </c>
      <c r="K26" s="79"/>
      <c r="L26" s="90"/>
      <c r="M26" s="90"/>
    </row>
    <row r="27" spans="2:13" ht="13.5" customHeight="1" x14ac:dyDescent="0.25">
      <c r="B27" s="222" t="s">
        <v>436</v>
      </c>
      <c r="C27" s="223" t="s">
        <v>421</v>
      </c>
      <c r="D27" s="224">
        <v>13118</v>
      </c>
      <c r="F27" s="221">
        <f t="shared" si="0"/>
        <v>0</v>
      </c>
      <c r="G27" s="77">
        <v>0</v>
      </c>
      <c r="H27" s="77">
        <v>0</v>
      </c>
      <c r="I27" s="78">
        <v>0.74250000000000005</v>
      </c>
      <c r="J27" s="79">
        <v>29.508196721311471</v>
      </c>
      <c r="K27" s="79"/>
      <c r="L27" s="90"/>
      <c r="M27" s="90"/>
    </row>
    <row r="28" spans="2:13" ht="13.5" customHeight="1" x14ac:dyDescent="0.25">
      <c r="B28" s="222" t="s">
        <v>436</v>
      </c>
      <c r="C28" s="223" t="s">
        <v>422</v>
      </c>
      <c r="D28" s="224">
        <v>15741</v>
      </c>
      <c r="F28" s="221">
        <f t="shared" si="0"/>
        <v>0</v>
      </c>
      <c r="G28" s="77">
        <v>0</v>
      </c>
      <c r="H28" s="77">
        <v>0</v>
      </c>
      <c r="I28" s="78">
        <v>0.89100000000000001</v>
      </c>
      <c r="J28" s="79">
        <v>35.409836065573771</v>
      </c>
      <c r="K28" s="79"/>
      <c r="L28" s="90"/>
      <c r="M28" s="90"/>
    </row>
    <row r="29" spans="2:13" ht="13.5" customHeight="1" thickBot="1" x14ac:dyDescent="0.3">
      <c r="B29" s="226"/>
      <c r="C29" s="227"/>
      <c r="D29" s="228"/>
      <c r="F29" s="221"/>
      <c r="G29" s="77"/>
      <c r="H29" s="77"/>
      <c r="I29" s="78"/>
      <c r="J29" s="79"/>
      <c r="K29" s="79"/>
      <c r="L29" s="90"/>
      <c r="M29" s="90"/>
    </row>
    <row r="30" spans="2:13" ht="24.95" customHeight="1" thickBot="1" x14ac:dyDescent="0.3">
      <c r="B30" s="213" t="s">
        <v>453</v>
      </c>
      <c r="C30" s="214" t="s">
        <v>446</v>
      </c>
      <c r="D30" s="229" t="s">
        <v>396</v>
      </c>
      <c r="F30" s="221"/>
      <c r="G30" s="77"/>
      <c r="H30" s="77"/>
      <c r="I30" s="78"/>
      <c r="J30" s="79"/>
      <c r="K30" s="79"/>
      <c r="L30" s="90"/>
      <c r="M30" s="90"/>
    </row>
    <row r="31" spans="2:13" ht="13.5" customHeight="1" x14ac:dyDescent="0.25">
      <c r="B31" s="218" t="s">
        <v>26</v>
      </c>
      <c r="C31" s="219"/>
      <c r="D31" s="225"/>
      <c r="F31" s="221"/>
      <c r="G31" s="77"/>
      <c r="H31" s="77"/>
      <c r="I31" s="78"/>
      <c r="J31" s="79"/>
      <c r="K31" s="79"/>
      <c r="L31" s="90"/>
      <c r="M31" s="90"/>
    </row>
    <row r="32" spans="2:13" x14ac:dyDescent="0.25">
      <c r="B32" s="222" t="s">
        <v>435</v>
      </c>
      <c r="C32" s="223" t="s">
        <v>451</v>
      </c>
      <c r="D32" s="224">
        <v>2880</v>
      </c>
      <c r="F32" s="221">
        <f t="shared" ref="F32:F38" si="2">D32*E32</f>
        <v>0</v>
      </c>
      <c r="G32" s="77">
        <v>0</v>
      </c>
      <c r="H32" s="77">
        <v>0</v>
      </c>
      <c r="I32" s="78">
        <v>0.216</v>
      </c>
      <c r="J32" s="79">
        <v>8.5842026825633369</v>
      </c>
      <c r="K32" s="79"/>
      <c r="L32" s="90"/>
      <c r="M32" s="90"/>
    </row>
    <row r="33" spans="2:13" ht="13.5" customHeight="1" x14ac:dyDescent="0.25">
      <c r="B33" s="222" t="s">
        <v>435</v>
      </c>
      <c r="C33" s="223" t="s">
        <v>418</v>
      </c>
      <c r="D33" s="224">
        <v>3840</v>
      </c>
      <c r="F33" s="221">
        <f t="shared" si="2"/>
        <v>0</v>
      </c>
      <c r="G33" s="77">
        <v>0</v>
      </c>
      <c r="H33" s="77">
        <v>0</v>
      </c>
      <c r="I33" s="78">
        <v>0.28799999999999998</v>
      </c>
      <c r="J33" s="79">
        <v>11.445603576751116</v>
      </c>
      <c r="K33" s="79"/>
      <c r="L33" s="90"/>
      <c r="M33" s="90"/>
    </row>
    <row r="34" spans="2:13" ht="13.5" customHeight="1" x14ac:dyDescent="0.25">
      <c r="B34" s="222" t="s">
        <v>435</v>
      </c>
      <c r="C34" s="223" t="s">
        <v>423</v>
      </c>
      <c r="D34" s="224">
        <v>4800</v>
      </c>
      <c r="F34" s="221">
        <f t="shared" si="2"/>
        <v>0</v>
      </c>
      <c r="G34" s="77">
        <v>0</v>
      </c>
      <c r="H34" s="77">
        <v>0</v>
      </c>
      <c r="I34" s="78">
        <v>0.36</v>
      </c>
      <c r="J34" s="79">
        <v>14.307004470938894</v>
      </c>
      <c r="K34" s="79"/>
      <c r="L34" s="90"/>
      <c r="M34" s="90"/>
    </row>
    <row r="35" spans="2:13" ht="13.5" customHeight="1" x14ac:dyDescent="0.25">
      <c r="B35" s="222" t="s">
        <v>435</v>
      </c>
      <c r="C35" s="223" t="s">
        <v>419</v>
      </c>
      <c r="D35" s="224">
        <v>5760</v>
      </c>
      <c r="F35" s="221">
        <f t="shared" si="2"/>
        <v>0</v>
      </c>
      <c r="G35" s="77">
        <v>0</v>
      </c>
      <c r="H35" s="77">
        <v>0</v>
      </c>
      <c r="I35" s="78">
        <v>0.432</v>
      </c>
      <c r="J35" s="79">
        <v>17.168405365126674</v>
      </c>
      <c r="K35" s="79"/>
      <c r="L35" s="90"/>
      <c r="M35" s="90"/>
    </row>
    <row r="36" spans="2:13" ht="13.5" customHeight="1" x14ac:dyDescent="0.25">
      <c r="B36" s="222" t="s">
        <v>435</v>
      </c>
      <c r="C36" s="223" t="s">
        <v>424</v>
      </c>
      <c r="D36" s="224">
        <v>6720</v>
      </c>
      <c r="F36" s="221">
        <f t="shared" ref="F36" si="3">D36*E36</f>
        <v>0</v>
      </c>
      <c r="G36" s="77">
        <v>0</v>
      </c>
      <c r="H36" s="77">
        <v>0</v>
      </c>
      <c r="I36" s="78">
        <v>0.504</v>
      </c>
      <c r="J36" s="79">
        <v>20.029806259314451</v>
      </c>
      <c r="K36" s="79"/>
      <c r="L36" s="90"/>
      <c r="M36" s="90"/>
    </row>
    <row r="37" spans="2:13" ht="13.15" customHeight="1" x14ac:dyDescent="0.25">
      <c r="B37" s="222" t="s">
        <v>435</v>
      </c>
      <c r="C37" s="223" t="s">
        <v>425</v>
      </c>
      <c r="D37" s="224">
        <v>7200</v>
      </c>
      <c r="F37" s="221">
        <f t="shared" si="2"/>
        <v>0</v>
      </c>
      <c r="G37" s="77">
        <v>0</v>
      </c>
      <c r="H37" s="77">
        <v>0</v>
      </c>
      <c r="I37" s="78">
        <v>0.54</v>
      </c>
      <c r="J37" s="79">
        <v>21.460506706408342</v>
      </c>
      <c r="K37" s="79"/>
      <c r="L37" s="90"/>
      <c r="M37" s="90"/>
    </row>
    <row r="38" spans="2:13" ht="13.5" customHeight="1" x14ac:dyDescent="0.25">
      <c r="B38" s="222" t="s">
        <v>435</v>
      </c>
      <c r="C38" s="223" t="s">
        <v>426</v>
      </c>
      <c r="D38" s="224">
        <v>8640</v>
      </c>
      <c r="F38" s="221">
        <f t="shared" si="2"/>
        <v>0</v>
      </c>
      <c r="G38" s="77">
        <v>0</v>
      </c>
      <c r="H38" s="77">
        <v>0</v>
      </c>
      <c r="I38" s="78">
        <v>0.64800000000000002</v>
      </c>
      <c r="J38" s="79">
        <v>25.752608047690014</v>
      </c>
      <c r="K38" s="79"/>
      <c r="L38" s="90"/>
      <c r="M38" s="90"/>
    </row>
    <row r="39" spans="2:13" ht="13.5" customHeight="1" x14ac:dyDescent="0.25">
      <c r="B39" s="218" t="s">
        <v>25</v>
      </c>
      <c r="C39" s="219"/>
      <c r="D39" s="225"/>
      <c r="F39" s="221"/>
      <c r="G39" s="77"/>
      <c r="H39" s="77"/>
      <c r="I39" s="78">
        <v>0</v>
      </c>
      <c r="J39" s="79">
        <v>0</v>
      </c>
      <c r="K39" s="79"/>
      <c r="L39" s="90"/>
      <c r="M39" s="90"/>
    </row>
    <row r="40" spans="2:13" ht="13.5" customHeight="1" x14ac:dyDescent="0.25">
      <c r="B40" s="222" t="s">
        <v>435</v>
      </c>
      <c r="C40" s="223" t="s">
        <v>452</v>
      </c>
      <c r="D40" s="224">
        <v>3960</v>
      </c>
      <c r="F40" s="221">
        <f t="shared" ref="F40:F46" si="4">D40*E40</f>
        <v>0</v>
      </c>
      <c r="G40" s="77">
        <v>0</v>
      </c>
      <c r="H40" s="77">
        <v>0</v>
      </c>
      <c r="I40" s="78">
        <v>0.29699999999999999</v>
      </c>
      <c r="J40" s="79">
        <v>11.803278688524589</v>
      </c>
      <c r="K40" s="79"/>
      <c r="L40" s="90"/>
      <c r="M40" s="90"/>
    </row>
    <row r="41" spans="2:13" ht="13.5" customHeight="1" x14ac:dyDescent="0.25">
      <c r="B41" s="222" t="s">
        <v>435</v>
      </c>
      <c r="C41" s="223" t="s">
        <v>415</v>
      </c>
      <c r="D41" s="224">
        <v>5280</v>
      </c>
      <c r="F41" s="221">
        <f t="shared" si="4"/>
        <v>0</v>
      </c>
      <c r="G41" s="77">
        <v>0</v>
      </c>
      <c r="H41" s="77">
        <v>0</v>
      </c>
      <c r="I41" s="78">
        <v>0.39600000000000002</v>
      </c>
      <c r="J41" s="79">
        <v>15.737704918032785</v>
      </c>
      <c r="K41" s="79"/>
      <c r="L41" s="90"/>
      <c r="M41" s="90"/>
    </row>
    <row r="42" spans="2:13" ht="13.5" customHeight="1" x14ac:dyDescent="0.25">
      <c r="B42" s="222" t="s">
        <v>435</v>
      </c>
      <c r="C42" s="223" t="s">
        <v>416</v>
      </c>
      <c r="D42" s="224">
        <v>6600</v>
      </c>
      <c r="F42" s="221">
        <f t="shared" si="4"/>
        <v>0</v>
      </c>
      <c r="G42" s="77">
        <v>0</v>
      </c>
      <c r="H42" s="77">
        <v>0</v>
      </c>
      <c r="I42" s="78">
        <v>0.49499999999999994</v>
      </c>
      <c r="J42" s="79">
        <v>19.672131147540981</v>
      </c>
      <c r="K42" s="79"/>
      <c r="L42" s="90"/>
      <c r="M42" s="90"/>
    </row>
    <row r="43" spans="2:13" ht="13.5" customHeight="1" x14ac:dyDescent="0.25">
      <c r="B43" s="222" t="s">
        <v>435</v>
      </c>
      <c r="C43" s="223" t="s">
        <v>417</v>
      </c>
      <c r="D43" s="224">
        <v>7920</v>
      </c>
      <c r="F43" s="221">
        <f t="shared" si="4"/>
        <v>0</v>
      </c>
      <c r="G43" s="77">
        <v>0</v>
      </c>
      <c r="H43" s="77">
        <v>0</v>
      </c>
      <c r="I43" s="78">
        <v>0.59399999999999997</v>
      </c>
      <c r="J43" s="79">
        <v>23.606557377049178</v>
      </c>
      <c r="K43" s="79"/>
      <c r="L43" s="90"/>
      <c r="M43" s="90"/>
    </row>
    <row r="44" spans="2:13" ht="13.5" customHeight="1" x14ac:dyDescent="0.25">
      <c r="B44" s="222" t="s">
        <v>435</v>
      </c>
      <c r="C44" s="223" t="s">
        <v>420</v>
      </c>
      <c r="D44" s="224">
        <v>9240</v>
      </c>
      <c r="F44" s="221">
        <f t="shared" si="4"/>
        <v>0</v>
      </c>
      <c r="G44" s="77">
        <v>0</v>
      </c>
      <c r="H44" s="77">
        <v>0</v>
      </c>
      <c r="I44" s="78">
        <v>0.69299999999999995</v>
      </c>
      <c r="J44" s="79">
        <v>27.540983606557376</v>
      </c>
      <c r="K44" s="79"/>
      <c r="L44" s="90"/>
      <c r="M44" s="90"/>
    </row>
    <row r="45" spans="2:13" ht="13.5" customHeight="1" x14ac:dyDescent="0.25">
      <c r="B45" s="222" t="s">
        <v>435</v>
      </c>
      <c r="C45" s="223" t="s">
        <v>421</v>
      </c>
      <c r="D45" s="224">
        <v>9900</v>
      </c>
      <c r="F45" s="221">
        <f t="shared" si="4"/>
        <v>0</v>
      </c>
      <c r="G45" s="77">
        <v>0</v>
      </c>
      <c r="H45" s="77">
        <v>0</v>
      </c>
      <c r="I45" s="78">
        <v>0.74250000000000005</v>
      </c>
      <c r="J45" s="79">
        <v>29.508196721311471</v>
      </c>
      <c r="K45" s="79"/>
      <c r="L45" s="90"/>
      <c r="M45" s="90"/>
    </row>
    <row r="46" spans="2:13" ht="13.5" customHeight="1" x14ac:dyDescent="0.25">
      <c r="B46" s="222" t="s">
        <v>435</v>
      </c>
      <c r="C46" s="223" t="s">
        <v>422</v>
      </c>
      <c r="D46" s="224">
        <v>11880</v>
      </c>
      <c r="F46" s="230">
        <f t="shared" si="4"/>
        <v>0</v>
      </c>
      <c r="G46" s="77">
        <v>0</v>
      </c>
      <c r="H46" s="77">
        <v>0</v>
      </c>
      <c r="I46" s="78">
        <v>0.89100000000000001</v>
      </c>
      <c r="J46" s="79">
        <v>35.409836065573771</v>
      </c>
      <c r="K46" s="79"/>
      <c r="L46" s="90"/>
      <c r="M46" s="90"/>
    </row>
    <row r="47" spans="2:13" ht="13.5" customHeight="1" x14ac:dyDescent="0.25">
      <c r="F47" s="231">
        <f>SUM(F13:F46)</f>
        <v>0</v>
      </c>
      <c r="G47" s="100">
        <v>0</v>
      </c>
      <c r="H47" s="100">
        <v>0</v>
      </c>
      <c r="I47" s="101"/>
      <c r="J47" s="90"/>
      <c r="K47" s="90"/>
      <c r="L47" s="90"/>
      <c r="M47" s="90"/>
    </row>
    <row r="48" spans="2:1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spans="4:4" ht="13.5" customHeight="1" x14ac:dyDescent="0.25"/>
    <row r="162" spans="4:4" ht="13.5" customHeight="1" x14ac:dyDescent="0.25"/>
    <row r="163" spans="4:4" ht="13.5" customHeight="1" x14ac:dyDescent="0.25">
      <c r="D163" s="228"/>
    </row>
    <row r="164" spans="4:4" ht="13.5" customHeight="1" x14ac:dyDescent="0.25">
      <c r="D164" s="228"/>
    </row>
    <row r="165" spans="4:4" ht="13.5" customHeight="1" x14ac:dyDescent="0.25">
      <c r="D165" s="228"/>
    </row>
    <row r="166" spans="4:4" ht="13.5" customHeight="1" x14ac:dyDescent="0.25">
      <c r="D166" s="228"/>
    </row>
    <row r="167" spans="4:4" ht="13.5" customHeight="1" x14ac:dyDescent="0.25">
      <c r="D167" s="228"/>
    </row>
    <row r="168" spans="4:4" ht="13.5" customHeight="1" x14ac:dyDescent="0.25">
      <c r="D168" s="228"/>
    </row>
    <row r="169" spans="4:4" ht="13.5" customHeight="1" x14ac:dyDescent="0.25">
      <c r="D169" s="228"/>
    </row>
    <row r="170" spans="4:4" ht="13.5" customHeight="1" x14ac:dyDescent="0.25">
      <c r="D170" s="228"/>
    </row>
    <row r="171" spans="4:4" ht="13.5" customHeight="1" x14ac:dyDescent="0.25">
      <c r="D171" s="228"/>
    </row>
    <row r="172" spans="4:4" ht="13.5" customHeight="1" x14ac:dyDescent="0.25">
      <c r="D172" s="228"/>
    </row>
    <row r="173" spans="4:4" ht="13.5" customHeight="1" x14ac:dyDescent="0.25">
      <c r="D173" s="228"/>
    </row>
    <row r="174" spans="4:4" ht="13.5" customHeight="1" x14ac:dyDescent="0.25">
      <c r="D174" s="228"/>
    </row>
    <row r="175" spans="4:4" ht="13.5" customHeight="1" x14ac:dyDescent="0.25">
      <c r="D175" s="228"/>
    </row>
    <row r="176" spans="4:4" ht="13.5" customHeight="1" x14ac:dyDescent="0.25">
      <c r="D176" s="228"/>
    </row>
    <row r="177" spans="4:4" ht="13.5" customHeight="1" x14ac:dyDescent="0.25">
      <c r="D177" s="228"/>
    </row>
    <row r="178" spans="4:4" ht="13.5" customHeight="1" x14ac:dyDescent="0.25">
      <c r="D178" s="228"/>
    </row>
    <row r="179" spans="4:4" ht="13.5" customHeight="1" x14ac:dyDescent="0.25">
      <c r="D179" s="228"/>
    </row>
    <row r="180" spans="4:4" ht="13.5" customHeight="1" x14ac:dyDescent="0.25">
      <c r="D180" s="228"/>
    </row>
    <row r="181" spans="4:4" ht="13.5" customHeight="1" x14ac:dyDescent="0.25">
      <c r="D181" s="228"/>
    </row>
    <row r="182" spans="4:4" ht="13.5" customHeight="1" x14ac:dyDescent="0.25">
      <c r="D182" s="228"/>
    </row>
    <row r="183" spans="4:4" ht="13.5" customHeight="1" x14ac:dyDescent="0.25">
      <c r="D183" s="228"/>
    </row>
    <row r="184" spans="4:4" ht="13.5" customHeight="1" x14ac:dyDescent="0.25">
      <c r="D184" s="228"/>
    </row>
    <row r="185" spans="4:4" ht="13.5" customHeight="1" x14ac:dyDescent="0.25">
      <c r="D185" s="228"/>
    </row>
    <row r="186" spans="4:4" ht="13.5" customHeight="1" x14ac:dyDescent="0.25">
      <c r="D186" s="228"/>
    </row>
    <row r="187" spans="4:4" ht="13.5" customHeight="1" x14ac:dyDescent="0.25">
      <c r="D187" s="228"/>
    </row>
    <row r="188" spans="4:4" ht="13.5" customHeight="1" x14ac:dyDescent="0.25">
      <c r="D188" s="228"/>
    </row>
    <row r="189" spans="4:4" ht="13.5" customHeight="1" x14ac:dyDescent="0.25">
      <c r="D189" s="228"/>
    </row>
    <row r="190" spans="4:4" ht="13.5" customHeight="1" x14ac:dyDescent="0.25">
      <c r="D190" s="228"/>
    </row>
    <row r="191" spans="4:4" ht="13.5" customHeight="1" x14ac:dyDescent="0.25">
      <c r="D191" s="228"/>
    </row>
    <row r="192" spans="4:4" ht="13.5" customHeight="1" x14ac:dyDescent="0.25">
      <c r="D192" s="228"/>
    </row>
    <row r="193" spans="4:4" ht="13.5" customHeight="1" x14ac:dyDescent="0.25">
      <c r="D193" s="228"/>
    </row>
    <row r="194" spans="4:4" ht="13.5" customHeight="1" x14ac:dyDescent="0.25">
      <c r="D194" s="228"/>
    </row>
    <row r="195" spans="4:4" ht="13.5" customHeight="1" x14ac:dyDescent="0.25">
      <c r="D195" s="228"/>
    </row>
    <row r="196" spans="4:4" ht="13.5" customHeight="1" x14ac:dyDescent="0.25">
      <c r="D196" s="228"/>
    </row>
    <row r="197" spans="4:4" ht="13.5" customHeight="1" x14ac:dyDescent="0.25">
      <c r="D197" s="228"/>
    </row>
    <row r="198" spans="4:4" ht="13.5" customHeight="1" x14ac:dyDescent="0.25">
      <c r="D198" s="228"/>
    </row>
    <row r="199" spans="4:4" ht="13.5" customHeight="1" x14ac:dyDescent="0.25">
      <c r="D199" s="228"/>
    </row>
    <row r="200" spans="4:4" ht="13.5" customHeight="1" x14ac:dyDescent="0.25">
      <c r="D200" s="228"/>
    </row>
    <row r="201" spans="4:4" ht="13.5" customHeight="1" x14ac:dyDescent="0.25">
      <c r="D201" s="228"/>
    </row>
    <row r="202" spans="4:4" ht="13.5" customHeight="1" x14ac:dyDescent="0.25">
      <c r="D202" s="228"/>
    </row>
    <row r="203" spans="4:4" ht="13.5" customHeight="1" x14ac:dyDescent="0.25">
      <c r="D203" s="228"/>
    </row>
    <row r="204" spans="4:4" ht="13.5" customHeight="1" x14ac:dyDescent="0.25">
      <c r="D204" s="228"/>
    </row>
    <row r="205" spans="4:4" ht="13.5" customHeight="1" x14ac:dyDescent="0.25">
      <c r="D205" s="228"/>
    </row>
    <row r="206" spans="4:4" ht="13.5" customHeight="1" x14ac:dyDescent="0.25">
      <c r="D206" s="228"/>
    </row>
    <row r="207" spans="4:4" x14ac:dyDescent="0.25">
      <c r="D207" s="228"/>
    </row>
    <row r="208" spans="4:4" x14ac:dyDescent="0.25">
      <c r="D208" s="228"/>
    </row>
    <row r="209" spans="4:4" x14ac:dyDescent="0.25">
      <c r="D209" s="228"/>
    </row>
    <row r="210" spans="4:4" x14ac:dyDescent="0.25">
      <c r="D210" s="228"/>
    </row>
    <row r="211" spans="4:4" x14ac:dyDescent="0.25">
      <c r="D211" s="228"/>
    </row>
    <row r="212" spans="4:4" x14ac:dyDescent="0.25">
      <c r="D212" s="228"/>
    </row>
  </sheetData>
  <pageMargins left="0.7" right="0.7" top="0.75" bottom="0.75" header="0.3" footer="0.3"/>
  <pageSetup paperSize="9" scale="96" orientation="portrait" r:id="rId1"/>
  <colBreaks count="1" manualBreakCount="1">
    <brk id="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13"/>
  <sheetViews>
    <sheetView zoomScale="115" zoomScaleNormal="115" workbookViewId="0">
      <selection activeCell="I23" sqref="I23"/>
    </sheetView>
  </sheetViews>
  <sheetFormatPr defaultRowHeight="12.75" x14ac:dyDescent="0.2"/>
  <cols>
    <col min="1" max="1" width="5.42578125" customWidth="1"/>
    <col min="2" max="2" width="12.85546875" customWidth="1"/>
  </cols>
  <sheetData>
    <row r="3" spans="2:12" x14ac:dyDescent="0.2">
      <c r="D3" s="10" t="s">
        <v>139</v>
      </c>
      <c r="E3" s="257"/>
    </row>
    <row r="4" spans="2:12" ht="15.75" x14ac:dyDescent="0.25">
      <c r="D4" s="6"/>
      <c r="E4" s="257"/>
    </row>
    <row r="5" spans="2:12" ht="13.5" x14ac:dyDescent="0.25">
      <c r="B5" s="406" t="s">
        <v>437</v>
      </c>
      <c r="C5" s="406" t="s">
        <v>490</v>
      </c>
      <c r="D5" s="408" t="s">
        <v>268</v>
      </c>
      <c r="E5" s="409"/>
      <c r="F5" s="409"/>
      <c r="G5" s="409"/>
      <c r="H5" s="410"/>
    </row>
    <row r="6" spans="2:12" ht="13.5" x14ac:dyDescent="0.25">
      <c r="B6" s="407"/>
      <c r="C6" s="407"/>
      <c r="D6" s="9" t="s">
        <v>140</v>
      </c>
      <c r="E6" s="9" t="s">
        <v>138</v>
      </c>
      <c r="F6" s="9" t="s">
        <v>137</v>
      </c>
      <c r="G6" s="9" t="s">
        <v>141</v>
      </c>
      <c r="H6" s="9" t="s">
        <v>142</v>
      </c>
    </row>
    <row r="7" spans="2:12" ht="14.25" x14ac:dyDescent="0.3">
      <c r="B7" s="8" t="s">
        <v>175</v>
      </c>
      <c r="C7" s="8" t="s">
        <v>491</v>
      </c>
      <c r="D7" s="7" t="s">
        <v>176</v>
      </c>
      <c r="E7" s="4" t="s">
        <v>492</v>
      </c>
      <c r="F7" s="4" t="s">
        <v>177</v>
      </c>
      <c r="G7" s="4" t="s">
        <v>493</v>
      </c>
      <c r="H7" s="4" t="s">
        <v>180</v>
      </c>
    </row>
    <row r="8" spans="2:12" ht="14.25" x14ac:dyDescent="0.3">
      <c r="B8" s="8" t="s">
        <v>143</v>
      </c>
      <c r="C8" s="8" t="s">
        <v>494</v>
      </c>
      <c r="D8" s="7" t="s">
        <v>181</v>
      </c>
      <c r="E8" s="4" t="s">
        <v>182</v>
      </c>
      <c r="F8" s="4" t="s">
        <v>183</v>
      </c>
      <c r="G8" s="4" t="s">
        <v>179</v>
      </c>
      <c r="H8" s="4" t="s">
        <v>177</v>
      </c>
    </row>
    <row r="9" spans="2:12" ht="14.25" x14ac:dyDescent="0.3">
      <c r="B9" s="8" t="s">
        <v>145</v>
      </c>
      <c r="C9" s="8" t="s">
        <v>495</v>
      </c>
      <c r="D9" s="7" t="s">
        <v>496</v>
      </c>
      <c r="E9" s="4" t="s">
        <v>497</v>
      </c>
      <c r="F9" s="4" t="s">
        <v>181</v>
      </c>
      <c r="G9" s="4" t="s">
        <v>498</v>
      </c>
      <c r="H9" s="4" t="s">
        <v>499</v>
      </c>
    </row>
    <row r="10" spans="2:12" ht="14.25" x14ac:dyDescent="0.3">
      <c r="B10" s="8" t="s">
        <v>145</v>
      </c>
      <c r="C10" s="8" t="s">
        <v>500</v>
      </c>
      <c r="D10" s="7" t="s">
        <v>501</v>
      </c>
      <c r="E10" s="4" t="s">
        <v>502</v>
      </c>
      <c r="F10" s="4" t="s">
        <v>503</v>
      </c>
      <c r="G10" s="4" t="s">
        <v>504</v>
      </c>
      <c r="H10" s="4" t="s">
        <v>181</v>
      </c>
    </row>
    <row r="11" spans="2:12" ht="13.5" x14ac:dyDescent="0.25">
      <c r="B11" s="5" t="s">
        <v>33</v>
      </c>
      <c r="C11" s="5"/>
      <c r="D11" s="2"/>
      <c r="E11" s="2"/>
      <c r="F11" s="2"/>
      <c r="G11" s="3"/>
      <c r="H11" s="2"/>
    </row>
    <row r="12" spans="2:12" x14ac:dyDescent="0.2">
      <c r="G12" s="257"/>
      <c r="H12" s="1"/>
    </row>
    <row r="13" spans="2:12" x14ac:dyDescent="0.2">
      <c r="B13" s="258" t="s">
        <v>505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60"/>
    </row>
  </sheetData>
  <mergeCells count="3">
    <mergeCell ref="B5:B6"/>
    <mergeCell ref="C5:C6"/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Балки</vt:lpstr>
      <vt:lpstr>Рамы РП90</vt:lpstr>
      <vt:lpstr>Рамы РП70</vt:lpstr>
      <vt:lpstr>Рамы РП110</vt:lpstr>
      <vt:lpstr>Стойки</vt:lpstr>
      <vt:lpstr>ДСП</vt:lpstr>
      <vt:lpstr>info</vt:lpstr>
      <vt:lpstr>Балки!Область_печати</vt:lpstr>
      <vt:lpstr>'Рамы РП70'!Область_печати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pc182</cp:lastModifiedBy>
  <cp:lastPrinted>2016-03-29T06:07:20Z</cp:lastPrinted>
  <dcterms:created xsi:type="dcterms:W3CDTF">1996-10-08T23:32:33Z</dcterms:created>
  <dcterms:modified xsi:type="dcterms:W3CDTF">2024-06-20T12:18:56Z</dcterms:modified>
</cp:coreProperties>
</file>