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esnahanp/Dropbox/Smart_Coasts_Sensors/Water-Level/Open-Water-Level/Data Analysis/"/>
    </mc:Choice>
  </mc:AlternateContent>
  <xr:revisionPtr revIDLastSave="0" documentId="13_ncr:1_{B0C6FA82-44EA-F844-83E5-B25EBC192ED0}" xr6:coauthVersionLast="47" xr6:coauthVersionMax="47" xr10:uidLastSave="{00000000-0000-0000-0000-000000000000}"/>
  <bookViews>
    <workbookView xWindow="-38400" yWindow="2040" windowWidth="38400" windowHeight="21100" xr2:uid="{2C2A2005-0F3A-5045-8878-F39D51731DE6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9" i="1" l="1"/>
  <c r="A18" i="1"/>
</calcChain>
</file>

<file path=xl/sharedStrings.xml><?xml version="1.0" encoding="utf-8"?>
<sst xmlns="http://schemas.openxmlformats.org/spreadsheetml/2006/main" count="106" uniqueCount="60">
  <si>
    <t>ft @ Wilmington tide gauge</t>
  </si>
  <si>
    <t>m @ Wilmington tide gauge</t>
  </si>
  <si>
    <t>cm @ wilmington tide gauge</t>
  </si>
  <si>
    <t>cm distance @ waterLevel_0000 or N 23rd St</t>
  </si>
  <si>
    <t>cm distance @ waterLevel_0001 or Kerr Ave</t>
  </si>
  <si>
    <t>cm, reference point @ waterLevel_0000</t>
  </si>
  <si>
    <t>cm, reference point @ waterLevel_0001</t>
  </si>
  <si>
    <t>waterLevel_0001</t>
  </si>
  <si>
    <t>lat="34.2624650" lon="-77.8877350"</t>
  </si>
  <si>
    <t>lat="34.2580220" lon="-77.9199020"</t>
  </si>
  <si>
    <t>waterLevel_0000</t>
  </si>
  <si>
    <t>At 3 pm on 21-Feb-2024, Wilmington tide gauge was reading 1.16 ft. There's a lag up to Smith Creek sites, but considering that to be negligible for now to get reasonable values… Sensors will need to be surveyed in to correct this.</t>
  </si>
  <si>
    <t>lat</t>
  </si>
  <si>
    <t>long</t>
  </si>
  <si>
    <t>NAD83(2011)</t>
  </si>
  <si>
    <t>NAVD 88</t>
  </si>
  <si>
    <t>adjustment</t>
  </si>
  <si>
    <t>NAVD88</t>
  </si>
  <si>
    <t>manhole center SE (by N Kerr bridge SE side by boat pullout)</t>
  </si>
  <si>
    <t>34.26221123N</t>
  </si>
  <si>
    <t>77.88744165W</t>
  </si>
  <si>
    <t>base</t>
  </si>
  <si>
    <t>manhole center SF (top of N Kerr waterlevel sensor solar panel)</t>
  </si>
  <si>
    <t>34.26242692N</t>
  </si>
  <si>
    <t>77.88773840W</t>
  </si>
  <si>
    <t>manhole center SG (notch on bridge above n Kerr aquatroll)</t>
  </si>
  <si>
    <t>34.26237896N</t>
  </si>
  <si>
    <t>77.88771677W</t>
  </si>
  <si>
    <t>23 bridge (top of angleiron of water level arm)</t>
  </si>
  <si>
    <t>34.25801326N</t>
  </si>
  <si>
    <t>77.91987189W</t>
  </si>
  <si>
    <t>Notes from Hawkes email "Fieldnotes &amp; RTK points from March 5 2024 Bridge instrument levelling"</t>
  </si>
  <si>
    <t>PJB Sensors</t>
  </si>
  <si>
    <t>OLD CALCULATIONS; SUPERSEDED BY ANDREA'S RTK POINTS ABOVE</t>
  </si>
  <si>
    <t>N 23rd St</t>
  </si>
  <si>
    <t>N Kerr Ave</t>
  </si>
  <si>
    <t>e00fce680cdac6c15e5dfc75</t>
  </si>
  <si>
    <t>Device ID</t>
  </si>
  <si>
    <t>adjustment to sensing surface</t>
  </si>
  <si>
    <t>e00fce686649823d18a012b5</t>
  </si>
  <si>
    <t>object surveyed</t>
  </si>
  <si>
    <t>Site Name</t>
  </si>
  <si>
    <t>Kerr Ave and Smith Creek</t>
  </si>
  <si>
    <t>N 23rd St and Smith Creek</t>
  </si>
  <si>
    <t>None. Referenced to ILM NOAA Station.</t>
  </si>
  <si>
    <t>MLLW at ILM</t>
  </si>
  <si>
    <t>Reference (m)</t>
  </si>
  <si>
    <t>Datum</t>
  </si>
  <si>
    <t>System Firmware</t>
  </si>
  <si>
    <t>4.2.0</t>
  </si>
  <si>
    <t>Version notes</t>
  </si>
  <si>
    <t>60-min, cell standby, internal batt only</t>
  </si>
  <si>
    <t>60-min, cell off, external batt</t>
  </si>
  <si>
    <t>e00fce68f6984418a4ecb4cc</t>
  </si>
  <si>
    <t>e00fce685b52525503149da9</t>
  </si>
  <si>
    <t>waterLevel_0002</t>
  </si>
  <si>
    <t>waterLevel_0003</t>
  </si>
  <si>
    <t>date deployed</t>
  </si>
  <si>
    <t>None, but referenced to old survey point and shifted by 5.3 cm closer to water</t>
  </si>
  <si>
    <t>None, but referenced to old survey point. Sensor shifted by 4 cm closer to water in new configuration and angle iron dipped an additional 5.2 cm closer to water.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</si>
</sst>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1F1F1F"/>
      <name val="Arial"/>
      <family val="2"/>
    </font>
    <font>
      <sz val="11"/>
      <color rgb="FF000000"/>
      <name val="Aptos Narrow"/>
    </font>
    <font>
      <b/>
      <sz val="11"/>
      <color rgb="FF000000"/>
      <name val="Aptos Narrow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15" fontId="0" fillId="0" borderId="0" xfId="0" applyNumberFormat="1"/>
    <xf numFmtId="0" fontId="4" fillId="0" borderId="0" xfId="0" applyFont="1"/>
    <xf numFmtId="0" fontId="0" fillId="0" borderId="0" xfId="0" applyFill="1"/>
    <xf numFmtId="0" fontId="2" fillId="0" borderId="0" xfId="0" applyFont="1" applyFill="1"/>
    <xf numFmtId="0" fontId="3" fillId="2" borderId="0" xfId="0" applyFont="1" applyFill="1"/>
    <xf numFmtId="0" fontId="0" fillId="2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9AF5-05D1-F14A-943C-3D4BD92AFD6A}">
  <dimension ref="A1:N15"/>
  <sheetViews>
    <sheetView tabSelected="1" zoomScale="190" workbookViewId="0">
      <selection activeCell="B8" sqref="B8"/>
    </sheetView>
  </sheetViews>
  <sheetFormatPr baseColWidth="10" defaultRowHeight="16" x14ac:dyDescent="0.2"/>
  <cols>
    <col min="1" max="1" width="48" customWidth="1"/>
    <col min="2" max="2" width="37.5" bestFit="1" customWidth="1"/>
    <col min="3" max="3" width="25" bestFit="1" customWidth="1"/>
    <col min="4" max="4" width="12.5" bestFit="1" customWidth="1"/>
    <col min="5" max="5" width="7.83203125" bestFit="1" customWidth="1"/>
    <col min="6" max="6" width="13.1640625" bestFit="1" customWidth="1"/>
    <col min="7" max="7" width="47.83203125" bestFit="1" customWidth="1"/>
    <col min="8" max="8" width="14.83203125" bestFit="1" customWidth="1"/>
    <col min="9" max="9" width="24.5" bestFit="1" customWidth="1"/>
    <col min="10" max="10" width="24.83203125" bestFit="1" customWidth="1"/>
    <col min="11" max="11" width="12" style="10" bestFit="1" customWidth="1"/>
  </cols>
  <sheetData>
    <row r="1" spans="1:14" x14ac:dyDescent="0.2">
      <c r="A1" s="6" t="s">
        <v>41</v>
      </c>
      <c r="B1" s="4" t="s">
        <v>32</v>
      </c>
      <c r="C1" s="4" t="s">
        <v>37</v>
      </c>
      <c r="D1" s="6" t="s">
        <v>57</v>
      </c>
      <c r="E1" s="4" t="s">
        <v>12</v>
      </c>
      <c r="F1" s="4" t="s">
        <v>13</v>
      </c>
      <c r="G1" s="4" t="s">
        <v>40</v>
      </c>
      <c r="H1" s="4" t="s">
        <v>14</v>
      </c>
      <c r="I1" s="4" t="s">
        <v>15</v>
      </c>
      <c r="J1" s="4" t="s">
        <v>38</v>
      </c>
      <c r="K1" s="9" t="s">
        <v>46</v>
      </c>
      <c r="L1" s="4" t="s">
        <v>47</v>
      </c>
      <c r="M1" s="4" t="s">
        <v>50</v>
      </c>
      <c r="N1" s="4" t="s">
        <v>48</v>
      </c>
    </row>
    <row r="2" spans="1:14" x14ac:dyDescent="0.2">
      <c r="A2" t="s">
        <v>43</v>
      </c>
      <c r="B2" t="s">
        <v>10</v>
      </c>
      <c r="C2" t="s">
        <v>39</v>
      </c>
      <c r="D2" s="5">
        <v>45343</v>
      </c>
      <c r="E2" s="8" t="s">
        <v>29</v>
      </c>
      <c r="F2" s="8" t="s">
        <v>30</v>
      </c>
      <c r="G2" s="2" t="s">
        <v>44</v>
      </c>
      <c r="H2" s="2"/>
      <c r="I2" s="2"/>
      <c r="J2" s="2"/>
      <c r="K2" s="3">
        <v>4.4109999999999996</v>
      </c>
      <c r="L2" t="s">
        <v>45</v>
      </c>
      <c r="M2" t="s">
        <v>51</v>
      </c>
      <c r="N2" t="s">
        <v>49</v>
      </c>
    </row>
    <row r="3" spans="1:14" x14ac:dyDescent="0.2">
      <c r="A3" t="s">
        <v>42</v>
      </c>
      <c r="B3" t="s">
        <v>7</v>
      </c>
      <c r="C3" t="s">
        <v>36</v>
      </c>
      <c r="D3" s="5">
        <v>45343</v>
      </c>
      <c r="E3" s="8" t="s">
        <v>23</v>
      </c>
      <c r="F3" s="8" t="s">
        <v>24</v>
      </c>
      <c r="G3" s="2" t="s">
        <v>44</v>
      </c>
      <c r="H3" s="2"/>
      <c r="I3" s="2"/>
      <c r="J3" s="2"/>
      <c r="K3" s="3">
        <v>2.8159999999999998</v>
      </c>
      <c r="L3" t="s">
        <v>45</v>
      </c>
      <c r="M3" t="s">
        <v>51</v>
      </c>
      <c r="N3" t="s">
        <v>49</v>
      </c>
    </row>
    <row r="4" spans="1:14" x14ac:dyDescent="0.2">
      <c r="E4" s="7"/>
      <c r="F4" s="7"/>
    </row>
    <row r="5" spans="1:14" x14ac:dyDescent="0.2">
      <c r="A5" t="s">
        <v>43</v>
      </c>
      <c r="B5" t="s">
        <v>10</v>
      </c>
      <c r="C5" t="s">
        <v>39</v>
      </c>
      <c r="D5" s="5">
        <v>45356</v>
      </c>
      <c r="E5" s="8" t="s">
        <v>29</v>
      </c>
      <c r="F5" s="8" t="s">
        <v>30</v>
      </c>
      <c r="G5" s="2" t="s">
        <v>28</v>
      </c>
      <c r="H5" s="2">
        <v>-33.094999999999999</v>
      </c>
      <c r="I5" s="2">
        <v>3.665</v>
      </c>
      <c r="J5" s="2">
        <v>0.15</v>
      </c>
      <c r="K5" s="3">
        <v>3.5150000000000001</v>
      </c>
      <c r="L5" t="s">
        <v>17</v>
      </c>
      <c r="M5" t="s">
        <v>51</v>
      </c>
      <c r="N5" t="s">
        <v>49</v>
      </c>
    </row>
    <row r="6" spans="1:14" x14ac:dyDescent="0.2">
      <c r="A6" t="s">
        <v>42</v>
      </c>
      <c r="B6" t="s">
        <v>7</v>
      </c>
      <c r="C6" t="s">
        <v>36</v>
      </c>
      <c r="D6" s="5">
        <v>45356</v>
      </c>
      <c r="E6" s="8" t="s">
        <v>23</v>
      </c>
      <c r="F6" s="8" t="s">
        <v>24</v>
      </c>
      <c r="G6" s="2" t="s">
        <v>22</v>
      </c>
      <c r="H6" s="2">
        <v>-34.651000000000003</v>
      </c>
      <c r="I6" s="2">
        <v>2.2189999999999999</v>
      </c>
      <c r="J6" s="2">
        <v>0.32</v>
      </c>
      <c r="K6" s="3">
        <v>1.899</v>
      </c>
      <c r="L6" t="s">
        <v>17</v>
      </c>
      <c r="M6" t="s">
        <v>51</v>
      </c>
      <c r="N6" t="s">
        <v>49</v>
      </c>
    </row>
    <row r="7" spans="1:14" x14ac:dyDescent="0.2">
      <c r="A7" s="6"/>
      <c r="B7" s="4"/>
      <c r="C7" s="4"/>
      <c r="D7" s="6"/>
      <c r="E7" s="11"/>
      <c r="F7" s="11"/>
    </row>
    <row r="8" spans="1:14" x14ac:dyDescent="0.2">
      <c r="A8" t="s">
        <v>43</v>
      </c>
      <c r="B8" t="s">
        <v>55</v>
      </c>
      <c r="C8" t="s">
        <v>53</v>
      </c>
      <c r="D8" s="5">
        <v>45387</v>
      </c>
      <c r="E8" s="8" t="s">
        <v>29</v>
      </c>
      <c r="F8" s="8" t="s">
        <v>30</v>
      </c>
      <c r="G8" s="2" t="s">
        <v>59</v>
      </c>
      <c r="K8" s="10">
        <v>3.4119999999999999</v>
      </c>
      <c r="L8" t="s">
        <v>17</v>
      </c>
      <c r="M8" t="s">
        <v>52</v>
      </c>
      <c r="N8" t="s">
        <v>49</v>
      </c>
    </row>
    <row r="9" spans="1:14" x14ac:dyDescent="0.2">
      <c r="A9" t="s">
        <v>42</v>
      </c>
      <c r="B9" t="s">
        <v>56</v>
      </c>
      <c r="C9" t="s">
        <v>54</v>
      </c>
      <c r="D9" s="5">
        <v>45387</v>
      </c>
      <c r="E9" s="8" t="s">
        <v>23</v>
      </c>
      <c r="F9" s="8" t="s">
        <v>24</v>
      </c>
      <c r="G9" s="2" t="s">
        <v>58</v>
      </c>
      <c r="K9" s="10">
        <v>1.827</v>
      </c>
      <c r="L9" t="s">
        <v>17</v>
      </c>
      <c r="M9" t="s">
        <v>52</v>
      </c>
      <c r="N9" t="s">
        <v>49</v>
      </c>
    </row>
    <row r="14" spans="1:14" x14ac:dyDescent="0.2">
      <c r="A14" s="1"/>
    </row>
    <row r="15" spans="1:14" x14ac:dyDescent="0.2">
      <c r="A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A283-A8B2-364C-8484-BC9F7AC30B76}">
  <dimension ref="A1:H22"/>
  <sheetViews>
    <sheetView workbookViewId="0">
      <selection sqref="A1:L37"/>
    </sheetView>
  </sheetViews>
  <sheetFormatPr baseColWidth="10" defaultRowHeight="16" x14ac:dyDescent="0.2"/>
  <cols>
    <col min="1" max="1" width="31" customWidth="1"/>
    <col min="2" max="2" width="37.5" bestFit="1" customWidth="1"/>
    <col min="3" max="3" width="13.1640625" bestFit="1" customWidth="1"/>
    <col min="4" max="4" width="11.5" bestFit="1" customWidth="1"/>
    <col min="5" max="5" width="7.83203125" bestFit="1" customWidth="1"/>
    <col min="6" max="6" width="9.5" bestFit="1" customWidth="1"/>
    <col min="7" max="7" width="7.6640625" bestFit="1" customWidth="1"/>
    <col min="8" max="8" width="14.83203125" bestFit="1" customWidth="1"/>
  </cols>
  <sheetData>
    <row r="1" spans="1:8" x14ac:dyDescent="0.2">
      <c r="A1" t="s">
        <v>31</v>
      </c>
    </row>
    <row r="2" spans="1:8" x14ac:dyDescent="0.2"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32</v>
      </c>
    </row>
    <row r="3" spans="1:8" x14ac:dyDescent="0.2">
      <c r="A3" s="2" t="s">
        <v>18</v>
      </c>
      <c r="B3" s="2" t="s">
        <v>19</v>
      </c>
      <c r="C3" s="2" t="s">
        <v>20</v>
      </c>
      <c r="D3" s="2">
        <v>-35.098999999999997</v>
      </c>
      <c r="E3" s="2">
        <v>1.7729999999999999</v>
      </c>
      <c r="F3" s="2" t="s">
        <v>21</v>
      </c>
      <c r="G3" s="2"/>
    </row>
    <row r="4" spans="1:8" x14ac:dyDescent="0.2">
      <c r="A4" s="2" t="s">
        <v>22</v>
      </c>
      <c r="B4" s="3" t="s">
        <v>23</v>
      </c>
      <c r="C4" s="3" t="s">
        <v>24</v>
      </c>
      <c r="D4" s="2">
        <v>-34.651000000000003</v>
      </c>
      <c r="E4" s="2">
        <v>2.2189999999999999</v>
      </c>
      <c r="F4" s="2">
        <v>0.32</v>
      </c>
      <c r="G4" s="3">
        <v>1.899</v>
      </c>
      <c r="H4" t="s">
        <v>7</v>
      </c>
    </row>
    <row r="5" spans="1:8" x14ac:dyDescent="0.2">
      <c r="A5" s="2" t="s">
        <v>25</v>
      </c>
      <c r="B5" s="2" t="s">
        <v>26</v>
      </c>
      <c r="C5" s="2" t="s">
        <v>27</v>
      </c>
      <c r="D5" s="2">
        <v>-35.954999999999998</v>
      </c>
      <c r="E5" s="2">
        <v>0.91600000000000004</v>
      </c>
      <c r="F5" s="2">
        <v>2.2336</v>
      </c>
      <c r="G5" s="2">
        <v>-1.3176000000000001</v>
      </c>
    </row>
    <row r="6" spans="1:8" x14ac:dyDescent="0.2">
      <c r="A6" s="2" t="s">
        <v>28</v>
      </c>
      <c r="B6" s="3" t="s">
        <v>29</v>
      </c>
      <c r="C6" s="3" t="s">
        <v>30</v>
      </c>
      <c r="D6" s="2">
        <v>-33.094999999999999</v>
      </c>
      <c r="E6" s="2">
        <v>3.665</v>
      </c>
      <c r="F6" s="2">
        <v>0.15</v>
      </c>
      <c r="G6" s="3">
        <v>3.5150000000000001</v>
      </c>
      <c r="H6" t="s">
        <v>10</v>
      </c>
    </row>
    <row r="9" spans="1:8" x14ac:dyDescent="0.2">
      <c r="A9" s="4" t="s">
        <v>33</v>
      </c>
    </row>
    <row r="10" spans="1:8" x14ac:dyDescent="0.2">
      <c r="A10" t="s">
        <v>11</v>
      </c>
    </row>
    <row r="11" spans="1:8" x14ac:dyDescent="0.2">
      <c r="A11">
        <v>1.1599999999999999</v>
      </c>
      <c r="B11" t="s">
        <v>0</v>
      </c>
    </row>
    <row r="12" spans="1:8" x14ac:dyDescent="0.2">
      <c r="A12">
        <f>A11*0.3048</f>
        <v>0.35356799999999999</v>
      </c>
      <c r="B12" t="s">
        <v>1</v>
      </c>
    </row>
    <row r="13" spans="1:8" x14ac:dyDescent="0.2">
      <c r="A13">
        <f>A12*100</f>
        <v>35.3568</v>
      </c>
      <c r="B13" t="s">
        <v>2</v>
      </c>
    </row>
    <row r="15" spans="1:8" x14ac:dyDescent="0.2">
      <c r="A15" s="1">
        <v>405.70557000000002</v>
      </c>
      <c r="B15" t="s">
        <v>3</v>
      </c>
    </row>
    <row r="16" spans="1:8" x14ac:dyDescent="0.2">
      <c r="A16" s="1">
        <v>246.25138999999999</v>
      </c>
      <c r="B16" t="s">
        <v>4</v>
      </c>
    </row>
    <row r="18" spans="1:3" x14ac:dyDescent="0.2">
      <c r="A18">
        <f>A15+A13</f>
        <v>441.06237000000004</v>
      </c>
      <c r="B18" t="s">
        <v>5</v>
      </c>
    </row>
    <row r="19" spans="1:3" x14ac:dyDescent="0.2">
      <c r="A19">
        <f>A16+A13</f>
        <v>281.60818999999998</v>
      </c>
      <c r="B19" t="s">
        <v>6</v>
      </c>
    </row>
    <row r="21" spans="1:3" x14ac:dyDescent="0.2">
      <c r="A21" t="s">
        <v>9</v>
      </c>
      <c r="B21" t="s">
        <v>10</v>
      </c>
      <c r="C21" t="s">
        <v>34</v>
      </c>
    </row>
    <row r="22" spans="1:3" x14ac:dyDescent="0.2">
      <c r="A22" t="s">
        <v>8</v>
      </c>
      <c r="B22" t="s">
        <v>7</v>
      </c>
      <c r="C2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9E8-6F2B-8A41-ACD8-5EA0FF2901A4}">
  <dimension ref="A1"/>
  <sheetViews>
    <sheetView workbookViewId="0">
      <selection sqref="A1:H2"/>
    </sheetView>
  </sheetViews>
  <sheetFormatPr baseColWidth="10" defaultRowHeight="16" x14ac:dyDescent="0.2"/>
  <cols>
    <col min="8" max="8" width="10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Bresnahan, Philip  J.</dc:creator>
  <cp:lastModifiedBy>Bresnahan, Philip  J.</cp:lastModifiedBy>
  <dcterms:created xsi:type="dcterms:W3CDTF">2024-02-21T22:03:26Z</dcterms:created>
  <dcterms:modified xsi:type="dcterms:W3CDTF">2024-04-24T19:26:40Z</dcterms:modified>
</cp:coreProperties>
</file>