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clemente\Documents\"/>
    </mc:Choice>
  </mc:AlternateContent>
  <xr:revisionPtr revIDLastSave="0" documentId="13_ncr:1_{BCE3BFE9-20F5-46C4-BB50-E33C0A80F195}" xr6:coauthVersionLast="47" xr6:coauthVersionMax="47" xr10:uidLastSave="{00000000-0000-0000-0000-000000000000}"/>
  <bookViews>
    <workbookView xWindow="-120" yWindow="-120" windowWidth="29040" windowHeight="15840" activeTab="1" xr2:uid="{42B1A985-B44D-453C-B8F4-BE5B9E4EA3A0}"/>
  </bookViews>
  <sheets>
    <sheet name="Schedule" sheetId="1" r:id="rId1"/>
    <sheet name="Finances" sheetId="6" r:id="rId2"/>
    <sheet name="Workout Routine" sheetId="3" r:id="rId3"/>
    <sheet name="Stretching Routine" sheetId="2" r:id="rId4"/>
    <sheet name="Foo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6" l="1"/>
  <c r="D22" i="6"/>
  <c r="F4" i="6"/>
  <c r="G4" i="6" s="1"/>
  <c r="H4" i="6" s="1"/>
  <c r="G32" i="5"/>
  <c r="F3" i="6" l="1"/>
  <c r="G3" i="6" s="1"/>
  <c r="E33" i="5"/>
  <c r="E36" i="5" s="1"/>
  <c r="D33" i="5"/>
  <c r="D36" i="5" s="1"/>
  <c r="C33" i="5"/>
  <c r="C36" i="5" s="1"/>
  <c r="B33" i="5"/>
  <c r="B36" i="5" s="1"/>
  <c r="H3" i="6" l="1"/>
  <c r="B11" i="6"/>
  <c r="B10" i="6"/>
  <c r="B22" i="6" l="1"/>
  <c r="C22" i="6" s="1"/>
  <c r="D10" i="6"/>
</calcChain>
</file>

<file path=xl/sharedStrings.xml><?xml version="1.0" encoding="utf-8"?>
<sst xmlns="http://schemas.openxmlformats.org/spreadsheetml/2006/main" count="423" uniqueCount="280">
  <si>
    <t>Monday</t>
  </si>
  <si>
    <t>Wednesday</t>
  </si>
  <si>
    <t>Thursday</t>
  </si>
  <si>
    <t>Chained Dips</t>
  </si>
  <si>
    <t>Fri</t>
  </si>
  <si>
    <t>BB Curls</t>
  </si>
  <si>
    <t>DB Preacher Curls - Superman RDF</t>
  </si>
  <si>
    <t>Incline Curls - Incline RDF</t>
  </si>
  <si>
    <t>Hammer Curls - Chinups</t>
  </si>
  <si>
    <t>BB Rows (HR) - Inverted Rows</t>
  </si>
  <si>
    <t>Under Lat Pulldowns - Incline DB Rows</t>
  </si>
  <si>
    <t>Cable Pullbacks - Lat Pushdowns</t>
  </si>
  <si>
    <t>Static BB Holds</t>
  </si>
  <si>
    <t>Static BB Trap Hold</t>
  </si>
  <si>
    <t>Zercher Holds</t>
  </si>
  <si>
    <t>Static Farmer Hold</t>
  </si>
  <si>
    <t>Sandbag Keg Toss</t>
  </si>
  <si>
    <t>Sandbag Bear Carry</t>
  </si>
  <si>
    <t>Sandbag Atlas Raise</t>
  </si>
  <si>
    <t>DB T-Holds</t>
  </si>
  <si>
    <t xml:space="preserve"> TRX Pushups</t>
  </si>
  <si>
    <t>Plate Pushups</t>
  </si>
  <si>
    <t>Incline RDF</t>
  </si>
  <si>
    <t>Band RD Crossovers</t>
  </si>
  <si>
    <t>Rope Pushdowns</t>
  </si>
  <si>
    <t>Reverse Gripdowns</t>
  </si>
  <si>
    <t>DB OHP</t>
  </si>
  <si>
    <t>DB OH Ext.</t>
  </si>
  <si>
    <t xml:space="preserve"> TRX Pullups</t>
  </si>
  <si>
    <t xml:space="preserve"> Inverted Rows</t>
  </si>
  <si>
    <t>Face Pulls</t>
  </si>
  <si>
    <t>Hammer Curls</t>
  </si>
  <si>
    <t>Rope Hammer Curls</t>
  </si>
  <si>
    <t>Lat Pushdowns</t>
  </si>
  <si>
    <t>Preacher Curls</t>
  </si>
  <si>
    <t>DB Curls</t>
  </si>
  <si>
    <t>Concentration Curls</t>
  </si>
  <si>
    <t>Spider Curls</t>
  </si>
  <si>
    <t>Tuesday - Legs</t>
  </si>
  <si>
    <t>Front Squats</t>
  </si>
  <si>
    <t>5 x 5</t>
  </si>
  <si>
    <t>Floor Press</t>
  </si>
  <si>
    <t>https://www.fatherly.com/health-science/lower-back-stretches-hip-flexor-stretch-dad/</t>
  </si>
  <si>
    <t>Hip Flexor Stretches</t>
  </si>
  <si>
    <t>Hamstring Hinge Stretch</t>
  </si>
  <si>
    <t>Overhead Reach Stretch</t>
  </si>
  <si>
    <t>Diagonal Reach Stretch</t>
  </si>
  <si>
    <t>Calf Stretch</t>
  </si>
  <si>
    <t>Side Lunge Stretch</t>
  </si>
  <si>
    <t>Glute Stretch</t>
  </si>
  <si>
    <t>Standing Quad Stretch</t>
  </si>
  <si>
    <t>Lunge Quad Stretch</t>
  </si>
  <si>
    <t>Cobra Chest Stretch</t>
  </si>
  <si>
    <t>Perpendicular Ankle-Over-Knee Back Stretch</t>
  </si>
  <si>
    <t>Overhead Triceps Stretch</t>
  </si>
  <si>
    <t>Shoulder Stretch</t>
  </si>
  <si>
    <t>Legs-Crossed IT-Band Stretch</t>
  </si>
  <si>
    <t>Kneeling Hip Rotations</t>
  </si>
  <si>
    <t>Pigeon Stretch</t>
  </si>
  <si>
    <t>Spider-Man Stretch</t>
  </si>
  <si>
    <t>Butterfly Stretch</t>
  </si>
  <si>
    <t>Downward dog stretch</t>
  </si>
  <si>
    <t>Lunge w SPinal Twist</t>
  </si>
  <si>
    <t>Knee-to-Chest</t>
  </si>
  <si>
    <t>figure four stretch</t>
  </si>
  <si>
    <t>Reclining butterfly stretch</t>
  </si>
  <si>
    <t>Side Leg-Over-Leg Stretch</t>
  </si>
  <si>
    <t>3-legged dog stretch</t>
  </si>
  <si>
    <t>happy baby pose stretch</t>
  </si>
  <si>
    <t>pretzel stretch</t>
  </si>
  <si>
    <t>Twisted Reclined Pigeon</t>
  </si>
  <si>
    <t>Bridge Pose</t>
  </si>
  <si>
    <t>Zercher Pulls</t>
  </si>
  <si>
    <t>Sandbag slams</t>
  </si>
  <si>
    <t>Single RDL</t>
  </si>
  <si>
    <t>Negative Training</t>
  </si>
  <si>
    <t>(30-10-30) 30 sec. negative on 1st rep, 10 reg reps, 30 sec. neg on last rep</t>
  </si>
  <si>
    <t>https://www.t-nation.com/training/6-easy-exercises-you-wont-be-able-to-do/</t>
  </si>
  <si>
    <t>Glute L-Bridges</t>
  </si>
  <si>
    <t>Work</t>
  </si>
  <si>
    <t>7:00-3:30</t>
  </si>
  <si>
    <t>Wall Air Presses</t>
  </si>
  <si>
    <t>Prayer</t>
  </si>
  <si>
    <t>Wake, Morning Routine (45 min.)</t>
  </si>
  <si>
    <t>Meantime…</t>
  </si>
  <si>
    <t>(100 pushups, 50 pullups, 200 squats)</t>
  </si>
  <si>
    <t>Leave</t>
  </si>
  <si>
    <t>Listen to Morning Worship</t>
  </si>
  <si>
    <t>Get Stuff Done (Cleaning if possible)</t>
  </si>
  <si>
    <t>Stretch</t>
  </si>
  <si>
    <t>Eat Eggs &amp; Banana, Dishes</t>
  </si>
  <si>
    <t>Shower, Dress</t>
  </si>
  <si>
    <t>Workout w/ Rocco (Push)</t>
  </si>
  <si>
    <t>Cook Eggs &amp; Spinach, Kale &amp; Tilapia Lunch</t>
  </si>
  <si>
    <t>Breakfast</t>
  </si>
  <si>
    <t>Midday Snack</t>
  </si>
  <si>
    <t>Protein Bar</t>
  </si>
  <si>
    <t>Egg Whites</t>
  </si>
  <si>
    <t>Calories</t>
  </si>
  <si>
    <t>Protein</t>
  </si>
  <si>
    <t>Cooked Spinach</t>
  </si>
  <si>
    <t>1 cup</t>
  </si>
  <si>
    <t>Carbs</t>
  </si>
  <si>
    <t>Fat</t>
  </si>
  <si>
    <t>Lunch</t>
  </si>
  <si>
    <t>Tilapia</t>
  </si>
  <si>
    <t>Kale</t>
  </si>
  <si>
    <t>White Rice</t>
  </si>
  <si>
    <t>(1/2 cup dry makes 1 cup cooked)</t>
  </si>
  <si>
    <t>Sweet &amp; Sour Sauce</t>
  </si>
  <si>
    <t>Morning Protein Shake</t>
  </si>
  <si>
    <t>3 oz</t>
  </si>
  <si>
    <t>1 fillet</t>
  </si>
  <si>
    <t>Dinner</t>
  </si>
  <si>
    <t>Dessert</t>
  </si>
  <si>
    <t>2 tbsp</t>
  </si>
  <si>
    <t>Ground Turkey (93% lean)</t>
  </si>
  <si>
    <t>Frozen Strawberries</t>
  </si>
  <si>
    <t>1 serving</t>
  </si>
  <si>
    <t>3/4 cup</t>
  </si>
  <si>
    <t>1/2 cup</t>
  </si>
  <si>
    <t>Protein Granola</t>
  </si>
  <si>
    <t>Eat</t>
  </si>
  <si>
    <t>Fam Study</t>
  </si>
  <si>
    <t>Naptime</t>
  </si>
  <si>
    <t>Expenses</t>
  </si>
  <si>
    <t>Cost</t>
  </si>
  <si>
    <t>Howard Wages</t>
  </si>
  <si>
    <t>Rent</t>
  </si>
  <si>
    <t>Wages / hr</t>
  </si>
  <si>
    <t>Hours / wk</t>
  </si>
  <si>
    <t>Gross / wk</t>
  </si>
  <si>
    <t>Net / wk</t>
  </si>
  <si>
    <t>Net / mo.</t>
  </si>
  <si>
    <t>Utilities</t>
  </si>
  <si>
    <t>Internet</t>
  </si>
  <si>
    <t>Car Insurance</t>
  </si>
  <si>
    <t>Amazon Flex</t>
  </si>
  <si>
    <t>Health Insurance</t>
  </si>
  <si>
    <t>?</t>
  </si>
  <si>
    <t>Spotify</t>
  </si>
  <si>
    <t>Gas</t>
  </si>
  <si>
    <t>Groceries</t>
  </si>
  <si>
    <t>Total Savings / mo.</t>
  </si>
  <si>
    <t>w/ Amazon Flex</t>
  </si>
  <si>
    <t>Long-Term Savings</t>
  </si>
  <si>
    <t>Short-Term Savings</t>
  </si>
  <si>
    <t>Misc. Expenses</t>
  </si>
  <si>
    <t>ESPN</t>
  </si>
  <si>
    <t>Paramount+</t>
  </si>
  <si>
    <t>Amazon Prime</t>
  </si>
  <si>
    <t>Donations</t>
  </si>
  <si>
    <t>Haircut</t>
  </si>
  <si>
    <t>Fun</t>
  </si>
  <si>
    <t>Total Expenses</t>
  </si>
  <si>
    <t>Leftover</t>
  </si>
  <si>
    <t>T-Bar Rows</t>
  </si>
  <si>
    <t>Also, 1 x 50-rep barbell curls</t>
  </si>
  <si>
    <t>HISE Shrugs</t>
  </si>
  <si>
    <t>Trap Bar Shrugs</t>
  </si>
  <si>
    <t>Wrist Rollers</t>
  </si>
  <si>
    <t>Hip Thrusts</t>
  </si>
  <si>
    <t>Zercher Squats or Zercher Pulls</t>
  </si>
  <si>
    <t>Goblet Squat Holds</t>
  </si>
  <si>
    <t>Deadlifts or Block Pulls or BB RDL</t>
  </si>
  <si>
    <t>4 x 4</t>
  </si>
  <si>
    <t>1 x AMRAP</t>
  </si>
  <si>
    <t>315lbs</t>
  </si>
  <si>
    <t>Back Squats</t>
  </si>
  <si>
    <t>Gym (Legs or Back)</t>
  </si>
  <si>
    <t>Clothing Prep</t>
  </si>
  <si>
    <t>4 x 8</t>
  </si>
  <si>
    <t>Start Workout (Shoulders)</t>
  </si>
  <si>
    <t>Tilapia &amp; Kale</t>
  </si>
  <si>
    <t>1 hour of PS</t>
  </si>
  <si>
    <t>Bed</t>
  </si>
  <si>
    <t>Bible Reading, then no Phone</t>
  </si>
  <si>
    <t>1 hour of InfoSec Training</t>
  </si>
  <si>
    <t>Gym (Pull or Legs)</t>
  </si>
  <si>
    <t>Get  Off</t>
  </si>
  <si>
    <t>Eat Turkey &amp; Rice</t>
  </si>
  <si>
    <t>Eat Dinner (Chicken Dinner)</t>
  </si>
  <si>
    <t>Eat &amp; Make Chicken Dinner</t>
  </si>
  <si>
    <t>Make &amp; Eat Chicken Dinner</t>
  </si>
  <si>
    <t>Meeting</t>
  </si>
  <si>
    <t>Get Stuff Done (Misc.)</t>
  </si>
  <si>
    <t>Dress, Field Service Prep</t>
  </si>
  <si>
    <t>Dress, Personal Study</t>
  </si>
  <si>
    <t>Elijah Study</t>
  </si>
  <si>
    <t>Elijah Study Prep</t>
  </si>
  <si>
    <t>10:00-12:00</t>
  </si>
  <si>
    <t>Service</t>
  </si>
  <si>
    <t>Eat Lunch</t>
  </si>
  <si>
    <t>Laundry (Sudsy's)</t>
  </si>
  <si>
    <t>Soccer Prep</t>
  </si>
  <si>
    <t>Soccer</t>
  </si>
  <si>
    <t>Friday (Service time: 6 hrs)</t>
  </si>
  <si>
    <t>Tuesday (1.5 hrs Service)</t>
  </si>
  <si>
    <t>Monday (1.5 hrs Service)</t>
  </si>
  <si>
    <t>End Service</t>
  </si>
  <si>
    <t>Get Stuff Done (Service if possible)</t>
  </si>
  <si>
    <t>Sunday (Service time: 3 hrs)</t>
  </si>
  <si>
    <t>Saturday (Service time: 5 hrs)</t>
  </si>
  <si>
    <t>Start Workout (Push)</t>
  </si>
  <si>
    <t>Workout (Pull)</t>
  </si>
  <si>
    <t>Workout (Strongfun)</t>
  </si>
  <si>
    <t>Seated Cable Rows</t>
  </si>
  <si>
    <t>Rope Pulldowns</t>
  </si>
  <si>
    <t>Wide lat pulldown</t>
  </si>
  <si>
    <t>Dumbell Pullover 4 x 10-12</t>
  </si>
  <si>
    <t>Hyperextensions</t>
  </si>
  <si>
    <t>1 hour of JS</t>
  </si>
  <si>
    <t>Coding using old laptop</t>
  </si>
  <si>
    <t>Leave restauraunt</t>
  </si>
  <si>
    <t>Leave for food, stick to diet</t>
  </si>
  <si>
    <t>Oatmeal</t>
  </si>
  <si>
    <t>Target</t>
  </si>
  <si>
    <t>Results</t>
  </si>
  <si>
    <t>Difference</t>
  </si>
  <si>
    <t>Chicken Breast</t>
  </si>
  <si>
    <t>2nd Lunch</t>
  </si>
  <si>
    <t>Black Beans</t>
  </si>
  <si>
    <t>(1/4 cup dry makes 1/2 cup cooked)</t>
  </si>
  <si>
    <t>Avocado</t>
  </si>
  <si>
    <t>1/4 cup</t>
  </si>
  <si>
    <t>Straight Nonfat Greek Yogurt</t>
  </si>
  <si>
    <t>5 oz</t>
  </si>
  <si>
    <t>Cost per Week</t>
  </si>
  <si>
    <t>4 containers</t>
  </si>
  <si>
    <t>2 bags</t>
  </si>
  <si>
    <t>1 container</t>
  </si>
  <si>
    <t>2 containers</t>
  </si>
  <si>
    <t>1 bag</t>
  </si>
  <si>
    <t>BB Hammer Row?</t>
  </si>
  <si>
    <t>Banded Goblet Squats</t>
  </si>
  <si>
    <t>BB Shrugs</t>
  </si>
  <si>
    <t>? x 20</t>
  </si>
  <si>
    <t>BB Rows</t>
  </si>
  <si>
    <t>High Box Squats</t>
  </si>
  <si>
    <t>BACK</t>
  </si>
  <si>
    <t>Bis</t>
  </si>
  <si>
    <t>4 x 12-15</t>
  </si>
  <si>
    <t>2 x 12-15</t>
  </si>
  <si>
    <t>DB Rows</t>
  </si>
  <si>
    <t>Slow Eccentric</t>
  </si>
  <si>
    <t>Notes</t>
  </si>
  <si>
    <t>21's</t>
  </si>
  <si>
    <t>Incline Curls</t>
  </si>
  <si>
    <t>Cuban Presses</t>
  </si>
  <si>
    <t>Band RDF</t>
  </si>
  <si>
    <t>DB Lateral Raises</t>
  </si>
  <si>
    <t>DB Chest Press</t>
  </si>
  <si>
    <t>DB Incline Press</t>
  </si>
  <si>
    <t>Tricep Press</t>
  </si>
  <si>
    <t>7 sec mid-range hold</t>
  </si>
  <si>
    <t>7 full-range</t>
  </si>
  <si>
    <t>7 top-half partials</t>
  </si>
  <si>
    <t>Band Plate Lateral Raises</t>
  </si>
  <si>
    <t>Push</t>
  </si>
  <si>
    <t>Hammer Skulls</t>
  </si>
  <si>
    <t>4 x 8-10</t>
  </si>
  <si>
    <t>BB Press w/ chains</t>
  </si>
  <si>
    <t>Tricep Pushdown</t>
  </si>
  <si>
    <t>DB Flyes</t>
  </si>
  <si>
    <t>Incline Crossovers</t>
  </si>
  <si>
    <t>OH Rope Extension</t>
  </si>
  <si>
    <t>DB Front Raises</t>
  </si>
  <si>
    <t>EZ Upright Rows</t>
  </si>
  <si>
    <t>EZ Skullcrushers</t>
  </si>
  <si>
    <t>Behind-Neck-Press</t>
  </si>
  <si>
    <t>Landmine Press</t>
  </si>
  <si>
    <t>? X 50</t>
  </si>
  <si>
    <t>DB RDF</t>
  </si>
  <si>
    <t>Landmine Lunges or Belt Squat</t>
  </si>
  <si>
    <t>Full ROM</t>
  </si>
  <si>
    <t>DB Shrugs</t>
  </si>
  <si>
    <t>Under Incline Shrug</t>
  </si>
  <si>
    <t>BB Calf Raises</t>
  </si>
  <si>
    <t>Sitting DB Calf Raises</t>
  </si>
  <si>
    <t>Strength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</si>
</sst>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C128-2945-461F-A6D5-D8644E4E9F2C}">
  <dimension ref="A1:K49"/>
  <sheetViews>
    <sheetView workbookViewId="0">
      <selection activeCell="B19" sqref="B19"/>
    </sheetView>
  </sheetViews>
  <sheetFormatPr defaultRowHeight="15" x14ac:dyDescent="0.25"/>
  <cols>
    <col min="1" max="1" width="17.140625" customWidth="1"/>
    <col min="2" max="2" width="38.42578125" bestFit="1" customWidth="1"/>
    <col min="3" max="3" width="9.7109375" customWidth="1"/>
    <col min="4" max="4" width="18.28515625" customWidth="1"/>
    <col min="5" max="5" width="38.42578125" bestFit="1" customWidth="1"/>
    <col min="7" max="7" width="16.42578125" customWidth="1"/>
    <col min="8" max="8" width="38.42578125" bestFit="1" customWidth="1"/>
    <col min="10" max="10" width="17" customWidth="1"/>
    <col min="11" max="11" width="38.42578125" bestFit="1" customWidth="1"/>
    <col min="14" max="14" width="16" bestFit="1" customWidth="1"/>
  </cols>
  <sheetData>
    <row r="1" spans="1:11" x14ac:dyDescent="0.25">
      <c r="B1" t="s">
        <v>198</v>
      </c>
      <c r="E1" t="s">
        <v>197</v>
      </c>
      <c r="H1" t="s">
        <v>1</v>
      </c>
      <c r="K1" t="s">
        <v>2</v>
      </c>
    </row>
    <row r="2" spans="1:11" x14ac:dyDescent="0.25">
      <c r="A2" s="2">
        <v>0.23958333333333334</v>
      </c>
      <c r="B2" t="s">
        <v>83</v>
      </c>
      <c r="D2" s="2">
        <v>0.23958333333333334</v>
      </c>
      <c r="E2" t="s">
        <v>83</v>
      </c>
      <c r="G2" s="2">
        <v>0.23958333333333334</v>
      </c>
      <c r="H2" t="s">
        <v>83</v>
      </c>
      <c r="J2" s="2">
        <v>0.23958333333333334</v>
      </c>
      <c r="K2" t="s">
        <v>83</v>
      </c>
    </row>
    <row r="3" spans="1:11" x14ac:dyDescent="0.25">
      <c r="B3" t="s">
        <v>82</v>
      </c>
      <c r="E3" t="s">
        <v>82</v>
      </c>
      <c r="H3" t="s">
        <v>82</v>
      </c>
      <c r="K3" t="s">
        <v>82</v>
      </c>
    </row>
    <row r="4" spans="1:11" x14ac:dyDescent="0.25">
      <c r="A4" s="2">
        <v>0.24305555555555555</v>
      </c>
      <c r="B4" t="s">
        <v>93</v>
      </c>
      <c r="D4" s="2">
        <v>0.24305555555555555</v>
      </c>
      <c r="E4" t="s">
        <v>93</v>
      </c>
      <c r="G4" s="2">
        <v>0.24305555555555555</v>
      </c>
      <c r="H4" t="s">
        <v>93</v>
      </c>
      <c r="J4" s="2">
        <v>0.24305555555555555</v>
      </c>
      <c r="K4" t="s">
        <v>93</v>
      </c>
    </row>
    <row r="5" spans="1:11" x14ac:dyDescent="0.25">
      <c r="A5" t="s">
        <v>84</v>
      </c>
      <c r="B5" t="s">
        <v>90</v>
      </c>
      <c r="D5" t="s">
        <v>84</v>
      </c>
      <c r="E5" t="s">
        <v>90</v>
      </c>
      <c r="G5" t="s">
        <v>84</v>
      </c>
      <c r="H5" t="s">
        <v>90</v>
      </c>
      <c r="J5" t="s">
        <v>84</v>
      </c>
      <c r="K5" t="s">
        <v>90</v>
      </c>
    </row>
    <row r="6" spans="1:11" x14ac:dyDescent="0.25">
      <c r="A6" s="2">
        <v>0.26041666666666669</v>
      </c>
      <c r="B6" t="s">
        <v>85</v>
      </c>
      <c r="D6" s="2">
        <v>0.26041666666666669</v>
      </c>
      <c r="E6" t="s">
        <v>85</v>
      </c>
      <c r="G6" s="2">
        <v>0.26041666666666669</v>
      </c>
      <c r="H6" t="s">
        <v>85</v>
      </c>
      <c r="J6" s="2">
        <v>0.26041666666666669</v>
      </c>
      <c r="K6" t="s">
        <v>85</v>
      </c>
    </row>
    <row r="7" spans="1:11" x14ac:dyDescent="0.25">
      <c r="B7" t="s">
        <v>89</v>
      </c>
      <c r="E7" t="s">
        <v>89</v>
      </c>
      <c r="H7" t="s">
        <v>89</v>
      </c>
      <c r="K7" t="s">
        <v>89</v>
      </c>
    </row>
    <row r="8" spans="1:11" x14ac:dyDescent="0.25">
      <c r="A8" t="s">
        <v>84</v>
      </c>
      <c r="B8" t="s">
        <v>87</v>
      </c>
      <c r="D8" t="s">
        <v>84</v>
      </c>
      <c r="E8" t="s">
        <v>87</v>
      </c>
      <c r="G8" t="s">
        <v>84</v>
      </c>
      <c r="H8" t="s">
        <v>87</v>
      </c>
      <c r="J8" t="s">
        <v>84</v>
      </c>
      <c r="K8" t="s">
        <v>87</v>
      </c>
    </row>
    <row r="9" spans="1:11" x14ac:dyDescent="0.25">
      <c r="A9" s="2">
        <v>0.27083333333333331</v>
      </c>
      <c r="B9" t="s">
        <v>91</v>
      </c>
      <c r="D9" s="2">
        <v>0.27083333333333331</v>
      </c>
      <c r="E9" t="s">
        <v>91</v>
      </c>
      <c r="G9" s="2">
        <v>0.27083333333333331</v>
      </c>
      <c r="H9" t="s">
        <v>91</v>
      </c>
      <c r="J9" s="2">
        <v>0.27083333333333331</v>
      </c>
      <c r="K9" t="s">
        <v>91</v>
      </c>
    </row>
    <row r="10" spans="1:11" x14ac:dyDescent="0.25">
      <c r="A10" s="2">
        <v>0.27777777777777779</v>
      </c>
      <c r="B10" t="s">
        <v>86</v>
      </c>
      <c r="D10" s="2">
        <v>0.27777777777777779</v>
      </c>
      <c r="E10" t="s">
        <v>86</v>
      </c>
      <c r="G10" s="2">
        <v>0.27777777777777779</v>
      </c>
      <c r="H10" t="s">
        <v>86</v>
      </c>
      <c r="J10" s="2">
        <v>0.27777777777777779</v>
      </c>
      <c r="K10" t="s">
        <v>86</v>
      </c>
    </row>
    <row r="11" spans="1:11" x14ac:dyDescent="0.25">
      <c r="A11" s="3" t="s">
        <v>80</v>
      </c>
      <c r="B11" t="s">
        <v>79</v>
      </c>
      <c r="D11" s="3" t="s">
        <v>80</v>
      </c>
      <c r="E11" t="s">
        <v>79</v>
      </c>
      <c r="G11" s="3" t="s">
        <v>80</v>
      </c>
      <c r="H11" t="s">
        <v>79</v>
      </c>
      <c r="J11" s="3" t="s">
        <v>80</v>
      </c>
      <c r="K11" t="s">
        <v>79</v>
      </c>
    </row>
    <row r="12" spans="1:11" x14ac:dyDescent="0.25">
      <c r="B12" t="s">
        <v>211</v>
      </c>
      <c r="E12" t="s">
        <v>211</v>
      </c>
      <c r="H12" t="s">
        <v>211</v>
      </c>
      <c r="K12" t="s">
        <v>211</v>
      </c>
    </row>
    <row r="13" spans="1:11" x14ac:dyDescent="0.25">
      <c r="A13" t="s">
        <v>104</v>
      </c>
      <c r="B13" t="s">
        <v>173</v>
      </c>
      <c r="E13" t="s">
        <v>177</v>
      </c>
      <c r="H13" t="s">
        <v>177</v>
      </c>
      <c r="J13" t="s">
        <v>104</v>
      </c>
      <c r="K13" t="s">
        <v>173</v>
      </c>
    </row>
    <row r="14" spans="1:11" x14ac:dyDescent="0.25">
      <c r="B14" t="s">
        <v>174</v>
      </c>
      <c r="D14" t="s">
        <v>104</v>
      </c>
      <c r="E14" t="s">
        <v>173</v>
      </c>
      <c r="G14" t="s">
        <v>104</v>
      </c>
      <c r="H14" t="s">
        <v>173</v>
      </c>
      <c r="K14" t="s">
        <v>174</v>
      </c>
    </row>
    <row r="15" spans="1:11" x14ac:dyDescent="0.25">
      <c r="A15" s="2">
        <v>0.16666666666666666</v>
      </c>
      <c r="B15" t="s">
        <v>180</v>
      </c>
      <c r="E15" t="s">
        <v>174</v>
      </c>
      <c r="H15" t="s">
        <v>174</v>
      </c>
      <c r="J15" s="2">
        <v>0.16666666666666666</v>
      </c>
      <c r="K15" t="s">
        <v>180</v>
      </c>
    </row>
    <row r="16" spans="1:11" x14ac:dyDescent="0.25">
      <c r="B16" t="s">
        <v>88</v>
      </c>
      <c r="D16" s="2">
        <v>0.22916666666666666</v>
      </c>
      <c r="E16" t="s">
        <v>180</v>
      </c>
      <c r="G16" s="2">
        <v>0.22916666666666666</v>
      </c>
      <c r="H16" t="s">
        <v>180</v>
      </c>
      <c r="J16" s="2">
        <v>0.20833333333333334</v>
      </c>
      <c r="K16" t="s">
        <v>124</v>
      </c>
    </row>
    <row r="17" spans="1:11" x14ac:dyDescent="0.25">
      <c r="A17" s="2">
        <v>0.21875</v>
      </c>
      <c r="B17" t="s">
        <v>124</v>
      </c>
      <c r="E17" t="s">
        <v>124</v>
      </c>
      <c r="G17" s="2">
        <v>0.23958333333333334</v>
      </c>
      <c r="H17" t="s">
        <v>124</v>
      </c>
      <c r="J17" s="2">
        <v>0.21875</v>
      </c>
      <c r="K17" t="s">
        <v>203</v>
      </c>
    </row>
    <row r="18" spans="1:11" x14ac:dyDescent="0.25">
      <c r="A18" s="2">
        <v>0.22916666666666666</v>
      </c>
      <c r="B18" t="s">
        <v>172</v>
      </c>
      <c r="D18" s="2">
        <v>0.25</v>
      </c>
      <c r="E18" t="s">
        <v>169</v>
      </c>
      <c r="G18" s="2">
        <v>0.25</v>
      </c>
      <c r="H18" t="s">
        <v>178</v>
      </c>
      <c r="J18" s="2">
        <v>0.28125</v>
      </c>
      <c r="K18" t="s">
        <v>183</v>
      </c>
    </row>
    <row r="19" spans="1:11" x14ac:dyDescent="0.25">
      <c r="A19" s="2">
        <v>0.25</v>
      </c>
      <c r="B19" t="s">
        <v>92</v>
      </c>
      <c r="D19" s="2">
        <v>0.3125</v>
      </c>
      <c r="E19" t="s">
        <v>182</v>
      </c>
      <c r="G19" s="2">
        <v>0.3125</v>
      </c>
      <c r="H19" t="s">
        <v>183</v>
      </c>
      <c r="J19" s="2">
        <v>0.3125</v>
      </c>
      <c r="K19" t="s">
        <v>184</v>
      </c>
    </row>
    <row r="20" spans="1:11" x14ac:dyDescent="0.25">
      <c r="A20" s="2">
        <v>0.33333333333333331</v>
      </c>
      <c r="B20" t="s">
        <v>181</v>
      </c>
      <c r="D20" s="2">
        <v>0.33333333333333331</v>
      </c>
      <c r="E20" t="s">
        <v>185</v>
      </c>
      <c r="G20" s="2">
        <v>0.33333333333333331</v>
      </c>
      <c r="H20" t="s">
        <v>123</v>
      </c>
      <c r="J20" s="2">
        <v>0.39583333333333331</v>
      </c>
      <c r="K20" t="s">
        <v>179</v>
      </c>
    </row>
    <row r="21" spans="1:11" x14ac:dyDescent="0.25">
      <c r="B21" t="s">
        <v>200</v>
      </c>
      <c r="D21" s="2">
        <v>0.41666666666666669</v>
      </c>
      <c r="E21" t="s">
        <v>176</v>
      </c>
      <c r="G21" s="2">
        <v>0.38541666666666669</v>
      </c>
      <c r="H21" t="s">
        <v>179</v>
      </c>
      <c r="J21" s="2">
        <v>0.41666666666666669</v>
      </c>
      <c r="K21" t="s">
        <v>176</v>
      </c>
    </row>
    <row r="22" spans="1:11" x14ac:dyDescent="0.25">
      <c r="A22" s="2">
        <v>0.41666666666666669</v>
      </c>
      <c r="B22" t="s">
        <v>176</v>
      </c>
      <c r="D22" s="2">
        <v>0.42708333333333331</v>
      </c>
      <c r="E22" t="s">
        <v>170</v>
      </c>
      <c r="G22" s="2">
        <v>0.41666666666666669</v>
      </c>
      <c r="H22" t="s">
        <v>176</v>
      </c>
      <c r="J22" s="2">
        <v>0.42708333333333331</v>
      </c>
      <c r="K22" t="s">
        <v>170</v>
      </c>
    </row>
    <row r="23" spans="1:11" x14ac:dyDescent="0.25">
      <c r="A23" s="2">
        <v>0.42708333333333331</v>
      </c>
      <c r="B23" t="s">
        <v>170</v>
      </c>
      <c r="D23" s="2">
        <v>0.4375</v>
      </c>
      <c r="E23" t="s">
        <v>175</v>
      </c>
      <c r="G23" s="2">
        <v>0.42708333333333331</v>
      </c>
      <c r="H23" t="s">
        <v>170</v>
      </c>
      <c r="J23" s="2">
        <v>0.4375</v>
      </c>
      <c r="K23" t="s">
        <v>175</v>
      </c>
    </row>
    <row r="24" spans="1:11" x14ac:dyDescent="0.25">
      <c r="A24" s="2">
        <v>0.4375</v>
      </c>
      <c r="B24" t="s">
        <v>175</v>
      </c>
      <c r="G24" s="2">
        <v>0.4375</v>
      </c>
      <c r="H24" t="s">
        <v>175</v>
      </c>
    </row>
    <row r="27" spans="1:11" x14ac:dyDescent="0.25">
      <c r="B27" t="s">
        <v>196</v>
      </c>
      <c r="E27" t="s">
        <v>202</v>
      </c>
      <c r="H27" t="s">
        <v>201</v>
      </c>
    </row>
    <row r="28" spans="1:11" x14ac:dyDescent="0.25">
      <c r="A28" s="2">
        <v>0.23958333333333334</v>
      </c>
      <c r="B28" t="s">
        <v>83</v>
      </c>
      <c r="D28" s="2">
        <v>0.23958333333333334</v>
      </c>
      <c r="E28" t="s">
        <v>83</v>
      </c>
      <c r="G28" s="2">
        <v>0.23958333333333334</v>
      </c>
      <c r="H28" t="s">
        <v>83</v>
      </c>
    </row>
    <row r="29" spans="1:11" x14ac:dyDescent="0.25">
      <c r="B29" t="s">
        <v>82</v>
      </c>
      <c r="E29" t="s">
        <v>82</v>
      </c>
      <c r="H29" t="s">
        <v>82</v>
      </c>
    </row>
    <row r="30" spans="1:11" x14ac:dyDescent="0.25">
      <c r="A30" s="2">
        <v>0.24305555555555555</v>
      </c>
      <c r="B30" t="s">
        <v>93</v>
      </c>
      <c r="D30" s="2">
        <v>0.24305555555555555</v>
      </c>
      <c r="E30" t="s">
        <v>93</v>
      </c>
      <c r="G30" s="2">
        <v>0.24305555555555555</v>
      </c>
      <c r="H30" t="s">
        <v>93</v>
      </c>
    </row>
    <row r="31" spans="1:11" x14ac:dyDescent="0.25">
      <c r="A31" t="s">
        <v>84</v>
      </c>
      <c r="B31" t="s">
        <v>90</v>
      </c>
      <c r="D31" t="s">
        <v>84</v>
      </c>
      <c r="E31" t="s">
        <v>90</v>
      </c>
      <c r="G31" t="s">
        <v>84</v>
      </c>
      <c r="H31" t="s">
        <v>90</v>
      </c>
    </row>
    <row r="32" spans="1:11" x14ac:dyDescent="0.25">
      <c r="A32" s="2">
        <v>0.26041666666666669</v>
      </c>
      <c r="B32" t="s">
        <v>85</v>
      </c>
      <c r="D32" s="2">
        <v>0.26041666666666669</v>
      </c>
      <c r="E32" t="s">
        <v>85</v>
      </c>
      <c r="G32" s="2">
        <v>0.26041666666666669</v>
      </c>
      <c r="H32" t="s">
        <v>85</v>
      </c>
    </row>
    <row r="33" spans="1:8" x14ac:dyDescent="0.25">
      <c r="B33" t="s">
        <v>89</v>
      </c>
      <c r="E33" t="s">
        <v>89</v>
      </c>
      <c r="H33" t="s">
        <v>89</v>
      </c>
    </row>
    <row r="34" spans="1:8" x14ac:dyDescent="0.25">
      <c r="A34" t="s">
        <v>84</v>
      </c>
      <c r="B34" t="s">
        <v>87</v>
      </c>
      <c r="D34" t="s">
        <v>84</v>
      </c>
      <c r="E34" t="s">
        <v>87</v>
      </c>
      <c r="G34" t="s">
        <v>84</v>
      </c>
      <c r="H34" t="s">
        <v>87</v>
      </c>
    </row>
    <row r="35" spans="1:8" x14ac:dyDescent="0.25">
      <c r="A35" s="2">
        <v>0.27083333333333331</v>
      </c>
      <c r="B35" t="s">
        <v>186</v>
      </c>
      <c r="D35" s="2">
        <v>0.27083333333333331</v>
      </c>
      <c r="E35" t="s">
        <v>186</v>
      </c>
      <c r="G35" s="2">
        <v>0.27083333333333331</v>
      </c>
      <c r="H35" t="s">
        <v>187</v>
      </c>
    </row>
    <row r="36" spans="1:8" x14ac:dyDescent="0.25">
      <c r="A36" s="2">
        <v>0.3125</v>
      </c>
      <c r="B36" t="s">
        <v>204</v>
      </c>
      <c r="D36" s="2">
        <v>0.3125</v>
      </c>
      <c r="E36" t="s">
        <v>205</v>
      </c>
      <c r="G36" s="2"/>
    </row>
    <row r="37" spans="1:8" x14ac:dyDescent="0.25">
      <c r="A37" s="2">
        <v>0.375</v>
      </c>
      <c r="B37" t="s">
        <v>189</v>
      </c>
      <c r="D37" s="2">
        <v>0.375</v>
      </c>
      <c r="E37" t="s">
        <v>191</v>
      </c>
    </row>
    <row r="38" spans="1:8" x14ac:dyDescent="0.25">
      <c r="A38" s="2">
        <v>0.38541666666666669</v>
      </c>
      <c r="B38" t="s">
        <v>122</v>
      </c>
      <c r="D38" s="2">
        <v>0.38541666666666669</v>
      </c>
      <c r="E38" t="s">
        <v>122</v>
      </c>
    </row>
    <row r="39" spans="1:8" x14ac:dyDescent="0.25">
      <c r="A39" s="3" t="s">
        <v>190</v>
      </c>
      <c r="B39" t="s">
        <v>191</v>
      </c>
      <c r="D39" s="3" t="s">
        <v>190</v>
      </c>
      <c r="E39" t="s">
        <v>191</v>
      </c>
    </row>
    <row r="40" spans="1:8" x14ac:dyDescent="0.25">
      <c r="A40" s="2">
        <v>0.52083333333333337</v>
      </c>
      <c r="B40" t="s">
        <v>192</v>
      </c>
      <c r="D40" s="2">
        <v>0.52083333333333337</v>
      </c>
      <c r="E40" t="s">
        <v>192</v>
      </c>
    </row>
    <row r="41" spans="1:8" x14ac:dyDescent="0.25">
      <c r="A41" s="2">
        <v>4.1666666666666664E-2</v>
      </c>
      <c r="B41" t="s">
        <v>191</v>
      </c>
      <c r="D41" s="2">
        <v>8.3333333333333329E-2</v>
      </c>
      <c r="E41" t="s">
        <v>199</v>
      </c>
    </row>
    <row r="42" spans="1:8" x14ac:dyDescent="0.25">
      <c r="A42" s="2">
        <v>0.125</v>
      </c>
      <c r="B42" t="s">
        <v>188</v>
      </c>
      <c r="D42" s="2">
        <v>0.41666666666666669</v>
      </c>
      <c r="E42" t="s">
        <v>176</v>
      </c>
    </row>
    <row r="43" spans="1:8" x14ac:dyDescent="0.25">
      <c r="A43" s="2">
        <v>0.17708333333333334</v>
      </c>
      <c r="B43" t="s">
        <v>193</v>
      </c>
      <c r="D43" s="2">
        <v>0.42708333333333331</v>
      </c>
      <c r="E43" t="s">
        <v>170</v>
      </c>
    </row>
    <row r="44" spans="1:8" x14ac:dyDescent="0.25">
      <c r="B44" t="s">
        <v>212</v>
      </c>
      <c r="D44" s="2">
        <v>0.4375</v>
      </c>
      <c r="E44" t="s">
        <v>175</v>
      </c>
    </row>
    <row r="45" spans="1:8" x14ac:dyDescent="0.25">
      <c r="A45" s="2">
        <v>0.22916666666666666</v>
      </c>
      <c r="B45" t="s">
        <v>86</v>
      </c>
    </row>
    <row r="46" spans="1:8" x14ac:dyDescent="0.25">
      <c r="A46" s="2">
        <v>0.25</v>
      </c>
      <c r="B46" t="s">
        <v>194</v>
      </c>
    </row>
    <row r="47" spans="1:8" x14ac:dyDescent="0.25">
      <c r="A47" s="2">
        <v>0.27083333333333331</v>
      </c>
      <c r="B47" t="s">
        <v>195</v>
      </c>
      <c r="D47" s="2"/>
    </row>
    <row r="48" spans="1:8" x14ac:dyDescent="0.25">
      <c r="A48" s="2">
        <v>0.38541666666666669</v>
      </c>
      <c r="B48" t="s">
        <v>214</v>
      </c>
      <c r="D48" s="2"/>
    </row>
    <row r="49" spans="1:4" x14ac:dyDescent="0.25">
      <c r="A49" s="2">
        <v>0.4375</v>
      </c>
      <c r="B49" t="s">
        <v>213</v>
      </c>
      <c r="D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87DB-174A-470B-B9FB-2BC68095D79C}">
  <dimension ref="A1:Q22"/>
  <sheetViews>
    <sheetView tabSelected="1" workbookViewId="0">
      <selection activeCell="E23" sqref="E23"/>
    </sheetView>
  </sheetViews>
  <sheetFormatPr defaultRowHeight="15" x14ac:dyDescent="0.25"/>
  <cols>
    <col min="1" max="1" width="23.140625" bestFit="1" customWidth="1"/>
    <col min="2" max="2" width="14.28515625" bestFit="1" customWidth="1"/>
    <col min="4" max="4" width="19.28515625" style="4" customWidth="1"/>
    <col min="5" max="5" width="10.42578125" style="4" bestFit="1" customWidth="1"/>
    <col min="6" max="6" width="15.28515625" style="4" bestFit="1" customWidth="1"/>
    <col min="7" max="8" width="9.140625" style="4"/>
    <col min="10" max="10" width="23.140625" bestFit="1" customWidth="1"/>
    <col min="11" max="11" width="10.7109375" customWidth="1"/>
    <col min="13" max="13" width="19.28515625" style="4" customWidth="1"/>
    <col min="14" max="14" width="10.42578125" style="4" bestFit="1" customWidth="1"/>
    <col min="15" max="15" width="15.28515625" style="4" bestFit="1" customWidth="1"/>
    <col min="16" max="17" width="9.140625" style="4"/>
  </cols>
  <sheetData>
    <row r="1" spans="1:8" x14ac:dyDescent="0.25">
      <c r="A1" t="s">
        <v>125</v>
      </c>
      <c r="B1" t="s">
        <v>126</v>
      </c>
      <c r="D1" s="4" t="s">
        <v>127</v>
      </c>
    </row>
    <row r="2" spans="1:8" x14ac:dyDescent="0.25">
      <c r="A2" t="s">
        <v>128</v>
      </c>
      <c r="B2">
        <v>550</v>
      </c>
      <c r="D2" s="4" t="s">
        <v>129</v>
      </c>
      <c r="E2" s="4" t="s">
        <v>130</v>
      </c>
      <c r="F2" s="4" t="s">
        <v>131</v>
      </c>
      <c r="G2" s="4" t="s">
        <v>132</v>
      </c>
      <c r="H2" s="4" t="s">
        <v>133</v>
      </c>
    </row>
    <row r="3" spans="1:8" x14ac:dyDescent="0.25">
      <c r="A3" t="s">
        <v>134</v>
      </c>
      <c r="B3">
        <v>175</v>
      </c>
      <c r="D3" s="4">
        <v>21</v>
      </c>
      <c r="E3" s="4">
        <v>35</v>
      </c>
      <c r="F3" s="4">
        <f>SUM(D3*E3)</f>
        <v>735</v>
      </c>
      <c r="G3" s="4">
        <f>SUM(F3*0.779)</f>
        <v>572.56500000000005</v>
      </c>
      <c r="H3" s="4">
        <f>SUM(G3*4)</f>
        <v>2290.2600000000002</v>
      </c>
    </row>
    <row r="4" spans="1:8" x14ac:dyDescent="0.25">
      <c r="A4" t="s">
        <v>135</v>
      </c>
      <c r="B4">
        <v>70</v>
      </c>
      <c r="D4" s="4">
        <v>22</v>
      </c>
      <c r="E4" s="4">
        <v>35</v>
      </c>
      <c r="F4" s="4">
        <f>SUM(D4*E4)</f>
        <v>770</v>
      </c>
      <c r="G4" s="4">
        <f>SUM(F4*0.779)</f>
        <v>599.83000000000004</v>
      </c>
      <c r="H4" s="4">
        <f>SUM(G4*4)</f>
        <v>2399.3200000000002</v>
      </c>
    </row>
    <row r="5" spans="1:8" x14ac:dyDescent="0.25">
      <c r="A5" t="s">
        <v>136</v>
      </c>
      <c r="B5">
        <v>200</v>
      </c>
      <c r="D5" s="4" t="s">
        <v>137</v>
      </c>
      <c r="E5" s="4" t="s">
        <v>130</v>
      </c>
      <c r="F5" s="4" t="s">
        <v>131</v>
      </c>
      <c r="G5" s="4" t="s">
        <v>132</v>
      </c>
      <c r="H5" s="4" t="s">
        <v>133</v>
      </c>
    </row>
    <row r="6" spans="1:8" x14ac:dyDescent="0.25">
      <c r="A6" t="s">
        <v>138</v>
      </c>
      <c r="B6">
        <v>140</v>
      </c>
      <c r="D6" s="4">
        <v>18</v>
      </c>
      <c r="E6" s="4">
        <v>4</v>
      </c>
      <c r="F6" s="4">
        <v>72</v>
      </c>
      <c r="G6" s="4" t="s">
        <v>139</v>
      </c>
      <c r="H6" s="4">
        <v>288</v>
      </c>
    </row>
    <row r="7" spans="1:8" x14ac:dyDescent="0.25">
      <c r="A7" t="s">
        <v>140</v>
      </c>
      <c r="B7">
        <v>10</v>
      </c>
    </row>
    <row r="8" spans="1:8" x14ac:dyDescent="0.25">
      <c r="A8" t="s">
        <v>141</v>
      </c>
      <c r="B8">
        <v>200</v>
      </c>
    </row>
    <row r="9" spans="1:8" x14ac:dyDescent="0.25">
      <c r="A9" t="s">
        <v>142</v>
      </c>
      <c r="B9">
        <v>300</v>
      </c>
      <c r="D9" s="4" t="s">
        <v>143</v>
      </c>
      <c r="F9" s="4" t="s">
        <v>144</v>
      </c>
    </row>
    <row r="10" spans="1:8" x14ac:dyDescent="0.25">
      <c r="A10" t="s">
        <v>145</v>
      </c>
      <c r="B10">
        <f>SUM((G3*4) *0.05)</f>
        <v>114.51300000000002</v>
      </c>
      <c r="D10" s="4">
        <f>SUM(B10:B11)</f>
        <v>343.53900000000004</v>
      </c>
      <c r="F10" s="4">
        <v>631</v>
      </c>
    </row>
    <row r="11" spans="1:8" x14ac:dyDescent="0.25">
      <c r="A11" t="s">
        <v>146</v>
      </c>
      <c r="B11">
        <f>SUM((G3*4) *0.1)</f>
        <v>229.02600000000004</v>
      </c>
    </row>
    <row r="12" spans="1:8" x14ac:dyDescent="0.25">
      <c r="A12" t="s">
        <v>147</v>
      </c>
      <c r="B12">
        <v>100</v>
      </c>
    </row>
    <row r="13" spans="1:8" x14ac:dyDescent="0.25">
      <c r="A13" t="s">
        <v>148</v>
      </c>
      <c r="B13">
        <v>7.99</v>
      </c>
    </row>
    <row r="14" spans="1:8" x14ac:dyDescent="0.25">
      <c r="A14" t="s">
        <v>149</v>
      </c>
      <c r="B14">
        <v>5.99</v>
      </c>
    </row>
    <row r="15" spans="1:8" x14ac:dyDescent="0.25">
      <c r="A15" t="s">
        <v>150</v>
      </c>
      <c r="B15">
        <v>11</v>
      </c>
    </row>
    <row r="16" spans="1:8" x14ac:dyDescent="0.25">
      <c r="A16" t="s">
        <v>151</v>
      </c>
      <c r="B16">
        <v>40</v>
      </c>
    </row>
    <row r="17" spans="1:5" x14ac:dyDescent="0.25">
      <c r="A17" t="s">
        <v>152</v>
      </c>
      <c r="B17">
        <v>20</v>
      </c>
    </row>
    <row r="18" spans="1:5" x14ac:dyDescent="0.25">
      <c r="A18" t="s">
        <v>153</v>
      </c>
      <c r="B18">
        <v>100</v>
      </c>
    </row>
    <row r="21" spans="1:5" x14ac:dyDescent="0.25">
      <c r="B21" t="s">
        <v>154</v>
      </c>
      <c r="C21" t="s">
        <v>155</v>
      </c>
      <c r="D21" t="s">
        <v>154</v>
      </c>
      <c r="E21" t="s">
        <v>155</v>
      </c>
    </row>
    <row r="22" spans="1:5" x14ac:dyDescent="0.25">
      <c r="B22">
        <f>SUM(B2:B21)</f>
        <v>2273.5189999999993</v>
      </c>
      <c r="C22">
        <f>SUM(H3 - B22)</f>
        <v>16.741000000000895</v>
      </c>
      <c r="D22">
        <f>B22</f>
        <v>2273.5189999999993</v>
      </c>
      <c r="E22">
        <f>SUM(H4 - D22)</f>
        <v>125.80100000000084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D43B-55A9-4CAF-A24B-3721096E3FCE}">
  <dimension ref="A1:L41"/>
  <sheetViews>
    <sheetView workbookViewId="0">
      <selection activeCell="F20" sqref="F20"/>
    </sheetView>
  </sheetViews>
  <sheetFormatPr defaultRowHeight="15" x14ac:dyDescent="0.25"/>
  <cols>
    <col min="2" max="2" width="19" bestFit="1" customWidth="1"/>
    <col min="3" max="3" width="23.28515625" bestFit="1" customWidth="1"/>
    <col min="4" max="4" width="9.5703125" customWidth="1"/>
    <col min="5" max="5" width="31.28515625" bestFit="1" customWidth="1"/>
    <col min="6" max="6" width="30.5703125" style="4" bestFit="1" customWidth="1"/>
    <col min="7" max="7" width="9.140625" style="4"/>
    <col min="8" max="8" width="12" customWidth="1"/>
    <col min="9" max="9" width="20.140625" customWidth="1"/>
    <col min="10" max="11" width="18.7109375" bestFit="1" customWidth="1"/>
    <col min="12" max="12" width="13.7109375" bestFit="1" customWidth="1"/>
  </cols>
  <sheetData>
    <row r="1" spans="1:12" x14ac:dyDescent="0.25">
      <c r="A1" s="1" t="s">
        <v>0</v>
      </c>
      <c r="B1" t="s">
        <v>258</v>
      </c>
      <c r="E1" s="1" t="s">
        <v>38</v>
      </c>
      <c r="I1" s="1" t="s">
        <v>1</v>
      </c>
      <c r="J1" t="s">
        <v>239</v>
      </c>
      <c r="K1" t="s">
        <v>240</v>
      </c>
      <c r="L1" t="s">
        <v>245</v>
      </c>
    </row>
    <row r="2" spans="1:12" x14ac:dyDescent="0.25">
      <c r="B2" s="1" t="s">
        <v>26</v>
      </c>
      <c r="C2" t="s">
        <v>257</v>
      </c>
      <c r="F2" t="s">
        <v>238</v>
      </c>
      <c r="G2" s="4" t="s">
        <v>165</v>
      </c>
      <c r="H2" s="4"/>
      <c r="J2" t="s">
        <v>237</v>
      </c>
      <c r="K2" s="1" t="s">
        <v>35</v>
      </c>
      <c r="L2" t="s">
        <v>244</v>
      </c>
    </row>
    <row r="3" spans="1:12" x14ac:dyDescent="0.25">
      <c r="B3" t="s">
        <v>250</v>
      </c>
      <c r="C3" t="s">
        <v>22</v>
      </c>
      <c r="F3" t="s">
        <v>39</v>
      </c>
      <c r="G3" s="4" t="s">
        <v>40</v>
      </c>
      <c r="H3" s="4"/>
      <c r="J3" s="1" t="s">
        <v>243</v>
      </c>
      <c r="K3" t="s">
        <v>31</v>
      </c>
      <c r="L3" t="s">
        <v>244</v>
      </c>
    </row>
    <row r="4" spans="1:12" x14ac:dyDescent="0.25">
      <c r="B4" s="1" t="s">
        <v>267</v>
      </c>
      <c r="C4" t="s">
        <v>23</v>
      </c>
      <c r="F4" t="s">
        <v>168</v>
      </c>
      <c r="G4" s="4" t="s">
        <v>236</v>
      </c>
      <c r="H4" s="4" t="s">
        <v>167</v>
      </c>
      <c r="J4" t="s">
        <v>207</v>
      </c>
      <c r="K4" s="1" t="s">
        <v>34</v>
      </c>
      <c r="L4" t="s">
        <v>241</v>
      </c>
    </row>
    <row r="5" spans="1:12" x14ac:dyDescent="0.25">
      <c r="B5" s="1"/>
      <c r="F5" t="s">
        <v>164</v>
      </c>
      <c r="G5" s="4" t="s">
        <v>171</v>
      </c>
      <c r="H5" s="4"/>
      <c r="J5" t="s">
        <v>208</v>
      </c>
      <c r="L5" t="s">
        <v>242</v>
      </c>
    </row>
    <row r="6" spans="1:12" x14ac:dyDescent="0.25">
      <c r="B6" t="s">
        <v>41</v>
      </c>
      <c r="C6" t="s">
        <v>260</v>
      </c>
      <c r="F6" t="s">
        <v>273</v>
      </c>
      <c r="G6" s="4" t="s">
        <v>274</v>
      </c>
      <c r="H6" s="4"/>
      <c r="J6" t="s">
        <v>206</v>
      </c>
      <c r="K6" t="s">
        <v>32</v>
      </c>
      <c r="L6" t="s">
        <v>241</v>
      </c>
    </row>
    <row r="7" spans="1:12" x14ac:dyDescent="0.25">
      <c r="B7" t="s">
        <v>252</v>
      </c>
      <c r="C7" t="s">
        <v>171</v>
      </c>
      <c r="F7" t="s">
        <v>74</v>
      </c>
      <c r="H7" s="4"/>
      <c r="J7" s="1" t="s">
        <v>33</v>
      </c>
      <c r="K7" t="s">
        <v>246</v>
      </c>
    </row>
    <row r="8" spans="1:12" x14ac:dyDescent="0.25">
      <c r="B8" t="s">
        <v>251</v>
      </c>
      <c r="C8" t="s">
        <v>254</v>
      </c>
      <c r="F8" t="s">
        <v>234</v>
      </c>
      <c r="G8" s="4" t="s">
        <v>166</v>
      </c>
      <c r="H8" s="4"/>
    </row>
    <row r="9" spans="1:12" x14ac:dyDescent="0.25">
      <c r="C9" t="s">
        <v>256</v>
      </c>
      <c r="F9"/>
      <c r="H9" s="4"/>
      <c r="J9" t="s">
        <v>248</v>
      </c>
    </row>
    <row r="10" spans="1:12" x14ac:dyDescent="0.25">
      <c r="C10" t="s">
        <v>255</v>
      </c>
      <c r="F10" t="s">
        <v>235</v>
      </c>
      <c r="G10" s="4" t="s">
        <v>275</v>
      </c>
      <c r="H10" s="4"/>
      <c r="J10" t="s">
        <v>249</v>
      </c>
    </row>
    <row r="11" spans="1:12" x14ac:dyDescent="0.25">
      <c r="B11" t="s">
        <v>21</v>
      </c>
      <c r="C11" t="s">
        <v>166</v>
      </c>
      <c r="F11" t="s">
        <v>159</v>
      </c>
      <c r="G11" t="s">
        <v>276</v>
      </c>
      <c r="H11" s="4"/>
    </row>
    <row r="12" spans="1:12" x14ac:dyDescent="0.25">
      <c r="B12" s="1"/>
      <c r="F12"/>
      <c r="H12" s="4"/>
    </row>
    <row r="13" spans="1:12" x14ac:dyDescent="0.25">
      <c r="B13" t="s">
        <v>253</v>
      </c>
      <c r="C13" t="s">
        <v>171</v>
      </c>
      <c r="F13" t="s">
        <v>277</v>
      </c>
      <c r="H13" s="4"/>
    </row>
    <row r="14" spans="1:12" x14ac:dyDescent="0.25">
      <c r="B14" t="s">
        <v>24</v>
      </c>
      <c r="C14" s="1" t="s">
        <v>27</v>
      </c>
      <c r="F14" s="1" t="s">
        <v>278</v>
      </c>
      <c r="H14" s="4"/>
    </row>
    <row r="15" spans="1:12" x14ac:dyDescent="0.25">
      <c r="B15" t="s">
        <v>259</v>
      </c>
      <c r="C15" t="s">
        <v>25</v>
      </c>
      <c r="E15" s="1"/>
    </row>
    <row r="17" spans="1:10" x14ac:dyDescent="0.25">
      <c r="A17" s="1" t="s">
        <v>2</v>
      </c>
      <c r="B17" t="s">
        <v>258</v>
      </c>
      <c r="E17" s="1" t="s">
        <v>4</v>
      </c>
      <c r="F17"/>
      <c r="G17"/>
      <c r="I17" s="1" t="s">
        <v>279</v>
      </c>
    </row>
    <row r="18" spans="1:10" x14ac:dyDescent="0.25">
      <c r="B18" t="s">
        <v>252</v>
      </c>
      <c r="C18" t="s">
        <v>171</v>
      </c>
      <c r="E18" t="s">
        <v>35</v>
      </c>
      <c r="G18"/>
      <c r="I18" s="1" t="s">
        <v>12</v>
      </c>
    </row>
    <row r="19" spans="1:10" x14ac:dyDescent="0.25">
      <c r="B19" t="s">
        <v>261</v>
      </c>
      <c r="C19" t="s">
        <v>171</v>
      </c>
      <c r="E19" s="1" t="s">
        <v>6</v>
      </c>
      <c r="G19"/>
      <c r="I19" s="1" t="s">
        <v>13</v>
      </c>
      <c r="J19" s="4"/>
    </row>
    <row r="20" spans="1:10" x14ac:dyDescent="0.25">
      <c r="B20" t="s">
        <v>263</v>
      </c>
      <c r="C20" t="s">
        <v>264</v>
      </c>
      <c r="E20" s="1" t="s">
        <v>7</v>
      </c>
      <c r="F20"/>
      <c r="G20"/>
      <c r="I20" s="1" t="s">
        <v>14</v>
      </c>
    </row>
    <row r="21" spans="1:10" x14ac:dyDescent="0.25">
      <c r="B21" t="s">
        <v>20</v>
      </c>
      <c r="E21" s="1" t="s">
        <v>8</v>
      </c>
      <c r="F21"/>
      <c r="G21"/>
      <c r="I21" s="1" t="s">
        <v>15</v>
      </c>
    </row>
    <row r="22" spans="1:10" x14ac:dyDescent="0.25">
      <c r="A22" s="1"/>
      <c r="E22" s="1" t="s">
        <v>5</v>
      </c>
      <c r="F22"/>
      <c r="G22"/>
      <c r="I22" s="1" t="s">
        <v>16</v>
      </c>
    </row>
    <row r="23" spans="1:10" x14ac:dyDescent="0.25">
      <c r="B23" t="s">
        <v>26</v>
      </c>
      <c r="C23" t="s">
        <v>250</v>
      </c>
      <c r="E23" t="s">
        <v>209</v>
      </c>
      <c r="F23"/>
      <c r="G23"/>
      <c r="I23" s="1" t="s">
        <v>17</v>
      </c>
    </row>
    <row r="24" spans="1:10" x14ac:dyDescent="0.25">
      <c r="B24" t="s">
        <v>266</v>
      </c>
      <c r="C24" t="s">
        <v>267</v>
      </c>
      <c r="E24" s="1" t="s">
        <v>10</v>
      </c>
      <c r="F24"/>
      <c r="G24"/>
      <c r="I24" s="1" t="s">
        <v>18</v>
      </c>
    </row>
    <row r="25" spans="1:10" x14ac:dyDescent="0.25">
      <c r="B25" t="s">
        <v>270</v>
      </c>
      <c r="C25" t="s">
        <v>272</v>
      </c>
      <c r="E25" s="1" t="s">
        <v>11</v>
      </c>
      <c r="F25"/>
      <c r="G25"/>
      <c r="I25" s="1" t="s">
        <v>19</v>
      </c>
    </row>
    <row r="26" spans="1:10" x14ac:dyDescent="0.25">
      <c r="B26" t="s">
        <v>269</v>
      </c>
      <c r="C26" t="s">
        <v>271</v>
      </c>
      <c r="E26" s="1"/>
      <c r="F26"/>
      <c r="G26"/>
    </row>
    <row r="27" spans="1:10" x14ac:dyDescent="0.25">
      <c r="E27" s="1" t="s">
        <v>9</v>
      </c>
      <c r="F27"/>
      <c r="G27"/>
      <c r="I27" t="s">
        <v>72</v>
      </c>
    </row>
    <row r="28" spans="1:10" x14ac:dyDescent="0.25">
      <c r="A28" s="1"/>
      <c r="B28" t="s">
        <v>268</v>
      </c>
      <c r="C28" t="s">
        <v>30</v>
      </c>
      <c r="E28" t="s">
        <v>156</v>
      </c>
      <c r="F28"/>
      <c r="G28"/>
      <c r="I28" s="4" t="s">
        <v>210</v>
      </c>
    </row>
    <row r="29" spans="1:10" x14ac:dyDescent="0.25">
      <c r="B29" t="s">
        <v>262</v>
      </c>
      <c r="E29" t="s">
        <v>233</v>
      </c>
      <c r="F29"/>
      <c r="G29"/>
      <c r="I29" t="s">
        <v>73</v>
      </c>
    </row>
    <row r="30" spans="1:10" x14ac:dyDescent="0.25">
      <c r="B30" s="1" t="s">
        <v>265</v>
      </c>
      <c r="E30" s="1" t="s">
        <v>247</v>
      </c>
      <c r="F30"/>
      <c r="G30"/>
    </row>
    <row r="31" spans="1:10" x14ac:dyDescent="0.25">
      <c r="B31" t="s">
        <v>25</v>
      </c>
      <c r="E31" t="s">
        <v>28</v>
      </c>
      <c r="F31"/>
      <c r="G31"/>
    </row>
    <row r="32" spans="1:10" x14ac:dyDescent="0.25">
      <c r="B32" s="1" t="s">
        <v>3</v>
      </c>
      <c r="E32" t="s">
        <v>29</v>
      </c>
      <c r="F32"/>
      <c r="G32"/>
      <c r="I32" t="s">
        <v>160</v>
      </c>
    </row>
    <row r="33" spans="2:9" x14ac:dyDescent="0.25">
      <c r="B33" s="1"/>
      <c r="E33" s="1" t="s">
        <v>37</v>
      </c>
      <c r="F33"/>
      <c r="G33"/>
      <c r="I33" t="s">
        <v>161</v>
      </c>
    </row>
    <row r="34" spans="2:9" x14ac:dyDescent="0.25">
      <c r="E34" t="s">
        <v>156</v>
      </c>
      <c r="F34"/>
      <c r="G34"/>
      <c r="I34" t="s">
        <v>162</v>
      </c>
    </row>
    <row r="35" spans="2:9" x14ac:dyDescent="0.25">
      <c r="E35" s="1" t="s">
        <v>36</v>
      </c>
      <c r="F35"/>
      <c r="G35"/>
      <c r="I35" t="s">
        <v>163</v>
      </c>
    </row>
    <row r="36" spans="2:9" x14ac:dyDescent="0.25">
      <c r="E36" t="s">
        <v>157</v>
      </c>
      <c r="F36"/>
      <c r="G36"/>
    </row>
    <row r="37" spans="2:9" x14ac:dyDescent="0.25">
      <c r="E37" s="1" t="s">
        <v>158</v>
      </c>
      <c r="F37"/>
      <c r="G37"/>
    </row>
    <row r="38" spans="2:9" x14ac:dyDescent="0.25">
      <c r="F38"/>
      <c r="G38"/>
    </row>
    <row r="39" spans="2:9" x14ac:dyDescent="0.25">
      <c r="F39"/>
      <c r="G39"/>
    </row>
    <row r="40" spans="2:9" x14ac:dyDescent="0.25">
      <c r="E40" t="s">
        <v>75</v>
      </c>
      <c r="F40"/>
      <c r="G40"/>
    </row>
    <row r="41" spans="2:9" x14ac:dyDescent="0.25">
      <c r="E41" t="s">
        <v>76</v>
      </c>
      <c r="F41"/>
      <c r="G4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564F-7FD5-4917-856A-AF71A3C1483E}">
  <dimension ref="A1:C66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57</v>
      </c>
    </row>
    <row r="17" spans="1:3" x14ac:dyDescent="0.25">
      <c r="A17" t="s">
        <v>58</v>
      </c>
    </row>
    <row r="18" spans="1:3" x14ac:dyDescent="0.25">
      <c r="A18" t="s">
        <v>59</v>
      </c>
    </row>
    <row r="19" spans="1:3" x14ac:dyDescent="0.25">
      <c r="A19" t="s">
        <v>60</v>
      </c>
    </row>
    <row r="20" spans="1:3" x14ac:dyDescent="0.25">
      <c r="A20" t="s">
        <v>61</v>
      </c>
    </row>
    <row r="21" spans="1:3" x14ac:dyDescent="0.25">
      <c r="A21" t="s">
        <v>62</v>
      </c>
    </row>
    <row r="22" spans="1:3" x14ac:dyDescent="0.25">
      <c r="A22" t="s">
        <v>63</v>
      </c>
    </row>
    <row r="23" spans="1:3" x14ac:dyDescent="0.25">
      <c r="A23" t="s">
        <v>64</v>
      </c>
    </row>
    <row r="24" spans="1:3" x14ac:dyDescent="0.25">
      <c r="A24" t="s">
        <v>65</v>
      </c>
    </row>
    <row r="25" spans="1:3" x14ac:dyDescent="0.25">
      <c r="A25" t="s">
        <v>66</v>
      </c>
    </row>
    <row r="26" spans="1:3" x14ac:dyDescent="0.25">
      <c r="A26" t="s">
        <v>67</v>
      </c>
    </row>
    <row r="27" spans="1:3" x14ac:dyDescent="0.25">
      <c r="A27" t="s">
        <v>68</v>
      </c>
    </row>
    <row r="28" spans="1:3" x14ac:dyDescent="0.25">
      <c r="A28" t="s">
        <v>69</v>
      </c>
    </row>
    <row r="29" spans="1:3" x14ac:dyDescent="0.25">
      <c r="A29" t="s">
        <v>70</v>
      </c>
    </row>
    <row r="30" spans="1:3" x14ac:dyDescent="0.25">
      <c r="A30" t="s">
        <v>71</v>
      </c>
    </row>
    <row r="32" spans="1:3" x14ac:dyDescent="0.25">
      <c r="C32" t="s">
        <v>81</v>
      </c>
    </row>
    <row r="65" spans="1:1" x14ac:dyDescent="0.25">
      <c r="A65" t="s">
        <v>77</v>
      </c>
    </row>
    <row r="66" spans="1:1" x14ac:dyDescent="0.25">
      <c r="A6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CE8B-C92C-48AD-8B82-03E2EA3A3760}">
  <dimension ref="A1:H36"/>
  <sheetViews>
    <sheetView topLeftCell="A7" workbookViewId="0">
      <selection activeCell="F29" sqref="F29"/>
    </sheetView>
  </sheetViews>
  <sheetFormatPr defaultRowHeight="15" x14ac:dyDescent="0.25"/>
  <cols>
    <col min="1" max="1" width="28.5703125" bestFit="1" customWidth="1"/>
    <col min="5" max="5" width="13.140625" bestFit="1" customWidth="1"/>
    <col min="6" max="6" width="35.42578125" style="4" customWidth="1"/>
    <col min="7" max="7" width="14" bestFit="1" customWidth="1"/>
  </cols>
  <sheetData>
    <row r="1" spans="1:8" x14ac:dyDescent="0.25">
      <c r="A1" t="s">
        <v>94</v>
      </c>
      <c r="B1" t="s">
        <v>98</v>
      </c>
      <c r="C1" t="s">
        <v>103</v>
      </c>
      <c r="D1" t="s">
        <v>102</v>
      </c>
      <c r="E1" t="s">
        <v>99</v>
      </c>
      <c r="G1" t="s">
        <v>227</v>
      </c>
    </row>
    <row r="2" spans="1:8" x14ac:dyDescent="0.25">
      <c r="A2" t="s">
        <v>97</v>
      </c>
      <c r="B2">
        <v>102</v>
      </c>
      <c r="C2">
        <v>0</v>
      </c>
      <c r="D2">
        <v>0</v>
      </c>
      <c r="E2">
        <v>24</v>
      </c>
      <c r="G2" s="6">
        <v>6</v>
      </c>
      <c r="H2" t="s">
        <v>228</v>
      </c>
    </row>
    <row r="3" spans="1:8" x14ac:dyDescent="0.25">
      <c r="A3" t="s">
        <v>100</v>
      </c>
      <c r="B3">
        <v>41</v>
      </c>
      <c r="C3">
        <v>0.5</v>
      </c>
      <c r="D3">
        <v>7</v>
      </c>
      <c r="E3">
        <v>5</v>
      </c>
      <c r="F3" s="4" t="s">
        <v>101</v>
      </c>
      <c r="G3" s="6">
        <v>2.5</v>
      </c>
      <c r="H3" t="s">
        <v>229</v>
      </c>
    </row>
    <row r="4" spans="1:8" x14ac:dyDescent="0.25">
      <c r="A4" t="s">
        <v>215</v>
      </c>
      <c r="B4">
        <v>150</v>
      </c>
      <c r="C4">
        <v>1</v>
      </c>
      <c r="D4">
        <v>25</v>
      </c>
      <c r="E4" s="5">
        <v>5</v>
      </c>
      <c r="F4" s="4" t="s">
        <v>120</v>
      </c>
      <c r="G4" s="6">
        <v>1.5</v>
      </c>
      <c r="H4" t="s">
        <v>230</v>
      </c>
    </row>
    <row r="6" spans="1:8" x14ac:dyDescent="0.25">
      <c r="A6" t="s">
        <v>110</v>
      </c>
      <c r="B6">
        <v>140</v>
      </c>
      <c r="C6">
        <v>2.5</v>
      </c>
      <c r="D6">
        <v>17</v>
      </c>
      <c r="E6">
        <v>20</v>
      </c>
      <c r="G6" s="7">
        <v>1</v>
      </c>
    </row>
    <row r="8" spans="1:8" x14ac:dyDescent="0.25">
      <c r="A8" t="s">
        <v>104</v>
      </c>
    </row>
    <row r="9" spans="1:8" x14ac:dyDescent="0.25">
      <c r="A9" t="s">
        <v>105</v>
      </c>
      <c r="B9">
        <v>100</v>
      </c>
      <c r="C9">
        <v>2</v>
      </c>
      <c r="D9">
        <v>0</v>
      </c>
      <c r="E9">
        <v>21</v>
      </c>
      <c r="F9" s="4" t="s">
        <v>112</v>
      </c>
      <c r="G9" s="6">
        <v>8.5</v>
      </c>
    </row>
    <row r="10" spans="1:8" x14ac:dyDescent="0.25">
      <c r="A10" t="s">
        <v>106</v>
      </c>
      <c r="B10">
        <v>4</v>
      </c>
      <c r="C10">
        <v>1</v>
      </c>
      <c r="D10">
        <v>7</v>
      </c>
      <c r="E10">
        <v>4</v>
      </c>
      <c r="F10" s="4" t="s">
        <v>111</v>
      </c>
      <c r="G10" s="6">
        <v>7.5</v>
      </c>
    </row>
    <row r="11" spans="1:8" x14ac:dyDescent="0.25">
      <c r="A11" t="s">
        <v>107</v>
      </c>
      <c r="B11">
        <v>170</v>
      </c>
      <c r="C11">
        <v>0</v>
      </c>
      <c r="D11">
        <v>38</v>
      </c>
      <c r="E11">
        <v>4</v>
      </c>
      <c r="F11" s="4" t="s">
        <v>108</v>
      </c>
      <c r="G11" s="7">
        <v>3</v>
      </c>
    </row>
    <row r="13" spans="1:8" x14ac:dyDescent="0.25">
      <c r="A13" t="s">
        <v>95</v>
      </c>
    </row>
    <row r="14" spans="1:8" x14ac:dyDescent="0.25">
      <c r="A14" t="s">
        <v>96</v>
      </c>
      <c r="B14">
        <v>200</v>
      </c>
      <c r="C14">
        <v>6</v>
      </c>
      <c r="D14">
        <v>18</v>
      </c>
      <c r="E14">
        <v>20</v>
      </c>
      <c r="G14" s="6">
        <v>4.2</v>
      </c>
    </row>
    <row r="16" spans="1:8" x14ac:dyDescent="0.25">
      <c r="A16" t="s">
        <v>220</v>
      </c>
    </row>
    <row r="17" spans="1:8" x14ac:dyDescent="0.25">
      <c r="A17" t="s">
        <v>116</v>
      </c>
      <c r="B17">
        <v>292</v>
      </c>
      <c r="C17">
        <v>20</v>
      </c>
      <c r="D17">
        <v>0</v>
      </c>
      <c r="E17">
        <v>28</v>
      </c>
      <c r="F17" s="4" t="s">
        <v>226</v>
      </c>
      <c r="G17" s="7">
        <v>8</v>
      </c>
    </row>
    <row r="18" spans="1:8" x14ac:dyDescent="0.25">
      <c r="A18" t="s">
        <v>107</v>
      </c>
      <c r="B18">
        <v>170</v>
      </c>
      <c r="C18">
        <v>0</v>
      </c>
      <c r="D18">
        <v>38</v>
      </c>
      <c r="E18">
        <v>4</v>
      </c>
      <c r="F18" s="4" t="s">
        <v>108</v>
      </c>
      <c r="G18">
        <v>0</v>
      </c>
    </row>
    <row r="19" spans="1:8" x14ac:dyDescent="0.25">
      <c r="A19" t="s">
        <v>109</v>
      </c>
      <c r="B19">
        <v>50</v>
      </c>
      <c r="C19">
        <v>0</v>
      </c>
      <c r="D19">
        <v>13</v>
      </c>
      <c r="E19">
        <v>0</v>
      </c>
      <c r="F19" s="4" t="s">
        <v>115</v>
      </c>
      <c r="G19" s="6">
        <v>0</v>
      </c>
    </row>
    <row r="21" spans="1:8" x14ac:dyDescent="0.25">
      <c r="A21" t="s">
        <v>113</v>
      </c>
    </row>
    <row r="22" spans="1:8" x14ac:dyDescent="0.25">
      <c r="A22" t="s">
        <v>219</v>
      </c>
      <c r="B22">
        <v>231</v>
      </c>
      <c r="C22">
        <v>5</v>
      </c>
      <c r="D22">
        <v>0</v>
      </c>
      <c r="E22">
        <v>43</v>
      </c>
      <c r="F22" s="4" t="s">
        <v>101</v>
      </c>
      <c r="G22" s="7">
        <v>10</v>
      </c>
    </row>
    <row r="23" spans="1:8" x14ac:dyDescent="0.25">
      <c r="A23" t="s">
        <v>221</v>
      </c>
      <c r="B23">
        <v>57</v>
      </c>
      <c r="C23">
        <v>0</v>
      </c>
      <c r="D23">
        <v>10</v>
      </c>
      <c r="E23">
        <v>4</v>
      </c>
      <c r="F23" s="4" t="s">
        <v>224</v>
      </c>
      <c r="G23" s="7">
        <v>2</v>
      </c>
    </row>
    <row r="24" spans="1:8" x14ac:dyDescent="0.25">
      <c r="A24" t="s">
        <v>107</v>
      </c>
      <c r="B24">
        <v>85</v>
      </c>
      <c r="C24">
        <v>0</v>
      </c>
      <c r="D24">
        <v>19</v>
      </c>
      <c r="E24">
        <v>2</v>
      </c>
      <c r="F24" s="4" t="s">
        <v>222</v>
      </c>
      <c r="G24">
        <v>0</v>
      </c>
    </row>
    <row r="25" spans="1:8" x14ac:dyDescent="0.25">
      <c r="A25" t="s">
        <v>223</v>
      </c>
      <c r="B25">
        <v>167</v>
      </c>
      <c r="C25">
        <v>21</v>
      </c>
      <c r="D25">
        <v>12</v>
      </c>
      <c r="E25">
        <v>3</v>
      </c>
      <c r="F25" s="4" t="s">
        <v>120</v>
      </c>
      <c r="G25" s="7">
        <v>3</v>
      </c>
    </row>
    <row r="27" spans="1:8" x14ac:dyDescent="0.25">
      <c r="A27" t="s">
        <v>114</v>
      </c>
    </row>
    <row r="28" spans="1:8" x14ac:dyDescent="0.25">
      <c r="A28" t="s">
        <v>225</v>
      </c>
      <c r="B28">
        <v>140</v>
      </c>
      <c r="C28">
        <v>0</v>
      </c>
      <c r="D28">
        <v>8</v>
      </c>
      <c r="E28">
        <v>24</v>
      </c>
      <c r="F28" s="4" t="s">
        <v>119</v>
      </c>
      <c r="G28" s="6">
        <v>7</v>
      </c>
      <c r="H28" t="s">
        <v>231</v>
      </c>
    </row>
    <row r="29" spans="1:8" x14ac:dyDescent="0.25">
      <c r="A29" t="s">
        <v>117</v>
      </c>
      <c r="B29">
        <v>77</v>
      </c>
      <c r="C29">
        <v>0</v>
      </c>
      <c r="D29">
        <v>20</v>
      </c>
      <c r="E29">
        <v>1</v>
      </c>
      <c r="F29" s="4" t="s">
        <v>118</v>
      </c>
      <c r="G29" s="6">
        <v>3.5</v>
      </c>
      <c r="H29" t="s">
        <v>232</v>
      </c>
    </row>
    <row r="30" spans="1:8" x14ac:dyDescent="0.25">
      <c r="A30" t="s">
        <v>121</v>
      </c>
      <c r="B30">
        <v>210</v>
      </c>
      <c r="C30">
        <v>6</v>
      </c>
      <c r="D30">
        <v>32</v>
      </c>
      <c r="E30">
        <v>11</v>
      </c>
      <c r="F30" s="4" t="s">
        <v>120</v>
      </c>
      <c r="G30" s="7">
        <v>7</v>
      </c>
      <c r="H30" t="s">
        <v>229</v>
      </c>
    </row>
    <row r="32" spans="1:8" x14ac:dyDescent="0.25">
      <c r="A32" t="s">
        <v>217</v>
      </c>
      <c r="B32" t="s">
        <v>98</v>
      </c>
      <c r="C32" t="s">
        <v>103</v>
      </c>
      <c r="D32" t="s">
        <v>102</v>
      </c>
      <c r="E32" t="s">
        <v>99</v>
      </c>
      <c r="G32" s="6">
        <f>SUM(G2:G30)</f>
        <v>74.7</v>
      </c>
    </row>
    <row r="33" spans="1:5" x14ac:dyDescent="0.25">
      <c r="B33">
        <f>SUM(B2:B32)</f>
        <v>2386</v>
      </c>
      <c r="C33">
        <f>SUM(C2:C32)</f>
        <v>65</v>
      </c>
      <c r="D33">
        <f>SUM(D2:D32)</f>
        <v>264</v>
      </c>
      <c r="E33">
        <f>SUM(E2:E32)</f>
        <v>223</v>
      </c>
    </row>
    <row r="35" spans="1:5" x14ac:dyDescent="0.25">
      <c r="A35" t="s">
        <v>216</v>
      </c>
      <c r="B35">
        <v>2567</v>
      </c>
      <c r="C35">
        <v>69</v>
      </c>
      <c r="D35">
        <v>257</v>
      </c>
      <c r="E35">
        <v>230</v>
      </c>
    </row>
    <row r="36" spans="1:5" x14ac:dyDescent="0.25">
      <c r="A36" t="s">
        <v>218</v>
      </c>
      <c r="B36">
        <f>SUM(B35-B33)</f>
        <v>181</v>
      </c>
      <c r="C36">
        <f>SUM(C35-C33)</f>
        <v>4</v>
      </c>
      <c r="D36">
        <f>SUM(D35-D33)</f>
        <v>-7</v>
      </c>
      <c r="E36">
        <f>SUM(E35-E33)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Finances</vt:lpstr>
      <vt:lpstr>Workout Routine</vt:lpstr>
      <vt:lpstr>Stretching Routine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Clemente</dc:creator>
  <cp:lastModifiedBy>Anthony Clemente</cp:lastModifiedBy>
  <dcterms:created xsi:type="dcterms:W3CDTF">2021-12-13T14:55:43Z</dcterms:created>
  <dcterms:modified xsi:type="dcterms:W3CDTF">2021-12-22T19:44:56Z</dcterms:modified>
</cp:coreProperties>
</file>