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clemente\Documents\"/>
    </mc:Choice>
  </mc:AlternateContent>
  <xr:revisionPtr revIDLastSave="0" documentId="13_ncr:1_{4230D661-9CEE-4144-82F6-5E3966F422E0}" xr6:coauthVersionLast="47" xr6:coauthVersionMax="47" xr10:uidLastSave="{00000000-0000-0000-0000-000000000000}"/>
  <bookViews>
    <workbookView xWindow="-22875" yWindow="1185" windowWidth="16095" windowHeight="12735" activeTab="3" xr2:uid="{AD2F3F9C-A00D-46BF-9268-062301918A18}"/>
  </bookViews>
  <sheets>
    <sheet name="Finances" sheetId="1" r:id="rId1"/>
    <sheet name="Day-to-Day" sheetId="2" r:id="rId2"/>
    <sheet name="Goals" sheetId="6" r:id="rId3"/>
    <sheet name="Food" sheetId="5" r:id="rId4"/>
    <sheet name="Food Expenses" sheetId="8" r:id="rId5"/>
    <sheet name="Workout" sheetId="3" r:id="rId6"/>
    <sheet name="Exercise" sheetId="4" r:id="rId7"/>
    <sheet name="Upcoming Big Expenses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2" i="7"/>
  <c r="D6" i="7" s="1"/>
  <c r="F6" i="7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6" i="7"/>
  <c r="B6" i="7"/>
  <c r="I5" i="5"/>
  <c r="J5" i="5"/>
  <c r="F3" i="1"/>
  <c r="G3" i="1" s="1"/>
  <c r="H3" i="1" l="1"/>
  <c r="E20" i="8"/>
  <c r="B10" i="1"/>
  <c r="B11" i="1"/>
  <c r="D10" i="1" l="1"/>
  <c r="B21" i="1"/>
  <c r="C21" i="1" s="1"/>
</calcChain>
</file>

<file path=xl/sharedStrings.xml><?xml version="1.0" encoding="utf-8"?>
<sst xmlns="http://schemas.openxmlformats.org/spreadsheetml/2006/main" count="431" uniqueCount="264">
  <si>
    <t>Expenses</t>
  </si>
  <si>
    <t>Cost</t>
  </si>
  <si>
    <t>Rent</t>
  </si>
  <si>
    <t>Utilities</t>
  </si>
  <si>
    <t>Internet</t>
  </si>
  <si>
    <t>Health Insurance</t>
  </si>
  <si>
    <t>Car Insurance</t>
  </si>
  <si>
    <t>Spotify</t>
  </si>
  <si>
    <t>Gas</t>
  </si>
  <si>
    <t>Groceries</t>
  </si>
  <si>
    <t>Long-Term Savings</t>
  </si>
  <si>
    <t>Wages / hr</t>
  </si>
  <si>
    <t>Hours / wk</t>
  </si>
  <si>
    <t>Gross / wk</t>
  </si>
  <si>
    <t>Net / wk</t>
  </si>
  <si>
    <t>Short-Term Savings</t>
  </si>
  <si>
    <t>Net / mo.</t>
  </si>
  <si>
    <t>Leftover</t>
  </si>
  <si>
    <t>Amazon Prime</t>
  </si>
  <si>
    <t>Donations</t>
  </si>
  <si>
    <t>Misc. Expenses</t>
  </si>
  <si>
    <t>Fun</t>
  </si>
  <si>
    <t>Howard Wages</t>
  </si>
  <si>
    <t>Amazon Flex</t>
  </si>
  <si>
    <t>?</t>
  </si>
  <si>
    <t>Tuesday</t>
  </si>
  <si>
    <t>Wednesday</t>
  </si>
  <si>
    <t>Thursday</t>
  </si>
  <si>
    <t>Friday</t>
  </si>
  <si>
    <t>Saturday</t>
  </si>
  <si>
    <t>Sunday</t>
  </si>
  <si>
    <t>Wake, Eat Oats, DBO</t>
  </si>
  <si>
    <t>Wake, Eat Oats</t>
  </si>
  <si>
    <t>Wake</t>
  </si>
  <si>
    <t>Shower</t>
  </si>
  <si>
    <t>Work</t>
  </si>
  <si>
    <t>Gym (Shoulders, Legs)</t>
  </si>
  <si>
    <t>Gym (Push)</t>
  </si>
  <si>
    <t>Gym (Accessories)</t>
  </si>
  <si>
    <t>Egg &amp; Turkey Wrap</t>
  </si>
  <si>
    <t>9:30/10:00</t>
  </si>
  <si>
    <t>Service</t>
  </si>
  <si>
    <t>Sandbag/Shooting</t>
  </si>
  <si>
    <t>Eat</t>
  </si>
  <si>
    <t>Pre-Meeting</t>
  </si>
  <si>
    <t>Shake</t>
  </si>
  <si>
    <t>Meeting</t>
  </si>
  <si>
    <t>Food Shopping</t>
  </si>
  <si>
    <t>Leave</t>
  </si>
  <si>
    <t>Lunch</t>
  </si>
  <si>
    <t>Car Cleaning</t>
  </si>
  <si>
    <t>Territories</t>
  </si>
  <si>
    <t>Elijah Prep</t>
  </si>
  <si>
    <t>WT</t>
  </si>
  <si>
    <t>Que-Haceres</t>
  </si>
  <si>
    <t>Elijah Study</t>
  </si>
  <si>
    <t>Family Study</t>
  </si>
  <si>
    <t>Sleep</t>
  </si>
  <si>
    <t>Biceps Strength</t>
  </si>
  <si>
    <t>Leg Strength</t>
  </si>
  <si>
    <t>Tricep Strength</t>
  </si>
  <si>
    <t>BB EZ Curls</t>
  </si>
  <si>
    <t>4 x 8</t>
  </si>
  <si>
    <t>5 min.</t>
  </si>
  <si>
    <t>Back Squats</t>
  </si>
  <si>
    <t>5 x 5</t>
  </si>
  <si>
    <t>80-90%</t>
  </si>
  <si>
    <t>Tricep Press</t>
  </si>
  <si>
    <t>DB Curls</t>
  </si>
  <si>
    <t>Superset</t>
  </si>
  <si>
    <t>10 min.</t>
  </si>
  <si>
    <t>BB Front Squats</t>
  </si>
  <si>
    <t>DB OH Ext.</t>
  </si>
  <si>
    <t>Hammer Curls</t>
  </si>
  <si>
    <t>BB Front Holds</t>
  </si>
  <si>
    <t>4 x 60 sec.</t>
  </si>
  <si>
    <t>Dips</t>
  </si>
  <si>
    <t>4 x 15</t>
  </si>
  <si>
    <t>Spider Curls</t>
  </si>
  <si>
    <t>7 min.</t>
  </si>
  <si>
    <t>Zercher Squats</t>
  </si>
  <si>
    <t>Rope Pushdown</t>
  </si>
  <si>
    <t>Rope Curls</t>
  </si>
  <si>
    <t>Sit-Ups</t>
  </si>
  <si>
    <t>4 x 35</t>
  </si>
  <si>
    <t>Reverse Gripdowns</t>
  </si>
  <si>
    <t>4 x 12</t>
  </si>
  <si>
    <t>Concentration Curls</t>
  </si>
  <si>
    <t>DB DL's</t>
  </si>
  <si>
    <t>4 x 10</t>
  </si>
  <si>
    <t>Hyperextensions (Weighted)</t>
  </si>
  <si>
    <t>4 x 20</t>
  </si>
  <si>
    <t>BB/DB OHP</t>
  </si>
  <si>
    <t>Back - Depth</t>
  </si>
  <si>
    <t>Leg Extensions</t>
  </si>
  <si>
    <t>DB Lateral Raises</t>
  </si>
  <si>
    <t>BB Rows</t>
  </si>
  <si>
    <t>Leg Curls</t>
  </si>
  <si>
    <t>DB RDF</t>
  </si>
  <si>
    <t>V-Landmine Rows</t>
  </si>
  <si>
    <t>DB Front Raises</t>
  </si>
  <si>
    <t>T-Bar Rows</t>
  </si>
  <si>
    <t>Standing Calf Raises</t>
  </si>
  <si>
    <t>BB Upright Rows</t>
  </si>
  <si>
    <t>Chest-Supported Rows</t>
  </si>
  <si>
    <t>Sitting Calf Raises</t>
  </si>
  <si>
    <t>Cable Pullbacks</t>
  </si>
  <si>
    <t>Incline BB press</t>
  </si>
  <si>
    <t>Hammer Lat Pulldowns</t>
  </si>
  <si>
    <t>BB Shrugs</t>
  </si>
  <si>
    <t>DB press</t>
  </si>
  <si>
    <t>DB Shrugs</t>
  </si>
  <si>
    <t>DB Flyes</t>
  </si>
  <si>
    <t>3 x 8</t>
  </si>
  <si>
    <t>RDF</t>
  </si>
  <si>
    <t>BB Decline Press</t>
  </si>
  <si>
    <t>Face Pulls</t>
  </si>
  <si>
    <t>Biceps Hyper</t>
  </si>
  <si>
    <t>Plate Pushups</t>
  </si>
  <si>
    <t>4 x 25</t>
  </si>
  <si>
    <t>Mach RDF</t>
  </si>
  <si>
    <t>Reverse BB Curls</t>
  </si>
  <si>
    <t>Incline Curls</t>
  </si>
  <si>
    <t>Leg Hypertrophy</t>
  </si>
  <si>
    <t>Chest Strength</t>
  </si>
  <si>
    <t>Back - Width</t>
  </si>
  <si>
    <t>Deadlifts</t>
  </si>
  <si>
    <t>BB Press</t>
  </si>
  <si>
    <t>80-85%</t>
  </si>
  <si>
    <t>BB Sweep Rows</t>
  </si>
  <si>
    <t>Hip Thrusts</t>
  </si>
  <si>
    <t>Incline DB Press</t>
  </si>
  <si>
    <t>Over Lat Pulldowns</t>
  </si>
  <si>
    <t>Leg Press</t>
  </si>
  <si>
    <t>Chest Dips</t>
  </si>
  <si>
    <t>Rope Rows</t>
  </si>
  <si>
    <t>Hack Squats</t>
  </si>
  <si>
    <t>Cable Flyes</t>
  </si>
  <si>
    <t>DB Rows (Reg or Incline)</t>
  </si>
  <si>
    <t>Goblet Squats</t>
  </si>
  <si>
    <t>Pec Deck</t>
  </si>
  <si>
    <t>Mach Lat Rows</t>
  </si>
  <si>
    <t>Hyperextensions</t>
  </si>
  <si>
    <t>Lat Pushdowns</t>
  </si>
  <si>
    <t>Split Squats</t>
  </si>
  <si>
    <t>Hyper Traps</t>
  </si>
  <si>
    <t>DB Preacher Curls</t>
  </si>
  <si>
    <t>Machine Hammer Shrugs</t>
  </si>
  <si>
    <t>DB Hammer Preachers</t>
  </si>
  <si>
    <t>Smith Machine Shrugs</t>
  </si>
  <si>
    <t>Incline Shrugs</t>
  </si>
  <si>
    <t>BB Skullcrushers</t>
  </si>
  <si>
    <t>Reverse Curls</t>
  </si>
  <si>
    <t>DB Rows</t>
  </si>
  <si>
    <t xml:space="preserve">Lat Mach Rows </t>
  </si>
  <si>
    <t>Pull-Ups</t>
  </si>
  <si>
    <t>Sunday (Pull Back)</t>
  </si>
  <si>
    <t>Wednesday (Cardio/Rest)</t>
  </si>
  <si>
    <t>Thursday (Bicep Pulls)</t>
  </si>
  <si>
    <t>BB Under Rows</t>
  </si>
  <si>
    <t>Trap Deadlifts</t>
  </si>
  <si>
    <t>&gt;= 315</t>
  </si>
  <si>
    <t>Reverse Crunches</t>
  </si>
  <si>
    <t>4 x 30</t>
  </si>
  <si>
    <t>Hyper-Extensions</t>
  </si>
  <si>
    <t>&gt;= 45lb</t>
  </si>
  <si>
    <t>Ab Roll-outs</t>
  </si>
  <si>
    <t>Hanging Knee Raises</t>
  </si>
  <si>
    <t>&gt;= 100</t>
  </si>
  <si>
    <t>DB Sitting Shrugs</t>
  </si>
  <si>
    <t>Machine Standing Shrugs</t>
  </si>
  <si>
    <t>Mondays</t>
  </si>
  <si>
    <t>Breakfast</t>
  </si>
  <si>
    <t>PB Fit</t>
  </si>
  <si>
    <t>1/2 tbsp. PB Fit</t>
  </si>
  <si>
    <t>Oatmeal</t>
  </si>
  <si>
    <t>Bananas</t>
  </si>
  <si>
    <t>Cinnamon</t>
  </si>
  <si>
    <t>90 cal bread</t>
  </si>
  <si>
    <t>Turkey</t>
  </si>
  <si>
    <t>Avocado</t>
  </si>
  <si>
    <t>Lettuce</t>
  </si>
  <si>
    <t>Two pans</t>
  </si>
  <si>
    <t>Make Breakfast &amp; Lunch</t>
  </si>
  <si>
    <t>Cook time</t>
  </si>
  <si>
    <t>3 min.</t>
  </si>
  <si>
    <t>Cook Eggs</t>
  </si>
  <si>
    <t>Heat Olive Oil</t>
  </si>
  <si>
    <t>&lt; 30sec.</t>
  </si>
  <si>
    <t>Oatmeal w/ water</t>
  </si>
  <si>
    <t>Turkey &amp; Bread</t>
  </si>
  <si>
    <t>3 eggs, 3 egg whites</t>
  </si>
  <si>
    <t>Protein</t>
  </si>
  <si>
    <t>3 eggs</t>
  </si>
  <si>
    <t>3 egg whites</t>
  </si>
  <si>
    <t>1/2 cup Oatmeal</t>
  </si>
  <si>
    <t>Calories</t>
  </si>
  <si>
    <t>Bread</t>
  </si>
  <si>
    <t>DT</t>
  </si>
  <si>
    <t>Cucumber</t>
  </si>
  <si>
    <t>No coffee regularly</t>
  </si>
  <si>
    <t>Dinner</t>
  </si>
  <si>
    <t>White Rice</t>
  </si>
  <si>
    <t>Haircut</t>
  </si>
  <si>
    <t>Name</t>
  </si>
  <si>
    <t>OBX Trip</t>
  </si>
  <si>
    <t>Guaranteed Cost</t>
  </si>
  <si>
    <t>Variable</t>
  </si>
  <si>
    <t>Weekend Trip</t>
  </si>
  <si>
    <t>100lb DBs</t>
  </si>
  <si>
    <t>Car Repairs</t>
  </si>
  <si>
    <t>Total</t>
  </si>
  <si>
    <t>Total Savings / mo.</t>
  </si>
  <si>
    <t>Food</t>
  </si>
  <si>
    <t>90 Cal Bread</t>
  </si>
  <si>
    <t>Qty</t>
  </si>
  <si>
    <t>Avocados</t>
  </si>
  <si>
    <t>1 Dozen eggs</t>
  </si>
  <si>
    <t>Frequency / mo.</t>
  </si>
  <si>
    <t>Protein Powder</t>
  </si>
  <si>
    <t>Chicken</t>
  </si>
  <si>
    <t>Spinach</t>
  </si>
  <si>
    <t>Salmon</t>
  </si>
  <si>
    <t>Water</t>
  </si>
  <si>
    <t>Rice Krispies</t>
  </si>
  <si>
    <t>Cucumbers</t>
  </si>
  <si>
    <t>Spices</t>
  </si>
  <si>
    <t>Oil</t>
  </si>
  <si>
    <t>Instant Rice</t>
  </si>
  <si>
    <t>w/ Amazon Flex</t>
  </si>
  <si>
    <t>Total Expenses</t>
  </si>
  <si>
    <t>Crackers &amp; Salmon</t>
  </si>
  <si>
    <t>Wake, Dress</t>
  </si>
  <si>
    <t>Stop Preaching</t>
  </si>
  <si>
    <t>Actually spent</t>
  </si>
  <si>
    <t>Monday (Legs)</t>
  </si>
  <si>
    <t>Tuesday (Push)</t>
  </si>
  <si>
    <t>Power Nap</t>
  </si>
  <si>
    <t>Stop</t>
  </si>
  <si>
    <t>Exercise (Legs)</t>
  </si>
  <si>
    <t>Clean Kitchen, Bathroom</t>
  </si>
  <si>
    <t>Sweep,  Mop Floors</t>
  </si>
  <si>
    <t>Shower, Make &amp; Eat Dinner</t>
  </si>
  <si>
    <t>11:45/12:00</t>
  </si>
  <si>
    <t>Exercise (Push)</t>
  </si>
  <si>
    <t>Nap, Cook Dinner</t>
  </si>
  <si>
    <t>Free Time</t>
  </si>
  <si>
    <t>occasionally iced coffee okay</t>
  </si>
  <si>
    <t>Clothing &amp; Food Prep (All Day)</t>
  </si>
  <si>
    <t>Get Home</t>
  </si>
  <si>
    <t>ALDIs</t>
  </si>
  <si>
    <t>Wake, Dress, Shave, Eat</t>
  </si>
  <si>
    <t>Wake, Dress, Eat</t>
  </si>
  <si>
    <t>Personal Study/Free Time</t>
  </si>
  <si>
    <t>Exercise (Pull), Shower</t>
  </si>
  <si>
    <t>Shower, Eat, Food Prep</t>
  </si>
  <si>
    <t>Clothing Prep, Eat, Food Prep</t>
  </si>
  <si>
    <t>Gym (Legs)</t>
  </si>
  <si>
    <t>Meeting Time</t>
  </si>
  <si>
    <t>Off</t>
  </si>
  <si>
    <t>Shower, Cook, Eat</t>
  </si>
  <si>
    <t>Clean Kitchen</t>
  </si>
  <si>
    <t>ESPN</t>
  </si>
  <si>
    <t>Paramount+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</si>
</sst>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6841-6362-436C-8E08-6C911AB67A04}">
  <dimension ref="A1:Q21"/>
  <sheetViews>
    <sheetView workbookViewId="0">
      <selection activeCell="D17" sqref="D17"/>
    </sheetView>
  </sheetViews>
  <sheetFormatPr defaultRowHeight="15" x14ac:dyDescent="0.25"/>
  <cols>
    <col min="1" max="1" width="23.140625" bestFit="1" customWidth="1"/>
    <col min="2" max="2" width="14.28515625" bestFit="1" customWidth="1"/>
    <col min="4" max="4" width="19.28515625" style="1" customWidth="1"/>
    <col min="5" max="5" width="10.42578125" style="1" bestFit="1" customWidth="1"/>
    <col min="6" max="6" width="15.28515625" style="1" bestFit="1" customWidth="1"/>
    <col min="7" max="8" width="9.140625" style="1"/>
    <col min="10" max="10" width="23.140625" bestFit="1" customWidth="1"/>
    <col min="11" max="11" width="10.7109375" customWidth="1"/>
    <col min="13" max="13" width="19.28515625" style="1" customWidth="1"/>
    <col min="14" max="14" width="10.42578125" style="1" bestFit="1" customWidth="1"/>
    <col min="15" max="15" width="15.28515625" style="1" bestFit="1" customWidth="1"/>
    <col min="16" max="17" width="9.140625" style="1"/>
  </cols>
  <sheetData>
    <row r="1" spans="1:8" x14ac:dyDescent="0.25">
      <c r="A1" t="s">
        <v>0</v>
      </c>
      <c r="B1" t="s">
        <v>1</v>
      </c>
      <c r="D1" s="1" t="s">
        <v>22</v>
      </c>
    </row>
    <row r="2" spans="1:8" x14ac:dyDescent="0.25">
      <c r="A2" t="s">
        <v>2</v>
      </c>
      <c r="B2">
        <v>550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</row>
    <row r="3" spans="1:8" x14ac:dyDescent="0.25">
      <c r="A3" t="s">
        <v>3</v>
      </c>
      <c r="B3">
        <v>175</v>
      </c>
      <c r="D3" s="1">
        <v>21</v>
      </c>
      <c r="E3" s="1">
        <v>35</v>
      </c>
      <c r="F3" s="1">
        <f>SUM(D3*E3)</f>
        <v>735</v>
      </c>
      <c r="G3" s="1">
        <f>SUM(F3*0.779)</f>
        <v>572.56500000000005</v>
      </c>
      <c r="H3" s="1">
        <f>SUM(G3*4)</f>
        <v>2290.2600000000002</v>
      </c>
    </row>
    <row r="4" spans="1:8" x14ac:dyDescent="0.25">
      <c r="A4" t="s">
        <v>4</v>
      </c>
      <c r="B4">
        <v>70</v>
      </c>
    </row>
    <row r="5" spans="1:8" x14ac:dyDescent="0.25">
      <c r="A5" t="s">
        <v>6</v>
      </c>
      <c r="B5">
        <v>200</v>
      </c>
      <c r="D5" s="1" t="s">
        <v>23</v>
      </c>
      <c r="E5" s="1" t="s">
        <v>12</v>
      </c>
      <c r="F5" s="1" t="s">
        <v>13</v>
      </c>
      <c r="G5" s="1" t="s">
        <v>14</v>
      </c>
      <c r="H5" s="1" t="s">
        <v>16</v>
      </c>
    </row>
    <row r="6" spans="1:8" x14ac:dyDescent="0.25">
      <c r="A6" t="s">
        <v>5</v>
      </c>
      <c r="B6">
        <v>140</v>
      </c>
      <c r="D6" s="1">
        <v>18</v>
      </c>
      <c r="E6" s="1">
        <v>4</v>
      </c>
      <c r="F6" s="1">
        <v>72</v>
      </c>
      <c r="G6" s="1" t="s">
        <v>24</v>
      </c>
      <c r="H6" s="1">
        <v>288</v>
      </c>
    </row>
    <row r="7" spans="1:8" x14ac:dyDescent="0.25">
      <c r="A7" t="s">
        <v>7</v>
      </c>
      <c r="B7">
        <v>10</v>
      </c>
    </row>
    <row r="8" spans="1:8" x14ac:dyDescent="0.25">
      <c r="A8" t="s">
        <v>8</v>
      </c>
      <c r="B8">
        <v>200</v>
      </c>
    </row>
    <row r="9" spans="1:8" x14ac:dyDescent="0.25">
      <c r="A9" t="s">
        <v>9</v>
      </c>
      <c r="B9">
        <v>300</v>
      </c>
      <c r="D9" s="1" t="s">
        <v>212</v>
      </c>
      <c r="F9" s="1" t="s">
        <v>229</v>
      </c>
    </row>
    <row r="10" spans="1:8" x14ac:dyDescent="0.25">
      <c r="A10" t="s">
        <v>10</v>
      </c>
      <c r="B10">
        <f>SUM((G3*4) *0.05)</f>
        <v>114.51300000000002</v>
      </c>
      <c r="D10" s="1">
        <f>SUM(B10:B11)</f>
        <v>343.53900000000004</v>
      </c>
      <c r="F10" s="1">
        <v>631</v>
      </c>
    </row>
    <row r="11" spans="1:8" x14ac:dyDescent="0.25">
      <c r="A11" t="s">
        <v>15</v>
      </c>
      <c r="B11">
        <f>SUM((G3*4) *0.1)</f>
        <v>229.02600000000004</v>
      </c>
    </row>
    <row r="12" spans="1:8" x14ac:dyDescent="0.25">
      <c r="A12" t="s">
        <v>20</v>
      </c>
      <c r="B12">
        <v>100</v>
      </c>
    </row>
    <row r="13" spans="1:8" x14ac:dyDescent="0.25">
      <c r="A13" t="s">
        <v>262</v>
      </c>
      <c r="B13">
        <v>7.99</v>
      </c>
    </row>
    <row r="14" spans="1:8" x14ac:dyDescent="0.25">
      <c r="A14" t="s">
        <v>263</v>
      </c>
      <c r="B14">
        <v>5.99</v>
      </c>
    </row>
    <row r="15" spans="1:8" x14ac:dyDescent="0.25">
      <c r="A15" t="s">
        <v>18</v>
      </c>
      <c r="B15">
        <v>11</v>
      </c>
    </row>
    <row r="16" spans="1:8" x14ac:dyDescent="0.25">
      <c r="A16" t="s">
        <v>19</v>
      </c>
      <c r="B16">
        <v>40</v>
      </c>
    </row>
    <row r="17" spans="1:3" x14ac:dyDescent="0.25">
      <c r="A17" t="s">
        <v>203</v>
      </c>
      <c r="B17">
        <v>20</v>
      </c>
    </row>
    <row r="18" spans="1:3" x14ac:dyDescent="0.25">
      <c r="A18" t="s">
        <v>21</v>
      </c>
      <c r="B18">
        <v>100</v>
      </c>
    </row>
    <row r="20" spans="1:3" x14ac:dyDescent="0.25">
      <c r="B20" t="s">
        <v>230</v>
      </c>
      <c r="C20" t="s">
        <v>17</v>
      </c>
    </row>
    <row r="21" spans="1:3" x14ac:dyDescent="0.25">
      <c r="B21">
        <f>SUM(B2:B20)</f>
        <v>2273.5189999999993</v>
      </c>
      <c r="C21">
        <f>SUM(H3 - B21)</f>
        <v>16.741000000000895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4654-2531-4A1E-967A-48FF86FF1D39}">
  <dimension ref="A1:T27"/>
  <sheetViews>
    <sheetView topLeftCell="I1" workbookViewId="0">
      <selection activeCell="K17" sqref="K17"/>
    </sheetView>
  </sheetViews>
  <sheetFormatPr defaultRowHeight="15" x14ac:dyDescent="0.25"/>
  <cols>
    <col min="1" max="1" width="12.5703125" style="1" customWidth="1"/>
    <col min="2" max="2" width="35.28515625" style="3" customWidth="1"/>
    <col min="4" max="4" width="12.140625" style="1" customWidth="1"/>
    <col min="5" max="5" width="28" style="3" customWidth="1"/>
    <col min="7" max="7" width="9.140625" style="1"/>
    <col min="8" max="8" width="30.42578125" customWidth="1"/>
    <col min="10" max="10" width="9.140625" style="1"/>
    <col min="11" max="11" width="26.85546875" bestFit="1" customWidth="1"/>
    <col min="13" max="13" width="9.140625" style="1"/>
    <col min="14" max="14" width="20.85546875" bestFit="1" customWidth="1"/>
    <col min="16" max="16" width="12" style="1" bestFit="1" customWidth="1"/>
    <col min="17" max="17" width="21.5703125" bestFit="1" customWidth="1"/>
    <col min="19" max="19" width="9.140625" style="1"/>
    <col min="20" max="20" width="23.7109375" bestFit="1" customWidth="1"/>
  </cols>
  <sheetData>
    <row r="1" spans="1:20" s="1" customFormat="1" x14ac:dyDescent="0.25">
      <c r="B1" s="1" t="s">
        <v>171</v>
      </c>
      <c r="E1" s="1" t="s">
        <v>25</v>
      </c>
      <c r="H1" s="1" t="s">
        <v>26</v>
      </c>
      <c r="K1" s="1" t="s">
        <v>27</v>
      </c>
      <c r="N1" s="1" t="s">
        <v>28</v>
      </c>
      <c r="Q1" s="1" t="s">
        <v>29</v>
      </c>
      <c r="T1" s="1" t="s">
        <v>30</v>
      </c>
    </row>
    <row r="2" spans="1:20" x14ac:dyDescent="0.25">
      <c r="A2" s="2">
        <v>0.25</v>
      </c>
      <c r="B2" s="3" t="s">
        <v>232</v>
      </c>
      <c r="D2" s="2">
        <v>0.25</v>
      </c>
      <c r="E2" s="3" t="s">
        <v>251</v>
      </c>
      <c r="G2" s="2">
        <v>0.25</v>
      </c>
      <c r="H2" t="s">
        <v>252</v>
      </c>
      <c r="J2" s="2">
        <v>0.25</v>
      </c>
      <c r="K2" t="s">
        <v>33</v>
      </c>
      <c r="M2" s="2">
        <v>0.16666666666666666</v>
      </c>
      <c r="N2" t="s">
        <v>31</v>
      </c>
      <c r="P2" s="2">
        <v>0.25</v>
      </c>
      <c r="Q2" t="s">
        <v>32</v>
      </c>
      <c r="S2" s="2">
        <v>0.25</v>
      </c>
      <c r="T2" t="s">
        <v>33</v>
      </c>
    </row>
    <row r="3" spans="1:20" x14ac:dyDescent="0.25">
      <c r="A3" s="2">
        <v>0.26041666666666669</v>
      </c>
      <c r="B3" s="3" t="s">
        <v>183</v>
      </c>
      <c r="D3" s="2">
        <v>0.27777777777777779</v>
      </c>
      <c r="E3" s="3" t="s">
        <v>48</v>
      </c>
      <c r="G3" s="2">
        <v>0.27083333333333331</v>
      </c>
      <c r="H3" t="s">
        <v>34</v>
      </c>
      <c r="J3" s="2">
        <v>0.29166666666666669</v>
      </c>
      <c r="K3" t="s">
        <v>35</v>
      </c>
      <c r="M3" s="2">
        <v>0.20833333333333334</v>
      </c>
      <c r="N3" t="s">
        <v>36</v>
      </c>
      <c r="P3" s="2">
        <v>0.29166666666666669</v>
      </c>
      <c r="Q3" t="s">
        <v>37</v>
      </c>
      <c r="S3" s="2">
        <v>0.29166666666666669</v>
      </c>
      <c r="T3" t="s">
        <v>38</v>
      </c>
    </row>
    <row r="4" spans="1:20" x14ac:dyDescent="0.25">
      <c r="A4" s="2">
        <v>0.27083333333333331</v>
      </c>
      <c r="B4" s="3" t="s">
        <v>48</v>
      </c>
      <c r="D4" s="2">
        <v>0.28472222222222221</v>
      </c>
      <c r="E4" s="3" t="s">
        <v>198</v>
      </c>
      <c r="G4" s="2">
        <v>0.29166666666666669</v>
      </c>
      <c r="H4" t="s">
        <v>35</v>
      </c>
      <c r="J4" s="2">
        <v>0.52083333333333337</v>
      </c>
      <c r="K4" s="3" t="s">
        <v>43</v>
      </c>
      <c r="M4" s="2">
        <v>0.29166666666666669</v>
      </c>
      <c r="N4" t="s">
        <v>39</v>
      </c>
      <c r="P4" s="1" t="s">
        <v>40</v>
      </c>
      <c r="Q4" t="s">
        <v>41</v>
      </c>
      <c r="T4" t="s">
        <v>42</v>
      </c>
    </row>
    <row r="5" spans="1:20" x14ac:dyDescent="0.25">
      <c r="A5" s="2">
        <v>0.28472222222222221</v>
      </c>
      <c r="B5" s="3" t="s">
        <v>198</v>
      </c>
      <c r="D5" s="2">
        <v>0.29166666666666669</v>
      </c>
      <c r="E5" s="3" t="s">
        <v>35</v>
      </c>
      <c r="G5" s="2">
        <v>4.1666666666666664E-2</v>
      </c>
      <c r="H5" s="3" t="s">
        <v>43</v>
      </c>
      <c r="J5" s="2">
        <v>0.14583333333333334</v>
      </c>
      <c r="K5" t="s">
        <v>48</v>
      </c>
      <c r="M5" s="2">
        <v>0.33333333333333331</v>
      </c>
      <c r="N5" t="s">
        <v>41</v>
      </c>
      <c r="S5" s="2">
        <v>0.375</v>
      </c>
      <c r="T5" t="s">
        <v>44</v>
      </c>
    </row>
    <row r="6" spans="1:20" x14ac:dyDescent="0.25">
      <c r="A6" s="2">
        <v>0.29166666666666669</v>
      </c>
      <c r="B6" s="3" t="s">
        <v>35</v>
      </c>
      <c r="D6" s="2">
        <v>0.52083333333333337</v>
      </c>
      <c r="E6" s="3" t="s">
        <v>43</v>
      </c>
      <c r="G6" s="2">
        <v>0.14583333333333334</v>
      </c>
      <c r="H6" t="s">
        <v>43</v>
      </c>
      <c r="J6" s="2">
        <v>0.16666666666666666</v>
      </c>
      <c r="K6" t="s">
        <v>257</v>
      </c>
      <c r="M6" s="2">
        <v>0.41666666666666669</v>
      </c>
      <c r="N6" t="s">
        <v>45</v>
      </c>
      <c r="T6" t="s">
        <v>46</v>
      </c>
    </row>
    <row r="7" spans="1:20" x14ac:dyDescent="0.25">
      <c r="A7" s="2">
        <v>0.52083333333333337</v>
      </c>
      <c r="B7" s="3" t="s">
        <v>43</v>
      </c>
      <c r="D7" s="2">
        <v>0.20833333333333334</v>
      </c>
      <c r="E7" s="3" t="s">
        <v>48</v>
      </c>
      <c r="G7" s="2">
        <v>0.20833333333333334</v>
      </c>
      <c r="H7" t="s">
        <v>48</v>
      </c>
      <c r="J7" s="2">
        <v>0.22916666666666666</v>
      </c>
      <c r="K7" t="s">
        <v>48</v>
      </c>
      <c r="M7" s="2">
        <v>0.5</v>
      </c>
      <c r="N7" t="s">
        <v>49</v>
      </c>
    </row>
    <row r="8" spans="1:20" x14ac:dyDescent="0.25">
      <c r="A8" s="2">
        <v>0.14583333333333334</v>
      </c>
      <c r="B8" s="3" t="s">
        <v>48</v>
      </c>
      <c r="D8" s="2">
        <v>0.22916666666666666</v>
      </c>
      <c r="E8" s="3" t="s">
        <v>245</v>
      </c>
      <c r="G8" s="2">
        <v>0.22916666666666666</v>
      </c>
      <c r="H8" t="s">
        <v>237</v>
      </c>
      <c r="J8" s="2">
        <v>0.25</v>
      </c>
      <c r="K8" t="s">
        <v>260</v>
      </c>
      <c r="M8" s="2">
        <v>0.10416666666666667</v>
      </c>
      <c r="N8" t="s">
        <v>233</v>
      </c>
      <c r="O8" s="2">
        <v>4.1666666666666664E-2</v>
      </c>
      <c r="P8" t="s">
        <v>50</v>
      </c>
    </row>
    <row r="9" spans="1:20" x14ac:dyDescent="0.25">
      <c r="A9" s="2"/>
      <c r="B9" s="3" t="s">
        <v>47</v>
      </c>
      <c r="D9" s="2"/>
      <c r="E9" s="3" t="s">
        <v>253</v>
      </c>
      <c r="G9" s="2">
        <v>0.25</v>
      </c>
      <c r="H9" t="s">
        <v>41</v>
      </c>
      <c r="J9" s="2">
        <v>0.29166666666666669</v>
      </c>
      <c r="K9" t="s">
        <v>258</v>
      </c>
      <c r="N9" t="s">
        <v>51</v>
      </c>
    </row>
    <row r="10" spans="1:20" x14ac:dyDescent="0.25">
      <c r="A10" s="2"/>
      <c r="B10" s="3" t="s">
        <v>250</v>
      </c>
      <c r="D10" s="2">
        <v>0.33333333333333331</v>
      </c>
      <c r="E10" s="3" t="s">
        <v>244</v>
      </c>
      <c r="G10" s="2">
        <v>0.29166666666666669</v>
      </c>
      <c r="H10" t="s">
        <v>238</v>
      </c>
      <c r="J10" s="2">
        <v>0.40625</v>
      </c>
      <c r="K10" t="s">
        <v>259</v>
      </c>
      <c r="N10" t="s">
        <v>53</v>
      </c>
    </row>
    <row r="11" spans="1:20" x14ac:dyDescent="0.25">
      <c r="A11" s="2">
        <v>0.21875</v>
      </c>
      <c r="B11" s="3" t="s">
        <v>249</v>
      </c>
      <c r="D11" s="2">
        <v>0.39583333333333331</v>
      </c>
      <c r="E11" s="3" t="s">
        <v>238</v>
      </c>
      <c r="G11" s="2">
        <v>0.3125</v>
      </c>
      <c r="H11" t="s">
        <v>254</v>
      </c>
      <c r="J11" s="2">
        <v>0.41666666666666669</v>
      </c>
      <c r="K11" t="s">
        <v>261</v>
      </c>
      <c r="M11" s="2"/>
      <c r="N11" t="s">
        <v>54</v>
      </c>
    </row>
    <row r="12" spans="1:20" x14ac:dyDescent="0.25">
      <c r="A12" s="2">
        <v>0.22916666666666666</v>
      </c>
      <c r="D12" s="2"/>
      <c r="E12" s="3" t="s">
        <v>48</v>
      </c>
      <c r="G12" s="2">
        <v>0.39583333333333331</v>
      </c>
      <c r="H12" t="s">
        <v>56</v>
      </c>
      <c r="J12" s="2">
        <v>0.4375</v>
      </c>
    </row>
    <row r="13" spans="1:20" x14ac:dyDescent="0.25">
      <c r="A13" s="2">
        <v>0.25</v>
      </c>
      <c r="B13" s="3" t="s">
        <v>239</v>
      </c>
      <c r="D13" s="2">
        <v>0.41666666666666669</v>
      </c>
      <c r="E13" s="3" t="s">
        <v>255</v>
      </c>
      <c r="G13" s="2">
        <v>0.4375</v>
      </c>
      <c r="H13" t="s">
        <v>256</v>
      </c>
    </row>
    <row r="14" spans="1:20" x14ac:dyDescent="0.25">
      <c r="A14" s="2">
        <v>0.3125</v>
      </c>
      <c r="B14" s="3" t="s">
        <v>238</v>
      </c>
      <c r="D14" s="2"/>
      <c r="E14" s="3" t="s">
        <v>246</v>
      </c>
      <c r="G14" s="2"/>
      <c r="H14" t="s">
        <v>246</v>
      </c>
    </row>
    <row r="15" spans="1:20" x14ac:dyDescent="0.25">
      <c r="A15" s="2"/>
      <c r="B15" s="3" t="s">
        <v>242</v>
      </c>
      <c r="D15" s="2">
        <v>0.5</v>
      </c>
      <c r="E15" s="3" t="s">
        <v>57</v>
      </c>
      <c r="G15" s="2"/>
    </row>
    <row r="16" spans="1:20" x14ac:dyDescent="0.25">
      <c r="A16" s="2">
        <v>0.33333333333333331</v>
      </c>
      <c r="B16" s="3" t="s">
        <v>240</v>
      </c>
      <c r="D16" s="2"/>
      <c r="G16" s="2"/>
    </row>
    <row r="17" spans="1:7" x14ac:dyDescent="0.25">
      <c r="A17" s="2">
        <v>0.35416666666666669</v>
      </c>
      <c r="B17" s="3" t="s">
        <v>241</v>
      </c>
      <c r="D17" s="2"/>
      <c r="G17" s="2"/>
    </row>
    <row r="18" spans="1:7" x14ac:dyDescent="0.25">
      <c r="A18" s="2">
        <v>0.375</v>
      </c>
      <c r="B18" s="3" t="s">
        <v>237</v>
      </c>
      <c r="D18" s="2"/>
    </row>
    <row r="19" spans="1:7" x14ac:dyDescent="0.25">
      <c r="A19" s="2">
        <v>0.39583333333333331</v>
      </c>
      <c r="B19" s="3" t="s">
        <v>52</v>
      </c>
    </row>
    <row r="20" spans="1:7" x14ac:dyDescent="0.25">
      <c r="A20" s="2">
        <v>0.41666666666666669</v>
      </c>
      <c r="B20" s="3" t="s">
        <v>55</v>
      </c>
    </row>
    <row r="21" spans="1:7" x14ac:dyDescent="0.25">
      <c r="A21" s="2">
        <v>0.45833333333333331</v>
      </c>
      <c r="B21" s="3" t="s">
        <v>238</v>
      </c>
    </row>
    <row r="22" spans="1:7" x14ac:dyDescent="0.25">
      <c r="A22" s="2"/>
      <c r="B22" s="3" t="s">
        <v>248</v>
      </c>
    </row>
    <row r="23" spans="1:7" x14ac:dyDescent="0.25">
      <c r="A23" s="2" t="s">
        <v>243</v>
      </c>
      <c r="B23" s="3" t="s">
        <v>57</v>
      </c>
    </row>
    <row r="27" spans="1:7" x14ac:dyDescent="0.25">
      <c r="A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92DD-4815-476D-86A2-24D11486224B}">
  <dimension ref="A1:B1"/>
  <sheetViews>
    <sheetView workbookViewId="0">
      <selection activeCell="B2" sqref="B2"/>
    </sheetView>
  </sheetViews>
  <sheetFormatPr defaultRowHeight="15" x14ac:dyDescent="0.25"/>
  <cols>
    <col min="1" max="1" width="18.28515625" bestFit="1" customWidth="1"/>
  </cols>
  <sheetData>
    <row r="1" spans="1:2" x14ac:dyDescent="0.25">
      <c r="A1" t="s">
        <v>200</v>
      </c>
      <c r="B1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010-C4F0-4551-BB5D-D5BBBEA8FAC9}">
  <dimension ref="A1:P8"/>
  <sheetViews>
    <sheetView tabSelected="1" workbookViewId="0">
      <selection activeCell="H9" sqref="H9"/>
    </sheetView>
  </sheetViews>
  <sheetFormatPr defaultRowHeight="15" x14ac:dyDescent="0.25"/>
  <cols>
    <col min="1" max="1" width="18.7109375" style="9" bestFit="1" customWidth="1"/>
    <col min="3" max="3" width="11.42578125" style="9" bestFit="1" customWidth="1"/>
    <col min="5" max="5" width="19.140625" customWidth="1"/>
    <col min="8" max="8" width="12" bestFit="1" customWidth="1"/>
    <col min="10" max="10" width="9.140625" style="9"/>
    <col min="12" max="12" width="10" bestFit="1" customWidth="1"/>
    <col min="14" max="14" width="9.140625" style="9"/>
  </cols>
  <sheetData>
    <row r="1" spans="1:16" s="7" customFormat="1" x14ac:dyDescent="0.25">
      <c r="A1" s="8" t="s">
        <v>172</v>
      </c>
      <c r="C1" s="8" t="s">
        <v>49</v>
      </c>
      <c r="E1" s="7" t="s">
        <v>182</v>
      </c>
      <c r="F1" s="7" t="s">
        <v>184</v>
      </c>
      <c r="H1" s="7" t="s">
        <v>172</v>
      </c>
      <c r="I1" s="7" t="s">
        <v>196</v>
      </c>
      <c r="J1" s="8" t="s">
        <v>192</v>
      </c>
      <c r="L1" s="7" t="s">
        <v>49</v>
      </c>
      <c r="M1" s="7" t="s">
        <v>196</v>
      </c>
      <c r="N1" s="8" t="s">
        <v>192</v>
      </c>
      <c r="P1" s="7" t="s">
        <v>201</v>
      </c>
    </row>
    <row r="2" spans="1:16" x14ac:dyDescent="0.25">
      <c r="A2" s="9" t="s">
        <v>191</v>
      </c>
      <c r="C2" s="9" t="s">
        <v>178</v>
      </c>
      <c r="E2" t="s">
        <v>187</v>
      </c>
      <c r="F2" t="s">
        <v>188</v>
      </c>
      <c r="H2" t="s">
        <v>193</v>
      </c>
      <c r="I2">
        <v>210</v>
      </c>
      <c r="J2" s="9">
        <v>21</v>
      </c>
      <c r="L2" t="s">
        <v>197</v>
      </c>
      <c r="M2">
        <v>90</v>
      </c>
      <c r="N2" s="9">
        <v>2</v>
      </c>
      <c r="P2" t="s">
        <v>202</v>
      </c>
    </row>
    <row r="3" spans="1:16" x14ac:dyDescent="0.25">
      <c r="A3" s="9" t="s">
        <v>174</v>
      </c>
      <c r="C3" s="9" t="s">
        <v>179</v>
      </c>
      <c r="E3" t="s">
        <v>189</v>
      </c>
      <c r="F3" t="s">
        <v>185</v>
      </c>
      <c r="H3" t="s">
        <v>194</v>
      </c>
      <c r="I3">
        <v>60</v>
      </c>
      <c r="J3" s="9">
        <v>15</v>
      </c>
      <c r="L3" t="s">
        <v>179</v>
      </c>
      <c r="M3">
        <v>150</v>
      </c>
      <c r="N3" s="9">
        <v>25</v>
      </c>
    </row>
    <row r="4" spans="1:16" x14ac:dyDescent="0.25">
      <c r="A4" s="9" t="s">
        <v>195</v>
      </c>
      <c r="C4" s="9" t="s">
        <v>180</v>
      </c>
      <c r="E4" t="s">
        <v>186</v>
      </c>
      <c r="F4" t="s">
        <v>63</v>
      </c>
      <c r="H4" t="s">
        <v>175</v>
      </c>
      <c r="I4">
        <v>150</v>
      </c>
      <c r="J4" s="9">
        <v>5</v>
      </c>
      <c r="L4" t="s">
        <v>180</v>
      </c>
    </row>
    <row r="5" spans="1:16" x14ac:dyDescent="0.25">
      <c r="A5" s="9" t="s">
        <v>176</v>
      </c>
      <c r="C5" s="9" t="s">
        <v>221</v>
      </c>
      <c r="E5" t="s">
        <v>190</v>
      </c>
      <c r="F5" t="s">
        <v>185</v>
      </c>
      <c r="I5">
        <f>SUM(I2:I4)</f>
        <v>420</v>
      </c>
      <c r="J5" s="9">
        <f>SUM(J2:J4)</f>
        <v>41</v>
      </c>
      <c r="L5" t="s">
        <v>181</v>
      </c>
    </row>
    <row r="6" spans="1:16" x14ac:dyDescent="0.25">
      <c r="A6" s="9" t="s">
        <v>177</v>
      </c>
      <c r="L6" t="s">
        <v>199</v>
      </c>
    </row>
    <row r="8" spans="1:16" x14ac:dyDescent="0.25">
      <c r="A8" s="9" t="s">
        <v>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0AA8-DD6A-40F1-96FC-08221916C8E6}">
  <dimension ref="A1:E20"/>
  <sheetViews>
    <sheetView workbookViewId="0">
      <selection activeCell="G1" sqref="G1"/>
    </sheetView>
  </sheetViews>
  <sheetFormatPr defaultRowHeight="15" x14ac:dyDescent="0.25"/>
  <cols>
    <col min="1" max="1" width="17.28515625" customWidth="1"/>
    <col min="3" max="3" width="15.5703125" bestFit="1" customWidth="1"/>
  </cols>
  <sheetData>
    <row r="1" spans="1:5" x14ac:dyDescent="0.25">
      <c r="A1" t="s">
        <v>213</v>
      </c>
      <c r="B1" t="s">
        <v>1</v>
      </c>
      <c r="C1" t="s">
        <v>218</v>
      </c>
      <c r="D1" t="s">
        <v>215</v>
      </c>
    </row>
    <row r="2" spans="1:5" x14ac:dyDescent="0.25">
      <c r="A2" t="s">
        <v>214</v>
      </c>
      <c r="B2">
        <v>3</v>
      </c>
      <c r="C2">
        <v>4</v>
      </c>
      <c r="D2">
        <v>1</v>
      </c>
      <c r="E2">
        <f t="shared" ref="E2:E17" si="0">SUM(B2*C2*D2 )</f>
        <v>12</v>
      </c>
    </row>
    <row r="3" spans="1:5" x14ac:dyDescent="0.25">
      <c r="A3" t="s">
        <v>216</v>
      </c>
      <c r="B3">
        <v>3.89</v>
      </c>
      <c r="C3">
        <v>4</v>
      </c>
      <c r="D3">
        <v>1</v>
      </c>
      <c r="E3">
        <f t="shared" si="0"/>
        <v>15.56</v>
      </c>
    </row>
    <row r="4" spans="1:5" x14ac:dyDescent="0.25">
      <c r="A4" t="s">
        <v>175</v>
      </c>
      <c r="B4">
        <v>1.5</v>
      </c>
      <c r="C4">
        <v>1</v>
      </c>
      <c r="D4">
        <v>1</v>
      </c>
      <c r="E4">
        <f t="shared" si="0"/>
        <v>1.5</v>
      </c>
    </row>
    <row r="5" spans="1:5" x14ac:dyDescent="0.25">
      <c r="A5" t="s">
        <v>217</v>
      </c>
      <c r="B5">
        <v>1.5</v>
      </c>
      <c r="C5">
        <v>4</v>
      </c>
      <c r="D5">
        <v>3</v>
      </c>
      <c r="E5">
        <f t="shared" si="0"/>
        <v>18</v>
      </c>
    </row>
    <row r="6" spans="1:5" x14ac:dyDescent="0.25">
      <c r="A6" t="s">
        <v>173</v>
      </c>
      <c r="B6">
        <v>12</v>
      </c>
      <c r="C6">
        <v>1</v>
      </c>
      <c r="D6">
        <v>1</v>
      </c>
      <c r="E6">
        <f t="shared" si="0"/>
        <v>12</v>
      </c>
    </row>
    <row r="7" spans="1:5" x14ac:dyDescent="0.25">
      <c r="A7" t="s">
        <v>219</v>
      </c>
      <c r="B7">
        <v>30</v>
      </c>
      <c r="C7">
        <v>1</v>
      </c>
      <c r="D7">
        <v>1</v>
      </c>
      <c r="E7">
        <f t="shared" si="0"/>
        <v>30</v>
      </c>
    </row>
    <row r="8" spans="1:5" x14ac:dyDescent="0.25">
      <c r="A8" t="s">
        <v>220</v>
      </c>
      <c r="B8">
        <v>10</v>
      </c>
      <c r="C8">
        <v>4</v>
      </c>
      <c r="D8">
        <v>1</v>
      </c>
      <c r="E8">
        <f t="shared" si="0"/>
        <v>40</v>
      </c>
    </row>
    <row r="9" spans="1:5" x14ac:dyDescent="0.25">
      <c r="A9" t="s">
        <v>221</v>
      </c>
      <c r="B9">
        <v>1.3</v>
      </c>
      <c r="C9">
        <v>4</v>
      </c>
      <c r="D9">
        <v>1</v>
      </c>
      <c r="E9">
        <f t="shared" si="0"/>
        <v>5.2</v>
      </c>
    </row>
    <row r="10" spans="1:5" x14ac:dyDescent="0.25">
      <c r="A10" t="s">
        <v>222</v>
      </c>
      <c r="B10">
        <v>7</v>
      </c>
      <c r="C10">
        <v>4</v>
      </c>
      <c r="D10">
        <v>1</v>
      </c>
      <c r="E10">
        <f t="shared" si="0"/>
        <v>28</v>
      </c>
    </row>
    <row r="11" spans="1:5" x14ac:dyDescent="0.25">
      <c r="A11" t="s">
        <v>176</v>
      </c>
      <c r="B11">
        <v>3</v>
      </c>
      <c r="C11">
        <v>4</v>
      </c>
      <c r="D11">
        <v>1</v>
      </c>
      <c r="E11">
        <f t="shared" si="0"/>
        <v>12</v>
      </c>
    </row>
    <row r="12" spans="1:5" x14ac:dyDescent="0.25">
      <c r="A12" t="s">
        <v>223</v>
      </c>
      <c r="B12">
        <v>2</v>
      </c>
      <c r="C12">
        <v>2</v>
      </c>
      <c r="D12">
        <v>1</v>
      </c>
      <c r="E12">
        <f t="shared" si="0"/>
        <v>4</v>
      </c>
    </row>
    <row r="13" spans="1:5" x14ac:dyDescent="0.25">
      <c r="A13" t="s">
        <v>224</v>
      </c>
      <c r="B13">
        <v>1.8</v>
      </c>
      <c r="C13">
        <v>1</v>
      </c>
      <c r="D13">
        <v>1</v>
      </c>
      <c r="E13">
        <f t="shared" si="0"/>
        <v>1.8</v>
      </c>
    </row>
    <row r="14" spans="1:5" x14ac:dyDescent="0.25">
      <c r="A14" t="s">
        <v>225</v>
      </c>
      <c r="B14">
        <v>0.8</v>
      </c>
      <c r="C14">
        <v>4</v>
      </c>
      <c r="D14">
        <v>2</v>
      </c>
      <c r="E14">
        <f t="shared" si="0"/>
        <v>6.4</v>
      </c>
    </row>
    <row r="15" spans="1:5" x14ac:dyDescent="0.25">
      <c r="A15" t="s">
        <v>226</v>
      </c>
      <c r="B15">
        <v>3</v>
      </c>
      <c r="C15">
        <v>0.3</v>
      </c>
      <c r="D15">
        <v>1</v>
      </c>
      <c r="E15">
        <f t="shared" si="0"/>
        <v>0.89999999999999991</v>
      </c>
    </row>
    <row r="16" spans="1:5" x14ac:dyDescent="0.25">
      <c r="A16" t="s">
        <v>227</v>
      </c>
      <c r="B16">
        <v>3</v>
      </c>
      <c r="C16">
        <v>1</v>
      </c>
      <c r="D16">
        <v>1</v>
      </c>
      <c r="E16">
        <f t="shared" si="0"/>
        <v>3</v>
      </c>
    </row>
    <row r="17" spans="1:5" x14ac:dyDescent="0.25">
      <c r="A17" t="s">
        <v>228</v>
      </c>
      <c r="B17">
        <v>1.79</v>
      </c>
      <c r="C17">
        <v>4</v>
      </c>
      <c r="D17">
        <v>1</v>
      </c>
      <c r="E17">
        <f t="shared" si="0"/>
        <v>7.16</v>
      </c>
    </row>
    <row r="20" spans="1:5" x14ac:dyDescent="0.25">
      <c r="E20">
        <f>SUM(E2:E19)</f>
        <v>197.52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7E02-9743-43C4-8C64-61276E64CEA6}">
  <dimension ref="A1:K45"/>
  <sheetViews>
    <sheetView topLeftCell="A3" workbookViewId="0">
      <selection activeCell="E20" sqref="E20"/>
    </sheetView>
  </sheetViews>
  <sheetFormatPr defaultRowHeight="15" x14ac:dyDescent="0.25"/>
  <cols>
    <col min="1" max="1" width="23.28515625" bestFit="1" customWidth="1"/>
    <col min="2" max="2" width="9.140625" style="5"/>
    <col min="4" max="4" width="18.28515625" bestFit="1" customWidth="1"/>
    <col min="5" max="5" width="26.7109375" bestFit="1" customWidth="1"/>
    <col min="6" max="6" width="10" customWidth="1"/>
    <col min="9" max="9" width="20.140625" bestFit="1" customWidth="1"/>
    <col min="10" max="10" width="16.140625" bestFit="1" customWidth="1"/>
  </cols>
  <sheetData>
    <row r="1" spans="1:11" ht="21" x14ac:dyDescent="0.35">
      <c r="A1" s="4" t="s">
        <v>58</v>
      </c>
      <c r="E1" s="4" t="s">
        <v>59</v>
      </c>
      <c r="I1" s="4" t="s">
        <v>60</v>
      </c>
    </row>
    <row r="2" spans="1:11" x14ac:dyDescent="0.25">
      <c r="A2" t="s">
        <v>61</v>
      </c>
      <c r="B2" s="5" t="s">
        <v>62</v>
      </c>
      <c r="D2" t="s">
        <v>63</v>
      </c>
      <c r="E2" t="s">
        <v>64</v>
      </c>
      <c r="F2" t="s">
        <v>65</v>
      </c>
      <c r="G2" s="6" t="s">
        <v>66</v>
      </c>
      <c r="I2" t="s">
        <v>67</v>
      </c>
      <c r="J2" t="s">
        <v>65</v>
      </c>
    </row>
    <row r="3" spans="1:11" x14ac:dyDescent="0.25">
      <c r="A3" t="s">
        <v>68</v>
      </c>
      <c r="B3" s="5" t="s">
        <v>62</v>
      </c>
      <c r="C3" t="s">
        <v>69</v>
      </c>
      <c r="D3" t="s">
        <v>70</v>
      </c>
      <c r="E3" t="s">
        <v>71</v>
      </c>
      <c r="F3" t="s">
        <v>62</v>
      </c>
      <c r="I3" t="s">
        <v>72</v>
      </c>
      <c r="J3" t="s">
        <v>62</v>
      </c>
    </row>
    <row r="4" spans="1:11" x14ac:dyDescent="0.25">
      <c r="A4" t="s">
        <v>73</v>
      </c>
      <c r="B4" s="5" t="s">
        <v>62</v>
      </c>
      <c r="E4" t="s">
        <v>74</v>
      </c>
      <c r="F4" t="s">
        <v>75</v>
      </c>
      <c r="I4" t="s">
        <v>76</v>
      </c>
      <c r="J4" t="s">
        <v>77</v>
      </c>
    </row>
    <row r="5" spans="1:11" x14ac:dyDescent="0.25">
      <c r="A5" t="s">
        <v>78</v>
      </c>
      <c r="B5" s="5" t="s">
        <v>62</v>
      </c>
      <c r="D5" t="s">
        <v>79</v>
      </c>
      <c r="E5" t="s">
        <v>80</v>
      </c>
      <c r="F5" t="s">
        <v>62</v>
      </c>
      <c r="G5" t="s">
        <v>69</v>
      </c>
      <c r="I5" t="s">
        <v>81</v>
      </c>
      <c r="J5" t="s">
        <v>62</v>
      </c>
      <c r="K5" t="s">
        <v>69</v>
      </c>
    </row>
    <row r="6" spans="1:11" x14ac:dyDescent="0.25">
      <c r="A6" t="s">
        <v>82</v>
      </c>
      <c r="B6" s="5" t="s">
        <v>62</v>
      </c>
      <c r="D6" t="s">
        <v>63</v>
      </c>
      <c r="E6" t="s">
        <v>83</v>
      </c>
      <c r="F6" t="s">
        <v>84</v>
      </c>
      <c r="I6" t="s">
        <v>85</v>
      </c>
      <c r="J6" t="s">
        <v>86</v>
      </c>
    </row>
    <row r="7" spans="1:11" x14ac:dyDescent="0.25">
      <c r="A7" t="s">
        <v>87</v>
      </c>
      <c r="B7" s="5" t="s">
        <v>62</v>
      </c>
      <c r="D7" t="s">
        <v>79</v>
      </c>
      <c r="E7" t="s">
        <v>88</v>
      </c>
      <c r="F7" t="s">
        <v>89</v>
      </c>
    </row>
    <row r="8" spans="1:11" x14ac:dyDescent="0.25">
      <c r="E8" t="s">
        <v>90</v>
      </c>
      <c r="F8" t="s">
        <v>91</v>
      </c>
      <c r="I8" t="s">
        <v>92</v>
      </c>
      <c r="J8" t="s">
        <v>62</v>
      </c>
      <c r="K8" t="s">
        <v>69</v>
      </c>
    </row>
    <row r="9" spans="1:11" ht="21" x14ac:dyDescent="0.35">
      <c r="A9" s="4" t="s">
        <v>93</v>
      </c>
      <c r="E9" t="s">
        <v>94</v>
      </c>
      <c r="F9" t="s">
        <v>62</v>
      </c>
      <c r="I9" t="s">
        <v>95</v>
      </c>
      <c r="J9" t="s">
        <v>62</v>
      </c>
    </row>
    <row r="10" spans="1:11" x14ac:dyDescent="0.25">
      <c r="A10" t="s">
        <v>96</v>
      </c>
      <c r="B10" s="5" t="s">
        <v>65</v>
      </c>
      <c r="E10" t="s">
        <v>97</v>
      </c>
      <c r="F10" t="s">
        <v>62</v>
      </c>
      <c r="I10" t="s">
        <v>98</v>
      </c>
      <c r="J10" t="s">
        <v>86</v>
      </c>
    </row>
    <row r="11" spans="1:11" x14ac:dyDescent="0.25">
      <c r="A11" t="s">
        <v>99</v>
      </c>
      <c r="B11" s="5" t="s">
        <v>62</v>
      </c>
      <c r="I11" t="s">
        <v>100</v>
      </c>
      <c r="J11" t="s">
        <v>62</v>
      </c>
      <c r="K11" t="s">
        <v>69</v>
      </c>
    </row>
    <row r="12" spans="1:11" x14ac:dyDescent="0.25">
      <c r="A12" t="s">
        <v>101</v>
      </c>
      <c r="B12" s="5" t="s">
        <v>62</v>
      </c>
      <c r="E12" t="s">
        <v>102</v>
      </c>
      <c r="F12" t="s">
        <v>86</v>
      </c>
      <c r="I12" t="s">
        <v>103</v>
      </c>
      <c r="J12" t="s">
        <v>62</v>
      </c>
    </row>
    <row r="13" spans="1:11" x14ac:dyDescent="0.25">
      <c r="A13" t="s">
        <v>104</v>
      </c>
      <c r="B13" s="5" t="s">
        <v>62</v>
      </c>
      <c r="E13" t="s">
        <v>105</v>
      </c>
      <c r="F13" t="s">
        <v>86</v>
      </c>
    </row>
    <row r="14" spans="1:11" x14ac:dyDescent="0.25">
      <c r="A14" t="s">
        <v>106</v>
      </c>
      <c r="B14" s="5" t="s">
        <v>62</v>
      </c>
      <c r="I14" t="s">
        <v>107</v>
      </c>
      <c r="J14" t="s">
        <v>62</v>
      </c>
      <c r="K14" t="s">
        <v>69</v>
      </c>
    </row>
    <row r="15" spans="1:11" x14ac:dyDescent="0.25">
      <c r="A15" t="s">
        <v>108</v>
      </c>
      <c r="B15" s="5" t="s">
        <v>62</v>
      </c>
      <c r="E15" t="s">
        <v>109</v>
      </c>
      <c r="I15" t="s">
        <v>110</v>
      </c>
      <c r="J15" t="s">
        <v>62</v>
      </c>
    </row>
    <row r="16" spans="1:11" x14ac:dyDescent="0.25">
      <c r="E16" t="s">
        <v>111</v>
      </c>
      <c r="I16" t="s">
        <v>112</v>
      </c>
      <c r="J16" t="s">
        <v>113</v>
      </c>
      <c r="K16" t="s">
        <v>69</v>
      </c>
    </row>
    <row r="17" spans="1:11" x14ac:dyDescent="0.25">
      <c r="A17" t="s">
        <v>114</v>
      </c>
      <c r="I17" t="s">
        <v>115</v>
      </c>
      <c r="J17" t="s">
        <v>86</v>
      </c>
    </row>
    <row r="18" spans="1:11" ht="21" x14ac:dyDescent="0.35">
      <c r="A18" t="s">
        <v>116</v>
      </c>
      <c r="D18" s="4" t="s">
        <v>117</v>
      </c>
      <c r="I18" t="s">
        <v>118</v>
      </c>
      <c r="J18" t="s">
        <v>119</v>
      </c>
    </row>
    <row r="19" spans="1:11" x14ac:dyDescent="0.25">
      <c r="A19" t="s">
        <v>120</v>
      </c>
      <c r="D19" t="s">
        <v>68</v>
      </c>
    </row>
    <row r="20" spans="1:11" x14ac:dyDescent="0.25">
      <c r="A20" t="s">
        <v>121</v>
      </c>
      <c r="D20" t="s">
        <v>73</v>
      </c>
    </row>
    <row r="21" spans="1:11" ht="21" x14ac:dyDescent="0.35">
      <c r="D21" t="s">
        <v>122</v>
      </c>
      <c r="E21" s="4" t="s">
        <v>123</v>
      </c>
      <c r="I21" s="4" t="s">
        <v>124</v>
      </c>
    </row>
    <row r="22" spans="1:11" ht="21" x14ac:dyDescent="0.35">
      <c r="A22" s="4" t="s">
        <v>125</v>
      </c>
      <c r="E22" t="s">
        <v>126</v>
      </c>
      <c r="I22" t="s">
        <v>127</v>
      </c>
      <c r="J22" t="s">
        <v>65</v>
      </c>
      <c r="K22" t="s">
        <v>128</v>
      </c>
    </row>
    <row r="23" spans="1:11" x14ac:dyDescent="0.25">
      <c r="A23" t="s">
        <v>129</v>
      </c>
      <c r="B23" s="5" t="s">
        <v>62</v>
      </c>
      <c r="E23" t="s">
        <v>130</v>
      </c>
      <c r="I23" t="s">
        <v>131</v>
      </c>
      <c r="J23" t="s">
        <v>62</v>
      </c>
    </row>
    <row r="24" spans="1:11" x14ac:dyDescent="0.25">
      <c r="A24" t="s">
        <v>132</v>
      </c>
      <c r="B24" s="5" t="s">
        <v>62</v>
      </c>
      <c r="E24" t="s">
        <v>133</v>
      </c>
      <c r="I24" t="s">
        <v>134</v>
      </c>
      <c r="J24" t="s">
        <v>91</v>
      </c>
    </row>
    <row r="25" spans="1:11" x14ac:dyDescent="0.25">
      <c r="A25" t="s">
        <v>135</v>
      </c>
      <c r="B25" s="5" t="s">
        <v>62</v>
      </c>
      <c r="E25" t="s">
        <v>136</v>
      </c>
      <c r="I25" t="s">
        <v>137</v>
      </c>
      <c r="J25" t="s">
        <v>62</v>
      </c>
    </row>
    <row r="26" spans="1:11" x14ac:dyDescent="0.25">
      <c r="A26" t="s">
        <v>138</v>
      </c>
      <c r="B26" s="5" t="s">
        <v>62</v>
      </c>
      <c r="E26" t="s">
        <v>139</v>
      </c>
      <c r="I26" t="s">
        <v>140</v>
      </c>
      <c r="J26" t="s">
        <v>86</v>
      </c>
    </row>
    <row r="27" spans="1:11" x14ac:dyDescent="0.25">
      <c r="A27" t="s">
        <v>141</v>
      </c>
      <c r="B27" s="5" t="s">
        <v>62</v>
      </c>
      <c r="E27" t="s">
        <v>142</v>
      </c>
    </row>
    <row r="28" spans="1:11" x14ac:dyDescent="0.25">
      <c r="A28" t="s">
        <v>143</v>
      </c>
      <c r="B28" s="5" t="s">
        <v>86</v>
      </c>
      <c r="E28" t="s">
        <v>144</v>
      </c>
      <c r="I28" t="s">
        <v>92</v>
      </c>
      <c r="J28" t="s">
        <v>62</v>
      </c>
      <c r="K28" t="s">
        <v>69</v>
      </c>
    </row>
    <row r="29" spans="1:11" x14ac:dyDescent="0.25">
      <c r="I29" t="s">
        <v>95</v>
      </c>
      <c r="J29" t="s">
        <v>62</v>
      </c>
    </row>
    <row r="30" spans="1:11" ht="21" x14ac:dyDescent="0.35">
      <c r="A30" t="s">
        <v>68</v>
      </c>
      <c r="B30" s="5" t="s">
        <v>62</v>
      </c>
      <c r="E30" s="4" t="s">
        <v>145</v>
      </c>
      <c r="I30" t="s">
        <v>100</v>
      </c>
      <c r="J30" t="s">
        <v>62</v>
      </c>
      <c r="K30" t="s">
        <v>69</v>
      </c>
    </row>
    <row r="31" spans="1:11" x14ac:dyDescent="0.25">
      <c r="A31" t="s">
        <v>146</v>
      </c>
      <c r="B31" s="5" t="s">
        <v>62</v>
      </c>
      <c r="E31" t="s">
        <v>147</v>
      </c>
      <c r="I31" t="s">
        <v>103</v>
      </c>
      <c r="J31" t="s">
        <v>62</v>
      </c>
    </row>
    <row r="32" spans="1:11" x14ac:dyDescent="0.25">
      <c r="A32" t="s">
        <v>148</v>
      </c>
      <c r="B32" s="5" t="s">
        <v>62</v>
      </c>
      <c r="E32" t="s">
        <v>149</v>
      </c>
    </row>
    <row r="33" spans="1:11" x14ac:dyDescent="0.25">
      <c r="A33" t="s">
        <v>82</v>
      </c>
      <c r="B33" s="5" t="s">
        <v>62</v>
      </c>
      <c r="E33" t="s">
        <v>150</v>
      </c>
      <c r="I33" t="s">
        <v>151</v>
      </c>
      <c r="J33" t="s">
        <v>62</v>
      </c>
    </row>
    <row r="34" spans="1:11" x14ac:dyDescent="0.25">
      <c r="A34" t="s">
        <v>122</v>
      </c>
      <c r="B34" s="5" t="s">
        <v>62</v>
      </c>
      <c r="I34" t="s">
        <v>81</v>
      </c>
      <c r="J34" t="s">
        <v>62</v>
      </c>
      <c r="K34" t="s">
        <v>69</v>
      </c>
    </row>
    <row r="35" spans="1:11" x14ac:dyDescent="0.25">
      <c r="A35" t="s">
        <v>87</v>
      </c>
      <c r="B35" s="5" t="s">
        <v>62</v>
      </c>
      <c r="I35" t="s">
        <v>85</v>
      </c>
      <c r="J35" t="s">
        <v>86</v>
      </c>
    </row>
    <row r="36" spans="1:11" x14ac:dyDescent="0.25">
      <c r="I36" t="s">
        <v>72</v>
      </c>
      <c r="J36" t="s">
        <v>62</v>
      </c>
    </row>
    <row r="37" spans="1:11" x14ac:dyDescent="0.25">
      <c r="A37" t="s">
        <v>152</v>
      </c>
      <c r="B37" s="5" t="s">
        <v>62</v>
      </c>
    </row>
    <row r="39" spans="1:11" ht="21" x14ac:dyDescent="0.35">
      <c r="A39" s="4" t="s">
        <v>125</v>
      </c>
    </row>
    <row r="40" spans="1:11" x14ac:dyDescent="0.25">
      <c r="A40" t="s">
        <v>129</v>
      </c>
      <c r="B40" s="5" t="s">
        <v>62</v>
      </c>
    </row>
    <row r="41" spans="1:11" x14ac:dyDescent="0.25">
      <c r="A41" t="s">
        <v>132</v>
      </c>
      <c r="B41" s="5" t="s">
        <v>62</v>
      </c>
    </row>
    <row r="42" spans="1:11" x14ac:dyDescent="0.25">
      <c r="A42" t="s">
        <v>153</v>
      </c>
      <c r="B42" s="5" t="s">
        <v>62</v>
      </c>
    </row>
    <row r="43" spans="1:11" x14ac:dyDescent="0.25">
      <c r="A43" t="s">
        <v>154</v>
      </c>
      <c r="B43" s="5" t="s">
        <v>62</v>
      </c>
    </row>
    <row r="44" spans="1:11" x14ac:dyDescent="0.25">
      <c r="A44" t="s">
        <v>143</v>
      </c>
      <c r="B44" s="5" t="s">
        <v>86</v>
      </c>
    </row>
    <row r="45" spans="1:11" x14ac:dyDescent="0.25">
      <c r="A45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146E-CDBE-4F87-90C1-635C4F5F9282}">
  <dimension ref="A1:S16"/>
  <sheetViews>
    <sheetView workbookViewId="0">
      <selection activeCell="I20" sqref="I20"/>
    </sheetView>
  </sheetViews>
  <sheetFormatPr defaultRowHeight="15" x14ac:dyDescent="0.25"/>
  <cols>
    <col min="1" max="1" width="18.28515625" bestFit="1" customWidth="1"/>
    <col min="4" max="4" width="20.42578125" bestFit="1" customWidth="1"/>
    <col min="7" max="7" width="23.42578125" bestFit="1" customWidth="1"/>
    <col min="10" max="10" width="24.140625" bestFit="1" customWidth="1"/>
    <col min="13" max="13" width="21.7109375" bestFit="1" customWidth="1"/>
  </cols>
  <sheetData>
    <row r="1" spans="1:19" x14ac:dyDescent="0.25">
      <c r="A1" t="s">
        <v>156</v>
      </c>
      <c r="D1" t="s">
        <v>235</v>
      </c>
      <c r="G1" t="s">
        <v>236</v>
      </c>
      <c r="J1" t="s">
        <v>157</v>
      </c>
      <c r="M1" t="s">
        <v>158</v>
      </c>
      <c r="P1" t="s">
        <v>28</v>
      </c>
      <c r="S1" t="s">
        <v>29</v>
      </c>
    </row>
    <row r="2" spans="1:19" ht="21" x14ac:dyDescent="0.35">
      <c r="A2" s="4"/>
    </row>
    <row r="3" spans="1:19" x14ac:dyDescent="0.25">
      <c r="A3" t="s">
        <v>159</v>
      </c>
      <c r="B3" t="s">
        <v>62</v>
      </c>
      <c r="G3" t="s">
        <v>64</v>
      </c>
      <c r="H3" t="s">
        <v>65</v>
      </c>
      <c r="I3" s="6" t="s">
        <v>66</v>
      </c>
    </row>
    <row r="4" spans="1:19" x14ac:dyDescent="0.25">
      <c r="A4" t="s">
        <v>132</v>
      </c>
      <c r="B4" t="s">
        <v>62</v>
      </c>
      <c r="G4" t="s">
        <v>160</v>
      </c>
      <c r="H4" t="s">
        <v>62</v>
      </c>
      <c r="I4" t="s">
        <v>161</v>
      </c>
    </row>
    <row r="5" spans="1:19" x14ac:dyDescent="0.25">
      <c r="A5" t="s">
        <v>153</v>
      </c>
      <c r="B5" t="s">
        <v>62</v>
      </c>
      <c r="G5" t="s">
        <v>133</v>
      </c>
      <c r="H5" t="s">
        <v>62</v>
      </c>
      <c r="J5" t="s">
        <v>162</v>
      </c>
      <c r="K5" t="s">
        <v>163</v>
      </c>
    </row>
    <row r="6" spans="1:19" x14ac:dyDescent="0.25">
      <c r="A6" t="s">
        <v>154</v>
      </c>
      <c r="B6" t="s">
        <v>62</v>
      </c>
      <c r="G6" t="s">
        <v>164</v>
      </c>
      <c r="H6" t="s">
        <v>77</v>
      </c>
      <c r="I6" t="s">
        <v>165</v>
      </c>
      <c r="J6" t="s">
        <v>166</v>
      </c>
    </row>
    <row r="7" spans="1:19" x14ac:dyDescent="0.25">
      <c r="A7" t="s">
        <v>143</v>
      </c>
      <c r="B7" t="s">
        <v>86</v>
      </c>
      <c r="G7" t="s">
        <v>139</v>
      </c>
      <c r="H7" t="s">
        <v>86</v>
      </c>
    </row>
    <row r="8" spans="1:19" x14ac:dyDescent="0.25">
      <c r="A8" t="s">
        <v>155</v>
      </c>
      <c r="G8" t="s">
        <v>94</v>
      </c>
      <c r="H8" t="s">
        <v>86</v>
      </c>
      <c r="J8" t="s">
        <v>167</v>
      </c>
    </row>
    <row r="9" spans="1:19" x14ac:dyDescent="0.25">
      <c r="G9" t="s">
        <v>97</v>
      </c>
      <c r="H9" t="s">
        <v>86</v>
      </c>
    </row>
    <row r="11" spans="1:19" x14ac:dyDescent="0.25">
      <c r="G11" t="s">
        <v>102</v>
      </c>
      <c r="M11" t="s">
        <v>96</v>
      </c>
      <c r="N11" t="s">
        <v>65</v>
      </c>
    </row>
    <row r="12" spans="1:19" x14ac:dyDescent="0.25">
      <c r="G12" t="s">
        <v>105</v>
      </c>
      <c r="M12" t="s">
        <v>99</v>
      </c>
      <c r="N12" t="s">
        <v>62</v>
      </c>
    </row>
    <row r="13" spans="1:19" x14ac:dyDescent="0.25">
      <c r="M13" t="s">
        <v>104</v>
      </c>
      <c r="N13" t="s">
        <v>62</v>
      </c>
    </row>
    <row r="14" spans="1:19" x14ac:dyDescent="0.25">
      <c r="G14" t="s">
        <v>109</v>
      </c>
      <c r="H14" t="s">
        <v>62</v>
      </c>
      <c r="I14" t="s">
        <v>168</v>
      </c>
      <c r="M14" t="s">
        <v>106</v>
      </c>
      <c r="N14" t="s">
        <v>62</v>
      </c>
    </row>
    <row r="15" spans="1:19" x14ac:dyDescent="0.25">
      <c r="G15" t="s">
        <v>169</v>
      </c>
      <c r="M15" t="s">
        <v>108</v>
      </c>
      <c r="N15" t="s">
        <v>62</v>
      </c>
    </row>
    <row r="16" spans="1:19" x14ac:dyDescent="0.25">
      <c r="G16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2552-C2AB-47FB-A9EA-636342E9B705}">
  <dimension ref="A1:F6"/>
  <sheetViews>
    <sheetView workbookViewId="0">
      <selection activeCell="F4" sqref="F4"/>
    </sheetView>
  </sheetViews>
  <sheetFormatPr defaultRowHeight="15" x14ac:dyDescent="0.25"/>
  <cols>
    <col min="1" max="1" width="13.5703125" bestFit="1" customWidth="1"/>
    <col min="2" max="2" width="15.85546875" bestFit="1" customWidth="1"/>
    <col min="6" max="6" width="13.7109375" bestFit="1" customWidth="1"/>
  </cols>
  <sheetData>
    <row r="1" spans="1:6" x14ac:dyDescent="0.25">
      <c r="A1" t="s">
        <v>204</v>
      </c>
      <c r="B1" t="s">
        <v>206</v>
      </c>
      <c r="C1" t="s">
        <v>207</v>
      </c>
      <c r="D1" t="s">
        <v>211</v>
      </c>
      <c r="F1" t="s">
        <v>234</v>
      </c>
    </row>
    <row r="2" spans="1:6" x14ac:dyDescent="0.25">
      <c r="A2" t="s">
        <v>205</v>
      </c>
      <c r="B2">
        <v>100</v>
      </c>
      <c r="C2">
        <v>400</v>
      </c>
      <c r="D2">
        <f>SUM(B2:C2)</f>
        <v>500</v>
      </c>
    </row>
    <row r="3" spans="1:6" x14ac:dyDescent="0.25">
      <c r="A3" t="s">
        <v>208</v>
      </c>
      <c r="B3">
        <v>200</v>
      </c>
      <c r="D3">
        <f t="shared" ref="D3:D5" si="0">SUM(B3:C3)</f>
        <v>200</v>
      </c>
      <c r="F3">
        <v>120</v>
      </c>
    </row>
    <row r="4" spans="1:6" x14ac:dyDescent="0.25">
      <c r="A4" t="s">
        <v>209</v>
      </c>
      <c r="B4">
        <v>300</v>
      </c>
      <c r="D4">
        <f t="shared" si="0"/>
        <v>300</v>
      </c>
      <c r="F4">
        <v>0</v>
      </c>
    </row>
    <row r="5" spans="1:6" x14ac:dyDescent="0.25">
      <c r="A5" t="s">
        <v>210</v>
      </c>
      <c r="B5">
        <v>1000</v>
      </c>
      <c r="C5">
        <v>700</v>
      </c>
      <c r="D5">
        <f t="shared" si="0"/>
        <v>1700</v>
      </c>
    </row>
    <row r="6" spans="1:6" x14ac:dyDescent="0.25">
      <c r="B6">
        <f>SUM(B2:B5)</f>
        <v>1600</v>
      </c>
      <c r="C6">
        <f>SUM(C2:C5)</f>
        <v>1100</v>
      </c>
      <c r="D6">
        <f>SUM(D2:D5)</f>
        <v>2700</v>
      </c>
      <c r="F6">
        <f>SUM(F2:F5)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Finances</vt:lpstr>
      <vt:lpstr>Day-to-Day</vt:lpstr>
      <vt:lpstr>Goals</vt:lpstr>
      <vt:lpstr>Food</vt:lpstr>
      <vt:lpstr>Food Expenses</vt:lpstr>
      <vt:lpstr>Workout</vt:lpstr>
      <vt:lpstr>Exercise</vt:lpstr>
      <vt:lpstr>Upcoming Big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Clemente</dc:creator>
  <cp:lastModifiedBy>Anthony Clemente</cp:lastModifiedBy>
  <dcterms:created xsi:type="dcterms:W3CDTF">2021-09-01T14:37:10Z</dcterms:created>
  <dcterms:modified xsi:type="dcterms:W3CDTF">2021-12-16T15:36:55Z</dcterms:modified>
</cp:coreProperties>
</file>