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icegov-my.sharepoint.com/personal/0725381765_ice_dhs_gov1/Documents/Documents/Recovered Files/1. ERO Front Office - DCoS/Taskings/"/>
    </mc:Choice>
  </mc:AlternateContent>
  <xr:revisionPtr revIDLastSave="0" documentId="8_{A287B26D-A71A-49F1-851D-0380330B4B69}" xr6:coauthVersionLast="47" xr6:coauthVersionMax="47" xr10:uidLastSave="{00000000-0000-0000-0000-000000000000}"/>
  <bookViews>
    <workbookView xWindow="-110" yWindow="-110" windowWidth="19420" windowHeight="10420" tabRatio="668" activeTab="1" xr2:uid="{00000000-000D-0000-FFFF-FFFF00000000}"/>
  </bookViews>
  <sheets>
    <sheet name="Header" sheetId="9" r:id="rId1"/>
    <sheet name="ATD FY25 YTD" sheetId="33" r:id="rId2"/>
    <sheet name="ATD FY24 YTD" sheetId="42" r:id="rId3"/>
    <sheet name="ATD EOFY23 " sheetId="35" r:id="rId4"/>
    <sheet name="Detention FY25" sheetId="36" r:id="rId5"/>
    <sheet name=" ICLOS and Detainees" sheetId="43" r:id="rId6"/>
    <sheet name="Monthly Bond Statistics" sheetId="38" r:id="rId7"/>
    <sheet name="Semiannual" sheetId="39" r:id="rId8"/>
    <sheet name="Facilities FY25" sheetId="32" r:id="rId9"/>
    <sheet name="FY25 Trans. Detainee Pop" sheetId="16" r:id="rId10"/>
    <sheet name="Monthly Segregation" sheetId="17" r:id="rId11"/>
    <sheet name="Vulnerable &amp; Special Population" sheetId="18" r:id="rId12"/>
    <sheet name="Footnotes" sheetId="40" r:id="rId13"/>
  </sheets>
  <definedNames>
    <definedName name="_xlnm._FilterDatabase" localSheetId="7" hidden="1">Semiannual!$A$85:$F$101</definedName>
    <definedName name="_xlnm.Print_Area" localSheetId="4">'Detention FY25'!$A$1:$V$131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38" l="1"/>
  <c r="B6" i="38"/>
  <c r="C6" i="38"/>
  <c r="D6" i="38"/>
  <c r="E6" i="38"/>
  <c r="F6" i="38"/>
  <c r="G6" i="38"/>
  <c r="H6" i="38"/>
  <c r="I6" i="38"/>
  <c r="J6" i="38"/>
  <c r="K6" i="38"/>
  <c r="L6" i="38"/>
  <c r="AO33" i="43"/>
  <c r="AN33" i="43"/>
  <c r="AM33" i="43"/>
  <c r="AL33" i="43"/>
  <c r="AK33" i="43"/>
  <c r="AJ33" i="43"/>
  <c r="AI33" i="43"/>
  <c r="AH33" i="43"/>
  <c r="AG33" i="43"/>
  <c r="AF33" i="43"/>
  <c r="AE33" i="43"/>
  <c r="AD33" i="43"/>
  <c r="AC33" i="43"/>
  <c r="AB33" i="43"/>
  <c r="AA33" i="43"/>
  <c r="Z33" i="43"/>
  <c r="Y33" i="43"/>
  <c r="X33" i="43"/>
  <c r="W33" i="43"/>
  <c r="V33" i="43"/>
  <c r="U33" i="43"/>
  <c r="T33" i="43"/>
  <c r="S33" i="43"/>
  <c r="R33" i="43"/>
  <c r="Q33" i="43"/>
  <c r="P33" i="43"/>
  <c r="O33" i="43"/>
  <c r="N33" i="43"/>
  <c r="M33" i="43"/>
  <c r="L33" i="43"/>
  <c r="K33" i="43"/>
  <c r="J33" i="43"/>
  <c r="I33" i="43"/>
  <c r="H33" i="43"/>
  <c r="G33" i="43"/>
  <c r="F33" i="43"/>
  <c r="E33" i="43"/>
  <c r="D33" i="43"/>
  <c r="C33" i="43"/>
  <c r="B33" i="43"/>
  <c r="AO32" i="43"/>
  <c r="AN32" i="43"/>
  <c r="AM32" i="43"/>
  <c r="AL32" i="43"/>
  <c r="AK32" i="43"/>
  <c r="AJ32" i="43"/>
  <c r="AI32" i="43"/>
  <c r="AH32" i="43"/>
  <c r="AG32" i="43"/>
  <c r="AF32" i="43"/>
  <c r="AE32" i="43"/>
  <c r="AD32" i="43"/>
  <c r="AC32" i="43"/>
  <c r="AB32" i="43"/>
  <c r="AA32" i="43"/>
  <c r="Z32" i="43"/>
  <c r="Y32" i="43"/>
  <c r="X32" i="43"/>
  <c r="W32" i="43"/>
  <c r="V32" i="43"/>
  <c r="U32" i="43"/>
  <c r="T32" i="43"/>
  <c r="S32" i="43"/>
  <c r="R32" i="43"/>
  <c r="Q32" i="43"/>
  <c r="P32" i="43"/>
  <c r="O32" i="43"/>
  <c r="N32" i="43"/>
  <c r="M32" i="43"/>
  <c r="L32" i="43"/>
  <c r="K32" i="43"/>
  <c r="J32" i="43"/>
  <c r="I32" i="43"/>
  <c r="H32" i="43"/>
  <c r="G32" i="43"/>
  <c r="F32" i="43"/>
  <c r="E32" i="43"/>
  <c r="D32" i="43"/>
  <c r="C32" i="43"/>
  <c r="B32" i="43"/>
  <c r="AO31" i="43"/>
  <c r="AN31" i="43"/>
  <c r="AM31" i="43"/>
  <c r="AL31" i="43"/>
  <c r="AK31" i="43"/>
  <c r="AK34" i="43" s="1"/>
  <c r="AJ31" i="43"/>
  <c r="AJ34" i="43" s="1"/>
  <c r="AI31" i="43"/>
  <c r="AI34" i="43" s="1"/>
  <c r="AH31" i="43"/>
  <c r="AH34" i="43" s="1"/>
  <c r="AG31" i="43"/>
  <c r="AF31" i="43"/>
  <c r="AE31" i="43"/>
  <c r="AD31" i="43"/>
  <c r="AD34" i="43" s="1"/>
  <c r="AC31" i="43"/>
  <c r="AB31" i="43"/>
  <c r="AA31" i="43"/>
  <c r="Z31" i="43"/>
  <c r="Y31" i="43"/>
  <c r="Y34" i="43" s="1"/>
  <c r="X31" i="43"/>
  <c r="X34" i="43" s="1"/>
  <c r="W31" i="43"/>
  <c r="W34" i="43" s="1"/>
  <c r="V31" i="43"/>
  <c r="V34" i="43" s="1"/>
  <c r="U31" i="43"/>
  <c r="T31" i="43"/>
  <c r="S31" i="43"/>
  <c r="R31" i="43"/>
  <c r="R34" i="43" s="1"/>
  <c r="Q31" i="43"/>
  <c r="P31" i="43"/>
  <c r="O31" i="43"/>
  <c r="N31" i="43"/>
  <c r="M31" i="43"/>
  <c r="M34" i="43" s="1"/>
  <c r="L31" i="43"/>
  <c r="L34" i="43" s="1"/>
  <c r="K31" i="43"/>
  <c r="K34" i="43" s="1"/>
  <c r="J31" i="43"/>
  <c r="J34" i="43" s="1"/>
  <c r="I31" i="43"/>
  <c r="H31" i="43"/>
  <c r="G31" i="43"/>
  <c r="F31" i="43"/>
  <c r="F34" i="43" s="1"/>
  <c r="E31" i="43"/>
  <c r="D31" i="43"/>
  <c r="C31" i="43"/>
  <c r="B31" i="43"/>
  <c r="AO30" i="43"/>
  <c r="AO34" i="43" s="1"/>
  <c r="AN30" i="43"/>
  <c r="AN34" i="43" s="1"/>
  <c r="AM30" i="43"/>
  <c r="AM34" i="43" s="1"/>
  <c r="AL30" i="43"/>
  <c r="AL34" i="43" s="1"/>
  <c r="AK30" i="43"/>
  <c r="AJ30" i="43"/>
  <c r="AI30" i="43"/>
  <c r="AH30" i="43"/>
  <c r="AG30" i="43"/>
  <c r="AG34" i="43" s="1"/>
  <c r="AF30" i="43"/>
  <c r="AF34" i="43" s="1"/>
  <c r="AE30" i="43"/>
  <c r="AE34" i="43" s="1"/>
  <c r="AD30" i="43"/>
  <c r="AC30" i="43"/>
  <c r="AC34" i="43" s="1"/>
  <c r="AB30" i="43"/>
  <c r="AB34" i="43" s="1"/>
  <c r="AA30" i="43"/>
  <c r="AA34" i="43" s="1"/>
  <c r="Z30" i="43"/>
  <c r="Z34" i="43" s="1"/>
  <c r="Y30" i="43"/>
  <c r="X30" i="43"/>
  <c r="W30" i="43"/>
  <c r="V30" i="43"/>
  <c r="U30" i="43"/>
  <c r="U34" i="43" s="1"/>
  <c r="T30" i="43"/>
  <c r="T34" i="43" s="1"/>
  <c r="S30" i="43"/>
  <c r="S34" i="43" s="1"/>
  <c r="R30" i="43"/>
  <c r="Q30" i="43"/>
  <c r="Q34" i="43" s="1"/>
  <c r="P30" i="43"/>
  <c r="P34" i="43" s="1"/>
  <c r="O30" i="43"/>
  <c r="O34" i="43" s="1"/>
  <c r="N30" i="43"/>
  <c r="N34" i="43" s="1"/>
  <c r="M30" i="43"/>
  <c r="L30" i="43"/>
  <c r="K30" i="43"/>
  <c r="J30" i="43"/>
  <c r="I30" i="43"/>
  <c r="I34" i="43" s="1"/>
  <c r="H30" i="43"/>
  <c r="H34" i="43" s="1"/>
  <c r="G30" i="43"/>
  <c r="G34" i="43" s="1"/>
  <c r="F30" i="43"/>
  <c r="E30" i="43"/>
  <c r="E34" i="43" s="1"/>
  <c r="D30" i="43"/>
  <c r="D34" i="43" s="1"/>
  <c r="C30" i="43"/>
  <c r="C34" i="43" s="1"/>
  <c r="B30" i="43"/>
  <c r="B34" i="43" s="1"/>
  <c r="A26" i="42"/>
  <c r="O6" i="38" l="1"/>
  <c r="N6" i="38"/>
  <c r="C155" i="36"/>
  <c r="O149" i="36"/>
  <c r="O148" i="36"/>
  <c r="O147" i="36"/>
  <c r="O146" i="36"/>
  <c r="N142" i="36"/>
  <c r="N141" i="36"/>
  <c r="O85" i="36"/>
  <c r="O84" i="36"/>
  <c r="O83" i="36"/>
  <c r="N82" i="36"/>
  <c r="M82" i="36"/>
  <c r="L82" i="36"/>
  <c r="K82" i="36"/>
  <c r="J82" i="36"/>
  <c r="I82" i="36"/>
  <c r="H82" i="36"/>
  <c r="G82" i="36"/>
  <c r="F82" i="36"/>
  <c r="E82" i="36"/>
  <c r="D82" i="36"/>
  <c r="C82" i="36"/>
  <c r="O81" i="36"/>
  <c r="O80" i="36"/>
  <c r="O79" i="36"/>
  <c r="N78" i="36"/>
  <c r="M78" i="36"/>
  <c r="L78" i="36"/>
  <c r="K78" i="36"/>
  <c r="J78" i="36"/>
  <c r="I78" i="36"/>
  <c r="H78" i="36"/>
  <c r="G78" i="36"/>
  <c r="F78" i="36"/>
  <c r="E78" i="36"/>
  <c r="D78" i="36"/>
  <c r="C78" i="36"/>
  <c r="O77" i="36"/>
  <c r="O76" i="36"/>
  <c r="O75" i="36"/>
  <c r="N74" i="36"/>
  <c r="M74" i="36"/>
  <c r="L74" i="36"/>
  <c r="K74" i="36"/>
  <c r="J74" i="36"/>
  <c r="I74" i="36"/>
  <c r="H74" i="36"/>
  <c r="G74" i="36"/>
  <c r="F74" i="36"/>
  <c r="E74" i="36"/>
  <c r="D74" i="36"/>
  <c r="C74" i="36"/>
  <c r="O73" i="36"/>
  <c r="O72" i="36"/>
  <c r="O71" i="36"/>
  <c r="N70" i="36"/>
  <c r="M70" i="36"/>
  <c r="L70" i="36"/>
  <c r="K70" i="36"/>
  <c r="J70" i="36"/>
  <c r="I70" i="36"/>
  <c r="H70" i="36"/>
  <c r="G70" i="36"/>
  <c r="F70" i="36"/>
  <c r="E70" i="36"/>
  <c r="D70" i="36"/>
  <c r="C70" i="36"/>
  <c r="O69" i="36"/>
  <c r="O68" i="36"/>
  <c r="O67" i="36"/>
  <c r="N66" i="36"/>
  <c r="M66" i="36"/>
  <c r="L66" i="36"/>
  <c r="K66" i="36"/>
  <c r="J66" i="36"/>
  <c r="I66" i="36"/>
  <c r="H66" i="36"/>
  <c r="G66" i="36"/>
  <c r="F66" i="36"/>
  <c r="E66" i="36"/>
  <c r="D66" i="36"/>
  <c r="C66" i="36"/>
  <c r="O65" i="36"/>
  <c r="O64" i="36"/>
  <c r="O63" i="36"/>
  <c r="N62" i="36"/>
  <c r="M62" i="36"/>
  <c r="L62" i="36"/>
  <c r="K62" i="36"/>
  <c r="J62" i="36"/>
  <c r="I62" i="36"/>
  <c r="H62" i="36"/>
  <c r="G62" i="36"/>
  <c r="F62" i="36"/>
  <c r="E62" i="36"/>
  <c r="D62" i="36"/>
  <c r="C62" i="36"/>
  <c r="O61" i="36"/>
  <c r="O60" i="36"/>
  <c r="O59" i="36"/>
  <c r="N58" i="36"/>
  <c r="M58" i="36"/>
  <c r="L58" i="36"/>
  <c r="K58" i="36"/>
  <c r="J58" i="36"/>
  <c r="I58" i="36"/>
  <c r="H58" i="36"/>
  <c r="G58" i="36"/>
  <c r="F58" i="36"/>
  <c r="E58" i="36"/>
  <c r="D58" i="36"/>
  <c r="C58" i="36"/>
  <c r="O57" i="36"/>
  <c r="O56" i="36"/>
  <c r="O55" i="36"/>
  <c r="N54" i="36"/>
  <c r="M54" i="36"/>
  <c r="L54" i="36"/>
  <c r="K54" i="36"/>
  <c r="J54" i="36"/>
  <c r="I54" i="36"/>
  <c r="H54" i="36"/>
  <c r="G54" i="36"/>
  <c r="F54" i="36"/>
  <c r="E54" i="36"/>
  <c r="D54" i="36"/>
  <c r="C54" i="36"/>
  <c r="O53" i="36"/>
  <c r="O52" i="36"/>
  <c r="O51" i="36"/>
  <c r="N50" i="36"/>
  <c r="M50" i="36"/>
  <c r="L50" i="36"/>
  <c r="K50" i="36"/>
  <c r="J50" i="36"/>
  <c r="I50" i="36"/>
  <c r="H50" i="36"/>
  <c r="G50" i="36"/>
  <c r="F50" i="36"/>
  <c r="E50" i="36"/>
  <c r="D50" i="36"/>
  <c r="C50" i="36"/>
  <c r="O49" i="36"/>
  <c r="O48" i="36"/>
  <c r="O47" i="36"/>
  <c r="N46" i="36"/>
  <c r="M46" i="36"/>
  <c r="L46" i="36"/>
  <c r="K46" i="36"/>
  <c r="J46" i="36"/>
  <c r="I46" i="36"/>
  <c r="H46" i="36"/>
  <c r="G46" i="36"/>
  <c r="F46" i="36"/>
  <c r="E46" i="36"/>
  <c r="D46" i="36"/>
  <c r="C46" i="36"/>
  <c r="O45" i="36"/>
  <c r="O41" i="36" s="1"/>
  <c r="O44" i="36"/>
  <c r="O40" i="36" s="1"/>
  <c r="O43" i="36"/>
  <c r="N42" i="36"/>
  <c r="M42" i="36"/>
  <c r="L42" i="36"/>
  <c r="K42" i="36"/>
  <c r="J42" i="36"/>
  <c r="I42" i="36"/>
  <c r="H42" i="36"/>
  <c r="G42" i="36"/>
  <c r="F42" i="36"/>
  <c r="E42" i="36"/>
  <c r="D42" i="36"/>
  <c r="C42" i="36"/>
  <c r="O39" i="36"/>
  <c r="N38" i="36"/>
  <c r="M38" i="36"/>
  <c r="L38" i="36"/>
  <c r="L37" i="36" s="1"/>
  <c r="K38" i="36"/>
  <c r="K37" i="36" s="1"/>
  <c r="J38" i="36"/>
  <c r="J37" i="36" s="1"/>
  <c r="I38" i="36"/>
  <c r="H38" i="36"/>
  <c r="G38" i="36"/>
  <c r="F38" i="36"/>
  <c r="E38" i="36"/>
  <c r="D38" i="36"/>
  <c r="C38" i="36"/>
  <c r="E30" i="36"/>
  <c r="J29" i="36"/>
  <c r="D29" i="36"/>
  <c r="C29" i="36"/>
  <c r="B29" i="36"/>
  <c r="F23" i="36"/>
  <c r="C23" i="36" s="1"/>
  <c r="E23" i="36"/>
  <c r="V22" i="36"/>
  <c r="F22" i="36"/>
  <c r="E22" i="36" s="1"/>
  <c r="V21" i="36"/>
  <c r="F21" i="36"/>
  <c r="E21" i="36"/>
  <c r="C21" i="36"/>
  <c r="U20" i="36"/>
  <c r="T20" i="36"/>
  <c r="S20" i="36"/>
  <c r="R20" i="36"/>
  <c r="Q20" i="36"/>
  <c r="P20" i="36"/>
  <c r="O20" i="36"/>
  <c r="N20" i="36"/>
  <c r="M20" i="36"/>
  <c r="L20" i="36"/>
  <c r="K20" i="36"/>
  <c r="J20" i="36"/>
  <c r="D20" i="36"/>
  <c r="B20" i="36"/>
  <c r="C14" i="36"/>
  <c r="C13" i="36"/>
  <c r="C12" i="36"/>
  <c r="C11" i="36"/>
  <c r="B10" i="36"/>
  <c r="A26" i="35"/>
  <c r="A26" i="33"/>
  <c r="E29" i="36" l="1"/>
  <c r="C22" i="36"/>
  <c r="N37" i="36"/>
  <c r="O50" i="36"/>
  <c r="O66" i="36"/>
  <c r="C37" i="36"/>
  <c r="D37" i="36"/>
  <c r="C10" i="36"/>
  <c r="I37" i="36"/>
  <c r="V20" i="36"/>
  <c r="O46" i="36"/>
  <c r="O62" i="36"/>
  <c r="O78" i="36"/>
  <c r="F20" i="36"/>
  <c r="E37" i="36"/>
  <c r="O54" i="36"/>
  <c r="M37" i="36"/>
  <c r="O82" i="36"/>
  <c r="O70" i="36"/>
  <c r="F37" i="36"/>
  <c r="G37" i="36"/>
  <c r="H37" i="36"/>
  <c r="O42" i="36"/>
  <c r="O58" i="36"/>
  <c r="O74" i="36"/>
  <c r="C20" i="36"/>
  <c r="E20" i="36"/>
  <c r="O38" i="36"/>
  <c r="O37" i="36" l="1"/>
</calcChain>
</file>

<file path=xl/sharedStrings.xml><?xml version="1.0" encoding="utf-8"?>
<sst xmlns="http://schemas.openxmlformats.org/spreadsheetml/2006/main" count="3160" uniqueCount="967">
  <si>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</si>
  <si>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</si>
  <si>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</si>
  <si>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</si>
  <si>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</si>
  <si>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</si>
  <si>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ICE ALTERNATIVES TO DETENTION DATA, FY25</t>
  </si>
  <si>
    <t>ATD Active Population Counts and Daily Cost by Technology</t>
  </si>
  <si>
    <t>Technology</t>
  </si>
  <si>
    <t>Count</t>
  </si>
  <si>
    <t>Daily Tech Cost</t>
  </si>
  <si>
    <t>SmartLINK</t>
  </si>
  <si>
    <t>Metric</t>
  </si>
  <si>
    <t>%</t>
  </si>
  <si>
    <t>Ankle Monitor</t>
  </si>
  <si>
    <t>Attended</t>
  </si>
  <si>
    <t>Wristworn</t>
  </si>
  <si>
    <t>Failed to Attend</t>
  </si>
  <si>
    <t>VoiceID</t>
  </si>
  <si>
    <t>Total</t>
  </si>
  <si>
    <t>Dual Tech</t>
  </si>
  <si>
    <t xml:space="preserve">Court Data from BI Inc. </t>
  </si>
  <si>
    <t>No Tech</t>
  </si>
  <si>
    <t>*Only Participants with court tracking assigned</t>
  </si>
  <si>
    <t>Data from BI Inc. Participants Report, 11.02.2024</t>
  </si>
  <si>
    <t>Costs listed above are only related to technology costs, and do not include other associated contract and case management costs that are a part of the ATD program. Average daily participant cost is greater than those listed in the table above.</t>
  </si>
  <si>
    <t>ATD Active Population by Status, Extended Case Management Service, Count and ALIP, FY25</t>
  </si>
  <si>
    <t>FAMU Status</t>
  </si>
  <si>
    <t>ALIP</t>
  </si>
  <si>
    <t>FAMU</t>
  </si>
  <si>
    <t>ECMS-FAMU</t>
  </si>
  <si>
    <t>Single Adult</t>
  </si>
  <si>
    <t>ECMS-Single Adult</t>
  </si>
  <si>
    <t>Court Data from BI Inc.</t>
  </si>
  <si>
    <t>Data from OBP Report, 11.03.2024</t>
  </si>
  <si>
    <t>Active ATD Participants and Average Length in Program, FY25,  as of 11/02/2024, by AOR and Technology</t>
  </si>
  <si>
    <t>AOR/Technology</t>
  </si>
  <si>
    <t>Average Length in Program</t>
  </si>
  <si>
    <t>Atlanta</t>
  </si>
  <si>
    <t>Baltimore</t>
  </si>
  <si>
    <t>Boston</t>
  </si>
  <si>
    <t>Buffalo</t>
  </si>
  <si>
    <t>Chicago</t>
  </si>
  <si>
    <t>Dallas</t>
  </si>
  <si>
    <t>Denver</t>
  </si>
  <si>
    <t>Detroit</t>
  </si>
  <si>
    <t>El Paso</t>
  </si>
  <si>
    <t>Harlingen</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</si>
  <si>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</si>
  <si>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</si>
  <si>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</si>
  <si>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</si>
  <si>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</si>
  <si>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</si>
  <si>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</si>
  <si>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</si>
  <si>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</si>
  <si>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</si>
  <si>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</si>
  <si>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</si>
  <si>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</si>
  <si>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</si>
  <si>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</si>
  <si>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t>ICE ALTERNATIVES TO DETENTION DATA, FY24</t>
  </si>
  <si>
    <t>ATD Active Population by Status, Extended Case Management Service, Count and ALIP, FY24</t>
  </si>
  <si>
    <t>ICE ALTERNATIVES TO DETENTION DATA, FY23</t>
  </si>
  <si>
    <t>FY23 Year End Court Appearance: Total Hearings*</t>
  </si>
  <si>
    <t>GPS</t>
  </si>
  <si>
    <t>Veriwatch</t>
  </si>
  <si>
    <t>No Technology</t>
  </si>
  <si>
    <t>Court Data from BI Inc. as of 9/30/2023</t>
  </si>
  <si>
    <t>Dual Technology</t>
  </si>
  <si>
    <t>Data from BI Inc. Participants Report, 9.30.2023</t>
  </si>
  <si>
    <t>ATD Active Population by Status, Extended Case Management Service, Count and ALIP, FY23</t>
  </si>
  <si>
    <t>FY23 Year End Court Appearance: Final Hearings*</t>
  </si>
  <si>
    <t>Data from OBP Report, 9.24.2023</t>
  </si>
  <si>
    <t>Active ATD Participants and Average Length in Program, FY23,  as of 9/30/2023, by AOR and Technology</t>
  </si>
  <si>
    <t>VeriWatch</t>
  </si>
  <si>
    <t>ICE DETENTION DATA, FY2025</t>
  </si>
  <si>
    <t>ICE Currently Detained by Processing Disposition: FY2025</t>
  </si>
  <si>
    <t>Average Time from USCIS Fear Decision Service Date to ICE Release (In Days)</t>
  </si>
  <si>
    <t>Noncitizens with USCIS-Established Fear Decisions in an ICE Detention Facility: FY2025</t>
  </si>
  <si>
    <t>Processing Disposition</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</si>
  <si>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</si>
  <si>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</si>
  <si>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</si>
  <si>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</si>
  <si>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</si>
  <si>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</si>
  <si>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</si>
  <si>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</si>
  <si>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</si>
  <si>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</si>
  <si>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</si>
  <si>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</si>
  <si>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ICE</t>
  </si>
  <si>
    <t>Percent ICE</t>
  </si>
  <si>
    <t>CBP</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</si>
  <si>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</si>
  <si>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</si>
  <si>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</si>
  <si>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</si>
  <si>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</si>
  <si>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</si>
  <si>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</si>
  <si>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</si>
  <si>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</si>
  <si>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</si>
  <si>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</si>
  <si>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</si>
  <si>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</si>
  <si>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</si>
  <si>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</si>
  <si>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</si>
  <si>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</si>
  <si>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</si>
  <si>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Criminality: FY2025</t>
  </si>
  <si>
    <t>ICE Final Book Outs :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</si>
  <si>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</si>
  <si>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</si>
  <si>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</si>
  <si>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</si>
  <si>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</si>
  <si>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</si>
  <si>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</si>
  <si>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</si>
  <si>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</si>
  <si>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Order of Recognizance</t>
  </si>
  <si>
    <t>Order of Supervision</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</si>
  <si>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</si>
  <si>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</si>
  <si>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</si>
  <si>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</si>
  <si>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</si>
  <si>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</si>
  <si>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</si>
  <si>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</si>
  <si>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</si>
  <si>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</si>
  <si>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</si>
  <si>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</si>
  <si>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Month: FY2025</t>
  </si>
  <si>
    <t>ICE Average Length of Stay by Month: FY2025</t>
  </si>
  <si>
    <t>ICE Average Length of Stay Adult Facility Type by Month and Arresting Agency: FY2025</t>
  </si>
  <si>
    <t>Arresting Agency</t>
  </si>
  <si>
    <t>Individuals with Positive Credible Fear Determination Parole Requested: FY2023 - FY2025</t>
  </si>
  <si>
    <t>Fiscal Year</t>
  </si>
  <si>
    <t>FY2024</t>
  </si>
  <si>
    <t>FY2023</t>
  </si>
  <si>
    <t>Individuals with Positive Credible Fear Determination Parole Status: FY2022 - FY2025</t>
  </si>
  <si>
    <t>Parole Status</t>
  </si>
  <si>
    <t>Parole Granted</t>
  </si>
  <si>
    <t>Parole Denied</t>
  </si>
  <si>
    <t>ICE Currently Detained of Stateless Noncitizens by Detention Facility</t>
  </si>
  <si>
    <t>Detention Facility</t>
  </si>
  <si>
    <t>Detention Facility Code</t>
  </si>
  <si>
    <t>ADAMS COUNTY DET CENTER</t>
  </si>
  <si>
    <t>ADAMSMS</t>
  </si>
  <si>
    <t>CAROLINE DETENTION FACILITY</t>
  </si>
  <si>
    <t>CARDFVA</t>
  </si>
  <si>
    <t>CLAY COUNTY JUSTICE CENTER</t>
  </si>
  <si>
    <t>CLAYCIN</t>
  </si>
  <si>
    <t>DENVER CONTRACT DETENTION FACILITY</t>
  </si>
  <si>
    <t>DENICDF</t>
  </si>
  <si>
    <t>DESERT VIEW ANNEX</t>
  </si>
  <si>
    <t>CADESVI</t>
  </si>
  <si>
    <t>ELOY FED CTR FACILITY (CORE CIVIC)</t>
  </si>
  <si>
    <t>EAZ</t>
  </si>
  <si>
    <t>FOLKSTON MAIN IPC</t>
  </si>
  <si>
    <t>FIPCMGA</t>
  </si>
  <si>
    <t>HOUSTON CONTRACT DET.FAC.</t>
  </si>
  <si>
    <t>HOUICDF</t>
  </si>
  <si>
    <t>IMPERIAL REGIONAL ADULT DET FAC</t>
  </si>
  <si>
    <t>IRADFCA</t>
  </si>
  <si>
    <t>JACKSON PARISH CORRECTIONAL CENTER</t>
  </si>
  <si>
    <t>JKPCCLA</t>
  </si>
  <si>
    <t>KANDIYOHI CO. JAIL</t>
  </si>
  <si>
    <t>KANDIMN</t>
  </si>
  <si>
    <t>KROME NORTH SPC</t>
  </si>
  <si>
    <t>KRO</t>
  </si>
  <si>
    <t>MONTGOMERY PROCESSING CTR</t>
  </si>
  <si>
    <t>MTGPCTX</t>
  </si>
  <si>
    <t>OTAY MESA DETENTION CENTER</t>
  </si>
  <si>
    <t>CCASDCA</t>
  </si>
  <si>
    <t>RICHWOOD COR CENTER</t>
  </si>
  <si>
    <t>RWCCMLA</t>
  </si>
  <si>
    <t>River Correctional Center</t>
  </si>
  <si>
    <t>RVRCCLA</t>
  </si>
  <si>
    <t>SAN LUIS REGIONAL DET CENTER</t>
  </si>
  <si>
    <t>SLRDCAZ</t>
  </si>
  <si>
    <t>WINN CORRECTIONAL CENTER</t>
  </si>
  <si>
    <t>LAWINCI</t>
  </si>
  <si>
    <t>WYATT DETENTION CENTER</t>
  </si>
  <si>
    <t>WYATTRI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</si>
  <si>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</si>
  <si>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</si>
  <si>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</si>
  <si>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</si>
  <si>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</si>
  <si>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</si>
  <si>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</si>
  <si>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</si>
  <si>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</si>
  <si>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</si>
  <si>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</si>
  <si>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</si>
  <si>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</si>
  <si>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</si>
  <si>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</si>
  <si>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</si>
  <si>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</si>
  <si>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</si>
  <si>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</si>
  <si>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</si>
  <si>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</si>
  <si>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</si>
  <si>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FY2025 Bonded Out Book Outs/Releases Count and ALOS - Prior 12 months plus Current Month</t>
  </si>
  <si>
    <t>Total ICE Final Book Outs</t>
  </si>
  <si>
    <t>ICE Final Book Outs</t>
  </si>
  <si>
    <t>Bond Posted Book Outs/Releases (%)</t>
  </si>
  <si>
    <t>Average Bond Amount ($)</t>
  </si>
  <si>
    <t>ALOS (Days)</t>
  </si>
  <si>
    <t>Arrests</t>
  </si>
  <si>
    <t>FY2018</t>
  </si>
  <si>
    <t>FY2019</t>
  </si>
  <si>
    <t>FY2020</t>
  </si>
  <si>
    <t>FY2021</t>
  </si>
  <si>
    <t xml:space="preserve">FY2022 </t>
  </si>
  <si>
    <t>Bookins</t>
  </si>
  <si>
    <t>FY2022</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</si>
  <si>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</si>
  <si>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</si>
  <si>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</si>
  <si>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</si>
  <si>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</si>
  <si>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</si>
  <si>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</si>
  <si>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</si>
  <si>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</si>
  <si>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</si>
  <si>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</si>
  <si>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</si>
  <si>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</si>
  <si>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</si>
  <si>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</si>
  <si>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</si>
  <si>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</si>
  <si>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</si>
  <si>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</si>
  <si>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</si>
  <si>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</si>
  <si>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</si>
  <si>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</si>
  <si>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</si>
  <si>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</si>
  <si>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</si>
  <si>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</si>
  <si>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</si>
  <si>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10/28/2024</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</si>
  <si>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</si>
  <si>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</si>
  <si>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</si>
  <si>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</si>
  <si>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</si>
  <si>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</si>
  <si>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</si>
  <si>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</si>
  <si>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</si>
  <si>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</si>
  <si>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</si>
  <si>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</si>
  <si>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</si>
  <si>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</si>
  <si>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</si>
  <si>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</si>
  <si>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</si>
  <si>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</si>
  <si>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</si>
  <si>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</si>
  <si>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</si>
  <si>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</si>
  <si>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</si>
  <si>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</si>
  <si>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</si>
  <si>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</si>
  <si>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</si>
  <si>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</si>
  <si>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20 HOBO FORK RD.</t>
  </si>
  <si>
    <t>NATCHEZ</t>
  </si>
  <si>
    <t>MS</t>
  </si>
  <si>
    <t>NOL</t>
  </si>
  <si>
    <t>DIGSA</t>
  </si>
  <si>
    <t>Female/Male</t>
  </si>
  <si>
    <t>ODO</t>
  </si>
  <si>
    <t>PBNDS 2011 - 2016 Revised</t>
  </si>
  <si>
    <t>Pass</t>
  </si>
  <si>
    <t>ADELANTO ICE PROCESSING CENTER</t>
  </si>
  <si>
    <t>10250 RANCHO ROAD</t>
  </si>
  <si>
    <t>ADELANTO</t>
  </si>
  <si>
    <t>CA</t>
  </si>
  <si>
    <t>LOS</t>
  </si>
  <si>
    <t>CDF</t>
  </si>
  <si>
    <t>ALAMANCE COUNTY DETENTION FACILITY</t>
  </si>
  <si>
    <t>109 SOUTH MAPLE STREET</t>
  </si>
  <si>
    <t>GRAHAM</t>
  </si>
  <si>
    <t>NC</t>
  </si>
  <si>
    <t>ATL</t>
  </si>
  <si>
    <t>IGSA</t>
  </si>
  <si>
    <t>NDS 2019</t>
  </si>
  <si>
    <t>ALEXANDRIA STAGING FACILITY</t>
  </si>
  <si>
    <t>96 GEORGE THOMPSON DRIVE</t>
  </si>
  <si>
    <t>ALEXANDRIA</t>
  </si>
  <si>
    <t>LA</t>
  </si>
  <si>
    <t>STAGING</t>
  </si>
  <si>
    <t>Male</t>
  </si>
  <si>
    <t>N/A</t>
  </si>
  <si>
    <t>ALLEN PARISH PUBLIC SAFETY COMPLEX</t>
  </si>
  <si>
    <t>7340 HIGHWAY 26 WEST</t>
  </si>
  <si>
    <t>OBERLIN</t>
  </si>
  <si>
    <t>BAKER COUNTY SHERIFF DEPT.</t>
  </si>
  <si>
    <t>1 SHERIFF OFFICE DRIVE</t>
  </si>
  <si>
    <t>MACCLENNY</t>
  </si>
  <si>
    <t>FL</t>
  </si>
  <si>
    <t>MIA</t>
  </si>
  <si>
    <t>Pending Final Report</t>
  </si>
  <si>
    <t>BLUEBONNET DETENTION FACILITY</t>
  </si>
  <si>
    <t>400 2ND STREET</t>
  </si>
  <si>
    <t>ANSON</t>
  </si>
  <si>
    <t>TX</t>
  </si>
  <si>
    <t>DAL</t>
  </si>
  <si>
    <t>BOONE COUNTY JAIL</t>
  </si>
  <si>
    <t>3020 CONRAD LANE</t>
  </si>
  <si>
    <t>BURLINGTON</t>
  </si>
  <si>
    <t>KY</t>
  </si>
  <si>
    <t>CHI</t>
  </si>
  <si>
    <t>USMS IGA</t>
  </si>
  <si>
    <t>BROWARD TRANSITIONAL CENTER</t>
  </si>
  <si>
    <t>3900 NORTH POWERLINE ROAD</t>
  </si>
  <si>
    <t>POMPANO BEACH</t>
  </si>
  <si>
    <t>BUFFALO SERVICE PROCESSING CENTER</t>
  </si>
  <si>
    <t>4250 FEDERAL DRIVE</t>
  </si>
  <si>
    <t>BATAVIA</t>
  </si>
  <si>
    <t>NY</t>
  </si>
  <si>
    <t>BUF</t>
  </si>
  <si>
    <t>SPC</t>
  </si>
  <si>
    <t>CALHOUN COUNTY CORRECTIONAL CENTER</t>
  </si>
  <si>
    <t>185 EAST MICHIGAN AVENUE</t>
  </si>
  <si>
    <t>BATTLE CREEK</t>
  </si>
  <si>
    <t>MI</t>
  </si>
  <si>
    <t>DET</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</si>
  <si>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</si>
  <si>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</si>
  <si>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</si>
  <si>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</si>
  <si>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</si>
  <si>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</si>
  <si>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</si>
  <si>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</si>
  <si>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</si>
  <si>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</si>
  <si>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</si>
  <si>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</si>
  <si>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</si>
  <si>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</si>
  <si>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</si>
  <si>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</si>
  <si>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</si>
  <si>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</si>
  <si>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</si>
  <si>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CIBOLA COUNTY CORRECTIONAL CENTER</t>
  </si>
  <si>
    <t>2000 CIBOLA LOOP</t>
  </si>
  <si>
    <t>MILAN</t>
  </si>
  <si>
    <t>NM</t>
  </si>
  <si>
    <t>ELP</t>
  </si>
  <si>
    <t>611 EAST JACKSON STREET</t>
  </si>
  <si>
    <t>BRAZIL</t>
  </si>
  <si>
    <t>IN</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</si>
  <si>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</si>
  <si>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</si>
  <si>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</si>
  <si>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</si>
  <si>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</si>
  <si>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</si>
  <si>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</si>
  <si>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</si>
  <si>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</si>
  <si>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</si>
  <si>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</si>
  <si>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</si>
  <si>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</si>
  <si>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</si>
  <si>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</si>
  <si>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CUMBERLAND COUNTY JAIL</t>
  </si>
  <si>
    <t>50 COUNTY WAY</t>
  </si>
  <si>
    <t>PORTLAND</t>
  </si>
  <si>
    <t>ME</t>
  </si>
  <si>
    <t>BOS</t>
  </si>
  <si>
    <t>DALLAS COUNTY JAIL - LEW STERRETT JUSTICE CENTER</t>
  </si>
  <si>
    <t>111 WEST COMMERCE STREET</t>
  </si>
  <si>
    <t>DALLAS</t>
  </si>
  <si>
    <t>3130 OAKLAND ST</t>
  </si>
  <si>
    <t>AURORA</t>
  </si>
  <si>
    <t>CO</t>
  </si>
  <si>
    <t>DEN</t>
  </si>
  <si>
    <t>DEPARTMENT OF CORRECTIONS HAGATNA</t>
  </si>
  <si>
    <t>203 ASPINAL AVE. PO BOX 3236</t>
  </si>
  <si>
    <t>HAGATNA</t>
  </si>
  <si>
    <t>GU</t>
  </si>
  <si>
    <t>SFR</t>
  </si>
  <si>
    <t>ORSA</t>
  </si>
  <si>
    <t>ORSA NDS 2019</t>
  </si>
  <si>
    <t>10450 RANCHO ROAD</t>
  </si>
  <si>
    <t>DODGE COUNTY JAIL</t>
  </si>
  <si>
    <t>215 WEST CENTRAL STREET</t>
  </si>
  <si>
    <t>JUNEAU</t>
  </si>
  <si>
    <t>WI</t>
  </si>
  <si>
    <t>EAST HIDALGO DETENTION CENTER</t>
  </si>
  <si>
    <t>1330 HIGHWAY 107</t>
  </si>
  <si>
    <t>LA VILLA</t>
  </si>
  <si>
    <t>EDEN DETENTION CTR</t>
  </si>
  <si>
    <t>702 E BROADWAY ST</t>
  </si>
  <si>
    <t>EDEN</t>
  </si>
  <si>
    <t>EL PASO SERVICE PROCESSING CENTER</t>
  </si>
  <si>
    <t>8915 MONTANA AVE.</t>
  </si>
  <si>
    <t>EL PASO</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</si>
  <si>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</si>
  <si>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</si>
  <si>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</si>
  <si>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</si>
  <si>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</si>
  <si>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</si>
  <si>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</si>
  <si>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</si>
  <si>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</si>
  <si>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</si>
  <si>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</si>
  <si>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FLORENCE SERVICE PROCESSING CENTER</t>
  </si>
  <si>
    <t>3250 NORTH PINAL PARKWAY</t>
  </si>
  <si>
    <t>FLORENCE STAGING FACILITY</t>
  </si>
  <si>
    <t>FOLKSTON ANNEX IPC</t>
  </si>
  <si>
    <t>3424 HIGHWAY 252 EAST</t>
  </si>
  <si>
    <t>FOLKSTON</t>
  </si>
  <si>
    <t>GA</t>
  </si>
  <si>
    <t>3026 HWY 252 EAST</t>
  </si>
  <si>
    <t>FREEBORN COUNTY ADULT DETENTION CENTER</t>
  </si>
  <si>
    <t>411 SOUTH BROADWAY AVENUE</t>
  </si>
  <si>
    <t>ALBERT LEA</t>
  </si>
  <si>
    <t>MN</t>
  </si>
  <si>
    <t>SPM</t>
  </si>
  <si>
    <t>GEAUGA COUNTY JAIL</t>
  </si>
  <si>
    <t>12450 MERRITT DR</t>
  </si>
  <si>
    <t>CHARDON</t>
  </si>
  <si>
    <t>OH</t>
  </si>
  <si>
    <t>GOLDEN STATE ANNEX</t>
  </si>
  <si>
    <t>611 FRONTAGE RD</t>
  </si>
  <si>
    <t>MCFARLAND</t>
  </si>
  <si>
    <t>GUAYNABO MDC (SAN JUAN)</t>
  </si>
  <si>
    <t>HWY 28 INTSECT OF ROAD 165</t>
  </si>
  <si>
    <t>SAN JUAN</t>
  </si>
  <si>
    <t>PR</t>
  </si>
  <si>
    <t>BOP</t>
  </si>
  <si>
    <t>HANCOCK COUNTY PUBLIC SAFETY COMPLEX</t>
  </si>
  <si>
    <t>8450 HIGHWAY 90</t>
  </si>
  <si>
    <t>BAY ST. LOUIS</t>
  </si>
  <si>
    <t>Fail</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</si>
  <si>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</si>
  <si>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</si>
  <si>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</si>
  <si>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</si>
  <si>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</si>
  <si>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</si>
  <si>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</si>
  <si>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</si>
  <si>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</si>
  <si>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</si>
  <si>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</si>
  <si>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</si>
  <si>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</si>
  <si>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</si>
  <si>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</si>
  <si>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</si>
  <si>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</si>
  <si>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</si>
  <si>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</si>
  <si>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</si>
  <si>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327 INDUSTRIAL DRIVE</t>
  </si>
  <si>
    <t>JONESBORO</t>
  </si>
  <si>
    <t>JOE CORLEY PROCESSING CTR</t>
  </si>
  <si>
    <t>500 HILBIG RD</t>
  </si>
  <si>
    <t>CONROE</t>
  </si>
  <si>
    <t>KANDIYOHI COUNTY JAIL</t>
  </si>
  <si>
    <t>2201 23RD ST NE</t>
  </si>
  <si>
    <t>WILLMAR</t>
  </si>
  <si>
    <t>KARNES COUNTY IMMIGRATION PROCESSING CENTER</t>
  </si>
  <si>
    <t>409 FM 1144</t>
  </si>
  <si>
    <t>KARNES CITY</t>
  </si>
  <si>
    <t>SNA</t>
  </si>
  <si>
    <t>KAY CO JUSTICE FACILITY</t>
  </si>
  <si>
    <t>1101 WEST DRY ROAD</t>
  </si>
  <si>
    <t>NEWKIRK</t>
  </si>
  <si>
    <t>OK</t>
  </si>
  <si>
    <t>KNOX COUNTY DETENTION FACILITY</t>
  </si>
  <si>
    <t>5001 MALONEYVILLE RD</t>
  </si>
  <si>
    <t>KNOXVILLE</t>
  </si>
  <si>
    <t>TN</t>
  </si>
  <si>
    <t>Pending FInal Report</t>
  </si>
  <si>
    <t>KROME NORTH SERVICE PROCESSING CENTER</t>
  </si>
  <si>
    <t>18201 SW 12TH ST</t>
  </si>
  <si>
    <t>MIAMI</t>
  </si>
  <si>
    <t>LAREDO PROCESSING CENTER</t>
  </si>
  <si>
    <t>4702 EAST SAUNDERS STREET</t>
  </si>
  <si>
    <t>LAREDO</t>
  </si>
  <si>
    <t>LEXINGTON COUNTY JAIL</t>
  </si>
  <si>
    <t>521 GIBSON ROAD</t>
  </si>
  <si>
    <t>LEXINGTON</t>
  </si>
  <si>
    <t>SC</t>
  </si>
  <si>
    <t>LIMESTONE COUNTY DETENTION CENTER</t>
  </si>
  <si>
    <t>910 NORTH TYUS STREET</t>
  </si>
  <si>
    <t>GROESBECK</t>
  </si>
  <si>
    <t>LINCOLN COUNTY SHERIFF'S</t>
  </si>
  <si>
    <t>#65 BUSINESS PARK DR</t>
  </si>
  <si>
    <t>TROY</t>
  </si>
  <si>
    <t>MO</t>
  </si>
  <si>
    <t>LUBBOCK COUNTY DETENTION CENTER</t>
  </si>
  <si>
    <t>811 MAIN STREET</t>
  </si>
  <si>
    <t>LUBBOCK</t>
  </si>
  <si>
    <t>MADISON COUNTY JAIL</t>
  </si>
  <si>
    <t>2935 HIGHWAY 51</t>
  </si>
  <si>
    <t>CANTON</t>
  </si>
  <si>
    <t>MESA VERDE ICE PROCESSING CENTER</t>
  </si>
  <si>
    <t>425 GOLDEN STATE AVE</t>
  </si>
  <si>
    <t>BAKERSFIELD</t>
  </si>
  <si>
    <t>MONROE COUNTY DETENTION-DORM</t>
  </si>
  <si>
    <t>7000 EAST DUNBAR ROAD</t>
  </si>
  <si>
    <t>MONROE</t>
  </si>
  <si>
    <t>MONTGOMERY ICE PROCESSING CENTER</t>
  </si>
  <si>
    <t>806 HILBIG RD</t>
  </si>
  <si>
    <t>MOSHANNON VALLEY PROCESSING CENTER</t>
  </si>
  <si>
    <t>555 GEO DRIVE</t>
  </si>
  <si>
    <t>PHILIPSBURG</t>
  </si>
  <si>
    <t>NEVADA SOUTHERN DETENTION CENTER</t>
  </si>
  <si>
    <t>2190 EAST MESQUITE AVENUE</t>
  </si>
  <si>
    <t>PAHRUMP</t>
  </si>
  <si>
    <t>USMS CDF</t>
  </si>
  <si>
    <t>NEW HANOVER COUNTY JAIL</t>
  </si>
  <si>
    <t>3950 JUVENILE RD</t>
  </si>
  <si>
    <t>CASTLE HAYNE</t>
  </si>
  <si>
    <t>NORTHWEST ICE PROCSESING CENTER</t>
  </si>
  <si>
    <t>1623 E. J STREET</t>
  </si>
  <si>
    <t>TACOMA</t>
  </si>
  <si>
    <t>WA</t>
  </si>
  <si>
    <t>SEA</t>
  </si>
  <si>
    <t>NORTHWEST STATE CORRECTIONAL CENTER</t>
  </si>
  <si>
    <t>3649 LOWER NEWTON ROAD</t>
  </si>
  <si>
    <t>SWANTON</t>
  </si>
  <si>
    <t>VT</t>
  </si>
  <si>
    <t>NYE COUNTY SHERIFF-PAHRUMP</t>
  </si>
  <si>
    <t>1520 E. BASIN ROAD</t>
  </si>
  <si>
    <t>OLDHAM COUNTY JAIL</t>
  </si>
  <si>
    <t>100 W MAIN STREET</t>
  </si>
  <si>
    <t>LA GRANGE</t>
  </si>
  <si>
    <t>ORANGE COUNTY JAIL (FL)</t>
  </si>
  <si>
    <t>3855 SOUTH JOHN YOUNG PARKWAY</t>
  </si>
  <si>
    <t>ORLANDO</t>
  </si>
  <si>
    <t>ORANGE COUNTY JAIL (NY)</t>
  </si>
  <si>
    <t>110 WELLS FARM ROAD</t>
  </si>
  <si>
    <t>GOSHEN</t>
  </si>
  <si>
    <t>NYC</t>
  </si>
  <si>
    <t>7488 CALZADA DE LA FUENTE</t>
  </si>
  <si>
    <t>SAN DIEGO</t>
  </si>
  <si>
    <t>OTERO COUNTY PROCESSING CENTER</t>
  </si>
  <si>
    <t>26 MCGREGOR RANGE ROAD</t>
  </si>
  <si>
    <t>CHAPARRAL</t>
  </si>
  <si>
    <t>PHELPS COUNTY JAIL</t>
  </si>
  <si>
    <t>715 5TH AVENUE</t>
  </si>
  <si>
    <t>HOLDREGE</t>
  </si>
  <si>
    <t>NE</t>
  </si>
  <si>
    <t>PICKENS COUNTY DET CTR</t>
  </si>
  <si>
    <t>188 CEMETERY ST</t>
  </si>
  <si>
    <t>CARROLLTON</t>
  </si>
  <si>
    <t>AL</t>
  </si>
  <si>
    <t>PIKE COUNTY JAIL</t>
  </si>
  <si>
    <t>175 PIKE COUNTY BOULEVARD</t>
  </si>
  <si>
    <t>LORDS VALLEY</t>
  </si>
  <si>
    <t>PINE PRAIRIE ICE PROCESSING CENTER</t>
  </si>
  <si>
    <t>1133 HAMPTON DUPRE ROAD</t>
  </si>
  <si>
    <t>PINE PRAIRIE</t>
  </si>
  <si>
    <t>PINELLAS COUNTY JAIL</t>
  </si>
  <si>
    <t>14400 49TH STREET NORTH</t>
  </si>
  <si>
    <t>CLEARWATER</t>
  </si>
  <si>
    <t>PLATTE COUNTY JAIL</t>
  </si>
  <si>
    <t>850 MAPLE STREET</t>
  </si>
  <si>
    <t>WHEATLAND</t>
  </si>
  <si>
    <t>WY</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</si>
  <si>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</si>
  <si>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</si>
  <si>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</si>
  <si>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</si>
  <si>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</si>
  <si>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</si>
  <si>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</si>
  <si>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</si>
  <si>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</si>
  <si>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</si>
  <si>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</si>
  <si>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</si>
  <si>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</si>
  <si>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</si>
  <si>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</si>
  <si>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</si>
  <si>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</si>
  <si>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PBNDS 2011 - 2013 Errata</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</si>
  <si>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</si>
  <si>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</si>
  <si>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</si>
  <si>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</si>
  <si>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</si>
  <si>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</si>
  <si>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</si>
  <si>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</si>
  <si>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</si>
  <si>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</si>
  <si>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</si>
  <si>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</si>
  <si>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</si>
  <si>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</si>
  <si>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</si>
  <si>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</si>
  <si>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</si>
  <si>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</si>
  <si>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</si>
  <si>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</si>
  <si>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</si>
  <si>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JUAN STAGING</t>
  </si>
  <si>
    <t>651 FEDERAL DRIVE, SUITE 104</t>
  </si>
  <si>
    <t>GUAYNABO</t>
  </si>
  <si>
    <t>SAN LUIS REGIONAL DETENTION CENTER</t>
  </si>
  <si>
    <t>406 NORTH AVENUE D</t>
  </si>
  <si>
    <t>SAN LUIS</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</si>
  <si>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</si>
  <si>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</si>
  <si>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</si>
  <si>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</si>
  <si>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</si>
  <si>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</si>
  <si>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</si>
  <si>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</si>
  <si>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</si>
  <si>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</si>
  <si>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</si>
  <si>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</si>
  <si>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</si>
  <si>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</si>
  <si>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</si>
  <si>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</si>
  <si>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</si>
  <si>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</si>
  <si>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</si>
  <si>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STEWART DETENTION CENTER</t>
  </si>
  <si>
    <t>146 CCA ROAD</t>
  </si>
  <si>
    <t>LUMPKIN</t>
  </si>
  <si>
    <t>STRAFFORD COUNTY CORRECTIONS</t>
  </si>
  <si>
    <t>266 COUNTY FARM ROAD</t>
  </si>
  <si>
    <t>DOVER</t>
  </si>
  <si>
    <t>NH</t>
  </si>
  <si>
    <t>T DON HUTTO DETENTION CENTER</t>
  </si>
  <si>
    <t>1001 WELCH STREET</t>
  </si>
  <si>
    <t>TAYLOR</t>
  </si>
  <si>
    <t>TORRANCE/ESTANCIA, NM</t>
  </si>
  <si>
    <t>209 COUNTY ROAD 49</t>
  </si>
  <si>
    <t>ESTANCIA</t>
  </si>
  <si>
    <t>TULSA COUNTY JAIL (DAVID L. MOSS JUSTICE CTR)</t>
  </si>
  <si>
    <t>300 NORTH DENVER AVENUE</t>
  </si>
  <si>
    <t>TULSA</t>
  </si>
  <si>
    <t>WASHINGTON COUNTY DETENTION CENTER</t>
  </si>
  <si>
    <t>1155 WEST CLYDESDALE DRIVE</t>
  </si>
  <si>
    <t>FAYETTEVILLE</t>
  </si>
  <si>
    <t>AR</t>
  </si>
  <si>
    <t>WASHOE COUNTY JAIL</t>
  </si>
  <si>
    <t>911 PARR BLVD 775 328 3308</t>
  </si>
  <si>
    <t>RENO</t>
  </si>
  <si>
    <t>WEBB COUNTY DETENTION CENTER (CCA)</t>
  </si>
  <si>
    <t>9998 SOUTH HIGHWAY 83</t>
  </si>
  <si>
    <t>560 GUM SPRING ROAD</t>
  </si>
  <si>
    <t>WINNFIELD</t>
  </si>
  <si>
    <t>950 HIGH STREET</t>
  </si>
  <si>
    <t>CENTRAL FALLS</t>
  </si>
  <si>
    <t>RI</t>
  </si>
  <si>
    <t>ICE Transgender* Detainee Population FY 2025 YTD:  as of 11/3/2024*</t>
  </si>
  <si>
    <t>FY 2025 YTD</t>
  </si>
  <si>
    <t>Total Book-Ins for FY25</t>
  </si>
  <si>
    <t>Total Current in ICE Custody Location/Area of Responsibility</t>
  </si>
  <si>
    <t>Current in ICE Custody with Final Order</t>
  </si>
  <si>
    <t>Current in ICE Custody without Final Order</t>
  </si>
  <si>
    <t>Denver Area of Responsibility</t>
  </si>
  <si>
    <t>New Orleans Area of Responsibility</t>
  </si>
  <si>
    <t>Houston Area of Responsibility</t>
  </si>
  <si>
    <t>Phoenix Area of Responsibility</t>
  </si>
  <si>
    <t>San Antonio Area of Responsibility</t>
  </si>
  <si>
    <t>Miami Area of Responsibility</t>
  </si>
  <si>
    <t>San Francisco Area of Responsibility</t>
  </si>
  <si>
    <t>El Paso Area of Responsibility</t>
  </si>
  <si>
    <t>Harlingen Area of Responsibility</t>
  </si>
  <si>
    <t>Boston Area of Responsibility</t>
  </si>
  <si>
    <t>Chicago Area of Responsibility</t>
  </si>
  <si>
    <t>Washington Area of Responsibility</t>
  </si>
  <si>
    <t>Dallas Area of Responsibility</t>
  </si>
  <si>
    <t>San Diego Area of Responsibility</t>
  </si>
  <si>
    <t>Buffalo Area of Responsibility</t>
  </si>
  <si>
    <t>Philadelphia Area of Responsibility</t>
  </si>
  <si>
    <t>Seattle Area of Responsibility</t>
  </si>
  <si>
    <t>Atlanta Area of Responsibility</t>
  </si>
  <si>
    <t>* Data are based on an individual's self-identification as transgender.</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</si>
  <si>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</si>
  <si>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Facilities</t>
  </si>
  <si>
    <t>Placement Count</t>
  </si>
  <si>
    <t>MAIN - FOLKSTON IPC (D RAY JAMES)</t>
  </si>
  <si>
    <t>MONTGOMERY COUNTY CORRECTIONAL FACILITY</t>
  </si>
  <si>
    <t>T. DON HUTTO</t>
  </si>
  <si>
    <t>Grand Total</t>
  </si>
  <si>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</si>
  <si>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TACOMA ICE PROCESSING CENTER (NORTHWEST DET CTR)</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</si>
  <si>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</si>
  <si>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ICA - FARMVILLE</t>
  </si>
  <si>
    <t>STRAFFORD CO DEPT OF CORR</t>
  </si>
  <si>
    <t>DODGE COUNTY JAIL, JUNEAU</t>
  </si>
  <si>
    <t>PLYMOUTH CO COR FACILTY</t>
  </si>
  <si>
    <t>CLINTON COUNTY CORR. FAC.</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</si>
  <si>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</si>
  <si>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</si>
  <si>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</si>
  <si>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</si>
  <si>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</si>
  <si>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</si>
  <si>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</si>
  <si>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</si>
  <si>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</si>
  <si>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</si>
  <si>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</si>
  <si>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</si>
  <si>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</si>
  <si>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</si>
  <si>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</si>
  <si>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</si>
  <si>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</si>
  <si>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</si>
  <si>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</si>
  <si>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</si>
  <si>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</si>
  <si>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</si>
  <si>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</si>
  <si>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</si>
  <si>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</si>
  <si>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</si>
  <si>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</si>
  <si>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</si>
  <si>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</si>
  <si>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</si>
  <si>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</si>
  <si>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</si>
  <si>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</si>
  <si>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</si>
  <si>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</si>
  <si>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</si>
  <si>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</si>
  <si>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</si>
  <si>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</si>
  <si>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</si>
  <si>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</si>
  <si>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</si>
  <si>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</si>
  <si>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</si>
  <si>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</si>
  <si>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</si>
  <si>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</si>
  <si>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</si>
  <si>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</si>
  <si>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</si>
  <si>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</si>
  <si>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</si>
  <si>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</si>
  <si>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</si>
  <si>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</si>
  <si>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</si>
  <si>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</si>
  <si>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</si>
  <si>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</si>
  <si>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</si>
  <si>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</si>
  <si>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</si>
  <si>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</si>
  <si>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</si>
  <si>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</si>
  <si>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</si>
  <si>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</si>
  <si>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</si>
  <si>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</si>
  <si>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</si>
  <si>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</si>
  <si>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</si>
  <si>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</si>
  <si>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</si>
  <si>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</si>
  <si>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</si>
  <si>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</si>
  <si>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</si>
  <si>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</si>
  <si>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</si>
  <si>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</si>
  <si>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Global positioning system tracking device</t>
  </si>
  <si>
    <t>Head of Household</t>
  </si>
  <si>
    <t>Parent or legal guardian of a non-U.S. citizen child or children under the age of 18.</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</si>
  <si>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</si>
  <si>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</si>
  <si>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</si>
  <si>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</si>
  <si>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</si>
  <si>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</si>
  <si>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</si>
  <si>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</si>
  <si>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</si>
  <si>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</si>
  <si>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</si>
  <si>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</si>
  <si>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</si>
  <si>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</si>
  <si>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Order of Supervision-No SLRFF</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</si>
  <si>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</si>
  <si>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</si>
  <si>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</si>
  <si>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</si>
  <si>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</si>
  <si>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</si>
  <si>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</si>
  <si>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</si>
  <si>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</si>
  <si>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</si>
  <si>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</si>
  <si>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</si>
  <si>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</si>
  <si>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</si>
  <si>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</si>
  <si>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</si>
  <si>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</si>
  <si>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</si>
  <si>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</si>
  <si>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</si>
  <si>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</si>
  <si>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</si>
  <si>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</si>
  <si>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</si>
  <si>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</si>
  <si>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</si>
  <si>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FY2025 ICE Average Daily Population and ICE Average Length of Stay</t>
  </si>
  <si>
    <t>FY2025 YTD ICE Detention data are updated through 11/02/2024 (IIDS Run Date 11/04/2024; EID as of 11/02/2024).</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</si>
  <si>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</si>
  <si>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</si>
  <si>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</si>
  <si>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</si>
  <si>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</si>
  <si>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</si>
  <si>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</si>
  <si>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</si>
  <si>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</si>
  <si>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FY2025 ICE Final Book Outs</t>
  </si>
  <si>
    <t>FY2025 YTD ICE Final Book Out data are updated through 11/02/2024 (IIDS Run Date 11/04/2024; EID as of 11/02/2024).</t>
  </si>
  <si>
    <t>In FY2024 ICE began tracking Final Bookouts in lieu of Final Releases due to a change in methodology.  Prior year data reflects ICE Final Releases.</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</si>
  <si>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</si>
  <si>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 Noncitizen can be currently still in IJ proceedings, have an appeal, or awaiting removal.  Processing Disposition Changed Locally: An IJ has terminated the current proceedings at EOIR's discretion, or the case is being re-processed Release to Remove, a Noncitizen was removed/deported from the U.S. directly from an ICE detention facility. Relief Granted by IJ: Noncitizen was granted a benefit by the IJ and released from an ICE detention facility.  Transfer to US Marshalls or Other LEA: Noncitizen was transferred to another Law Enforcement Agency to address other possible criminal activity. Transferred: Transferred to another AOR or facility, etc.</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</si>
  <si>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</si>
  <si>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</si>
  <si>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</si>
  <si>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ICE Detention data exclude ORR transfers/facilities, and U.S. Marshals Service prisoners.</t>
  </si>
  <si>
    <t>A Non-Citizen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</si>
  <si>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</si>
  <si>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FY2025 ICE Removals</t>
  </si>
  <si>
    <t>FY2025 YTD ICE Removals data are updated through 11/02/2024 (IIDS Run Date 11/04/2024; EID as of 11/02/2024).</t>
  </si>
  <si>
    <t>ICE Removal Data Include Returns.  Returns include Voluntary Returns, Voluntary Departures and Withdrawals Under Docket Control.</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</si>
  <si>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</si>
  <si>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</si>
  <si>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</si>
  <si>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Currently Detained Population Breakdown</t>
  </si>
  <si>
    <t>ICE National Docket data are a snapshot as of 11/03/2024 (IIDS Run Date 11/04/2024; EID as of 11/03/2024).</t>
  </si>
  <si>
    <t>ICE Detention data excludes ORR transfers/facilities, as well as U.S. Marshals Service Prisoners.</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</si>
  <si>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</si>
  <si>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</si>
  <si>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FY2025 ICE Initial Book-Ins</t>
  </si>
  <si>
    <t>FY2025 YTD ICE Book-ins data is updated through 11/02/2024 (IIDS Run Date 11/04/2024; EID as of 11/02/2024).</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</si>
  <si>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</si>
  <si>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</si>
  <si>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</si>
  <si>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</si>
  <si>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USCIS Average Time from USCIS Fear Decision Service Date to ICE Release (In Days) &amp; Non-Citizens with USCIS-Established Fear Decisions in an ICE Detention Facility</t>
  </si>
  <si>
    <t>Non Citizens Currently in ICE Detention Facilities data are a snapshot as 11/03/2024 (IIDS Run Date 11/04/2024; EID as of 11/03/2024).</t>
  </si>
  <si>
    <t>USCIS provided data containing APSO (Asylum Pre Screening Officer) cases clocked during FY2023 - FY2025. Data were received on 10/06/2024.</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</si>
  <si>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</si>
  <si>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</si>
  <si>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404,190 records in the USCIS provided data, the breakdown of the fear screening determinations is as follows; 193,323 positive fear screening determinations, 144,376 negative fear screening determinations and 66,488 without an identified determination. Of the 193,323 with positive fear screening determinations; 115,227 have Persecution Claim Established and 78,096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</si>
  <si>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</si>
  <si>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404,190 unique fear determinations and 32,135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</si>
  <si>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</si>
  <si>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</si>
  <si>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</si>
  <si>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</si>
  <si>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</si>
  <si>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</si>
  <si>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11/07/2024 (IIDS Run Date 11/08/2024; EID as of 11/07/2024).</t>
  </si>
  <si>
    <t>Monthly Bond Statistics</t>
  </si>
  <si>
    <t>BMU provided data containing Bonds Posted cases recorded from 10/01/2023 - 11/04/2024 . Data were received on 11/15/2024.</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</si>
  <si>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</si>
  <si>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</si>
  <si>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</si>
  <si>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</si>
  <si>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</si>
  <si>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FY2025 YTD Encounters data is updated through 11/07/2024 (IIDS Run Date 11/08/2024; EID as of 11/07/2024).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</si>
  <si>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</si>
  <si>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</si>
  <si>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</si>
  <si>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</si>
  <si>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</si>
  <si>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</si>
  <si>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EOFY2024 data are historic and static. ICE Arrests data are updated through 09/30/2024 (IIDS Run Date 10/04/2024; EID as of 10/03/2024).</t>
  </si>
  <si>
    <t>EOFY2024 data are historic and static. ICE Detention data are updated through 09/30/2024 (IIDS Run Date 10/04/2024; EID as of 10/03/2024).</t>
  </si>
  <si>
    <t>EOFY2024 data are historic and static. ICE Removals data are updated through 09/30/2024 (IIDS Run Date 10/04/2024; EID as of 10/03/2024).</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</si>
  <si>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</si>
  <si>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</si>
  <si>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</si>
  <si>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</si>
  <si>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</si>
  <si>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</si>
  <si>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</si>
  <si>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</si>
  <si>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</si>
  <si>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</si>
  <si>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</si>
  <si>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</si>
  <si>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</si>
  <si>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</si>
  <si>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</si>
  <si>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</si>
  <si>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</si>
  <si>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</si>
  <si>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</si>
  <si>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</si>
  <si>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</si>
  <si>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 xml:space="preserve">The data contained within this Semiannual page has been refreshed for the United States Armed Forces, United States Citizens, Parents of United States Citizens, and Temporary Protective Status Countries tables for FY2024 YTD. These tables will not be updated until the end of the fiscal year. </t>
  </si>
  <si>
    <t>United States Armed Forces Noncitizen Arrests FY2018 - FY2024</t>
  </si>
  <si>
    <t>United States Armed Forces Noncitizen Bookins FY2018 - FY2024</t>
  </si>
  <si>
    <t>United States Armed Forces Noncitizen Removals FY2018 - FY2024</t>
  </si>
  <si>
    <t>United States Citizen Arrests FY2018 - FY2024</t>
  </si>
  <si>
    <t>United States Citizens Bookins FY2018 - FY2024</t>
  </si>
  <si>
    <t>United States Citizens Removals FY2018 - FY2024</t>
  </si>
  <si>
    <t>Parents of USC Arrests FY2018 - FY2024</t>
  </si>
  <si>
    <t>Parents of USC Bookins FY2018 - FY2024</t>
  </si>
  <si>
    <t>Parents of USC Removals FY2018 - FY2024</t>
  </si>
  <si>
    <t>Temporary Protected Status Countries Arrests FY2018 - FY2024</t>
  </si>
  <si>
    <t>Temporary Protected Status Countries Bookins FY2018 - FY2024</t>
  </si>
  <si>
    <t>Temporary Protected Status Countries Removals FY2018 - FY2024</t>
  </si>
  <si>
    <t>FY24 thru August Court Appearance: Total Hearings*</t>
  </si>
  <si>
    <t>Data from BI Inc. Participants Report, 09.07.2024</t>
  </si>
  <si>
    <t>FY24 thru August Court Appearance: Final Hearings*</t>
  </si>
  <si>
    <t>Data from OBP Report, 09.08.2024</t>
  </si>
  <si>
    <t>Active ATD Participants and Average Length in Program, FY24,  as of 09/07/2024, by AOR and Technology</t>
  </si>
  <si>
    <t>Sep-2024 (Thru 9/11)</t>
  </si>
  <si>
    <r>
      <t xml:space="preserve">September 2024 - Embargoed Pending ICE Annual Report Publication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</si>
  <si>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FY25 thru October Court Appearance: Total Hearings*</t>
  </si>
  <si>
    <t>FY25 thru October Court Appearance: Final Hearings*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</si>
</sst>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0.0%"/>
    <numFmt numFmtId="167" formatCode="#,##0.0"/>
    <numFmt numFmtId="168" formatCode="_(* #,##0.0_);_(* \(#,##0.0\);_(* &quot;-&quot;_);_(@_)"/>
    <numFmt numFmtId="169" formatCode="&quot;$&quot;#,##0.00"/>
    <numFmt numFmtId="170" formatCode="0.0"/>
    <numFmt numFmtId="171" formatCode="_(* #,##0.0_);_(* \(#,##0.0\);_(* &quot;-&quot;?_);_(@_)"/>
    <numFmt numFmtId="172" formatCode="mmm\-yyyy"/>
    <numFmt numFmtId="173" formatCode="_(* #,##0_);_(* \(#,##0\);_(* &quot;-&quot;?_);_(@_)"/>
  </numFmts>
  <fonts count="50"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9"/>
      <color theme="0"/>
      <name val="Calibri"/>
      <family val="2"/>
      <scheme val="minor"/>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b/>
      <sz val="10"/>
      <color theme="1"/>
      <name val="Calibri"/>
      <family val="2"/>
      <scheme val="minor"/>
    </font>
    <font>
      <sz val="11"/>
      <name val="Calibri"/>
      <family val="2"/>
      <scheme val="minor"/>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1"/>
      <color theme="1"/>
      <name val="Times New Roman"/>
      <family val="1"/>
    </font>
    <font>
      <b/>
      <sz val="12"/>
      <color theme="4" tint="-0.499984740745262"/>
      <name val="Times New Roman"/>
      <family val="1"/>
    </font>
    <font>
      <b/>
      <sz val="12"/>
      <color theme="3" tint="-0.499984740745262"/>
      <name val="Times New Roman"/>
      <family val="1"/>
    </font>
    <font>
      <b/>
      <sz val="12"/>
      <color theme="0"/>
      <name val="Times New Roman"/>
      <family val="1"/>
    </font>
    <font>
      <b/>
      <sz val="12"/>
      <name val="Times New Roman"/>
      <family val="1"/>
    </font>
    <font>
      <sz val="12"/>
      <color theme="1"/>
      <name val="Calibri"/>
      <family val="2"/>
      <scheme val="minor"/>
    </font>
    <font>
      <sz val="12"/>
      <name val="Calibri"/>
      <family val="2"/>
      <scheme val="minor"/>
    </font>
    <font>
      <b/>
      <sz val="11"/>
      <color theme="0"/>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19">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0" fontId="15" fillId="0" borderId="0"/>
    <xf numFmtId="44" fontId="1" fillId="0" borderId="0" applyFont="0" applyFill="0" applyBorder="0" applyAlignment="0" applyProtection="0"/>
    <xf numFmtId="9" fontId="1" fillId="0" borderId="0" applyFont="0" applyFill="0" applyBorder="0" applyAlignment="0" applyProtection="0"/>
  </cellStyleXfs>
  <cellXfs count="473">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5" borderId="0" xfId="3" applyFont="1" applyFill="1" applyAlignment="1">
      <alignment vertical="center" wrapText="1"/>
    </xf>
    <xf numFmtId="0" fontId="11" fillId="5" borderId="7" xfId="3" applyFont="1" applyFill="1" applyBorder="1" applyAlignment="1">
      <alignment vertical="center" wrapText="1"/>
    </xf>
    <xf numFmtId="0" fontId="13" fillId="5" borderId="4" xfId="3" applyFont="1" applyFill="1" applyBorder="1" applyAlignment="1">
      <alignment vertical="center" wrapText="1"/>
    </xf>
    <xf numFmtId="0" fontId="12" fillId="4" borderId="0" xfId="2" applyFont="1" applyFill="1" applyAlignment="1">
      <alignment vertical="top"/>
    </xf>
    <xf numFmtId="0" fontId="0" fillId="2" borderId="0" xfId="0" applyFill="1"/>
    <xf numFmtId="0" fontId="0" fillId="0" borderId="5" xfId="0" applyBorder="1"/>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14" fillId="2" borderId="11" xfId="0" applyNumberFormat="1" applyFont="1" applyFill="1" applyBorder="1" applyAlignment="1">
      <alignment vertical="top" wrapText="1"/>
    </xf>
    <xf numFmtId="49" fontId="14" fillId="0" borderId="11" xfId="0" applyNumberFormat="1" applyFont="1" applyBorder="1" applyAlignment="1">
      <alignment vertical="top" wrapText="1"/>
    </xf>
    <xf numFmtId="0" fontId="0" fillId="0" borderId="1" xfId="0" applyBorder="1" applyAlignment="1">
      <alignment horizontal="left"/>
    </xf>
    <xf numFmtId="0" fontId="5" fillId="0" borderId="0" xfId="3" applyFont="1" applyAlignment="1">
      <alignment vertical="center" wrapText="1"/>
    </xf>
    <xf numFmtId="0" fontId="0" fillId="0" borderId="16" xfId="0" applyBorder="1"/>
    <xf numFmtId="0" fontId="19" fillId="0" borderId="16" xfId="0" applyFont="1" applyBorder="1" applyAlignment="1">
      <alignment horizontal="left"/>
    </xf>
    <xf numFmtId="1" fontId="0" fillId="0" borderId="16" xfId="0" applyNumberFormat="1" applyBorder="1"/>
    <xf numFmtId="0" fontId="19" fillId="0" borderId="16" xfId="0" applyFont="1" applyBorder="1" applyAlignment="1">
      <alignment horizontal="left" vertical="center" wrapText="1"/>
    </xf>
    <xf numFmtId="164" fontId="0" fillId="2" borderId="17" xfId="1" applyNumberFormat="1" applyFont="1" applyFill="1" applyBorder="1" applyAlignment="1">
      <alignment horizontal="left"/>
    </xf>
    <xf numFmtId="164" fontId="19" fillId="2" borderId="18" xfId="1" applyNumberFormat="1" applyFont="1" applyFill="1" applyBorder="1" applyAlignment="1">
      <alignment horizontal="right"/>
    </xf>
    <xf numFmtId="164" fontId="0" fillId="0" borderId="0" xfId="0" applyNumberFormat="1"/>
    <xf numFmtId="164" fontId="0" fillId="2" borderId="19" xfId="1" applyNumberFormat="1" applyFont="1" applyFill="1" applyBorder="1" applyAlignment="1">
      <alignment horizontal="left"/>
    </xf>
    <xf numFmtId="164" fontId="19" fillId="2" borderId="20" xfId="1" applyNumberFormat="1" applyFont="1" applyFill="1" applyBorder="1" applyAlignment="1">
      <alignment horizontal="right"/>
    </xf>
    <xf numFmtId="164" fontId="16" fillId="0" borderId="14" xfId="1" applyNumberFormat="1" applyFont="1" applyFill="1" applyBorder="1"/>
    <xf numFmtId="0" fontId="16" fillId="0" borderId="21" xfId="0" applyFont="1" applyBorder="1" applyAlignment="1">
      <alignment horizontal="left" vertical="center"/>
    </xf>
    <xf numFmtId="0" fontId="10" fillId="3" borderId="9"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6" fillId="6" borderId="23" xfId="0" applyFont="1" applyFill="1" applyBorder="1"/>
    <xf numFmtId="0" fontId="0" fillId="0" borderId="1" xfId="0" applyBorder="1"/>
    <xf numFmtId="0" fontId="20" fillId="6" borderId="9"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16" fillId="6" borderId="1" xfId="0" applyFont="1" applyFill="1" applyBorder="1"/>
    <xf numFmtId="0" fontId="20" fillId="6" borderId="10"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16" fillId="8" borderId="1" xfId="0" applyFont="1" applyFill="1" applyBorder="1"/>
    <xf numFmtId="0" fontId="16" fillId="8" borderId="1" xfId="0" applyFont="1" applyFill="1" applyBorder="1" applyAlignment="1">
      <alignment horizontal="left"/>
    </xf>
    <xf numFmtId="0" fontId="12" fillId="0" borderId="0" xfId="2" applyFont="1" applyAlignment="1">
      <alignment vertical="top"/>
    </xf>
    <xf numFmtId="0" fontId="19" fillId="0" borderId="0" xfId="0" applyFont="1"/>
    <xf numFmtId="2" fontId="23" fillId="9" borderId="26" xfId="0" applyNumberFormat="1" applyFont="1" applyFill="1" applyBorder="1" applyAlignment="1">
      <alignment horizontal="right" vertical="center"/>
    </xf>
    <xf numFmtId="0" fontId="23" fillId="9" borderId="26" xfId="0" applyFont="1" applyFill="1" applyBorder="1" applyAlignment="1">
      <alignment horizontal="right" vertical="center"/>
    </xf>
    <xf numFmtId="0" fontId="23" fillId="9" borderId="27" xfId="0" applyFont="1" applyFill="1" applyBorder="1" applyAlignment="1">
      <alignment vertical="center"/>
    </xf>
    <xf numFmtId="2" fontId="24" fillId="0" borderId="26" xfId="0" applyNumberFormat="1" applyFont="1" applyBorder="1" applyAlignment="1">
      <alignment horizontal="right" vertical="center"/>
    </xf>
    <xf numFmtId="0" fontId="24" fillId="0" borderId="26" xfId="0" applyFont="1" applyBorder="1" applyAlignment="1">
      <alignment horizontal="right" vertical="center"/>
    </xf>
    <xf numFmtId="0" fontId="24" fillId="0" borderId="27" xfId="0" applyFont="1" applyBorder="1" applyAlignment="1">
      <alignment vertical="center"/>
    </xf>
    <xf numFmtId="0" fontId="24" fillId="0" borderId="27" xfId="0" applyFont="1" applyBorder="1" applyAlignment="1">
      <alignment vertical="center" wrapText="1"/>
    </xf>
    <xf numFmtId="0" fontId="23" fillId="9" borderId="28" xfId="0" applyFont="1" applyFill="1" applyBorder="1" applyAlignment="1">
      <alignment vertical="center" wrapText="1"/>
    </xf>
    <xf numFmtId="0" fontId="23" fillId="9" borderId="15" xfId="0" applyFont="1" applyFill="1" applyBorder="1" applyAlignment="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0" fillId="0" borderId="0" xfId="0" applyAlignment="1">
      <alignment vertical="center"/>
    </xf>
    <xf numFmtId="0" fontId="23" fillId="9" borderId="28" xfId="0" applyFont="1" applyFill="1" applyBorder="1" applyAlignment="1">
      <alignment vertical="center"/>
    </xf>
    <xf numFmtId="0" fontId="23" fillId="9" borderId="29" xfId="0" applyFont="1" applyFill="1" applyBorder="1" applyAlignment="1">
      <alignment vertical="center"/>
    </xf>
    <xf numFmtId="0" fontId="6" fillId="0" borderId="0" xfId="0" applyFont="1"/>
    <xf numFmtId="0" fontId="12" fillId="4" borderId="22" xfId="2" applyFont="1" applyFill="1" applyBorder="1" applyAlignment="1">
      <alignment horizontal="center" vertical="top"/>
    </xf>
    <xf numFmtId="0" fontId="6" fillId="0" borderId="30"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30" xfId="0" applyFont="1" applyBorder="1" applyAlignment="1">
      <alignment vertical="center" wrapText="1"/>
    </xf>
    <xf numFmtId="0" fontId="6" fillId="0" borderId="11" xfId="0" applyFont="1" applyBorder="1" applyAlignment="1">
      <alignment vertical="center"/>
    </xf>
    <xf numFmtId="49" fontId="14"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6" fillId="2" borderId="31" xfId="0" applyFont="1" applyFill="1" applyBorder="1" applyAlignment="1">
      <alignment horizontal="left" vertical="top" wrapText="1"/>
    </xf>
    <xf numFmtId="0" fontId="6" fillId="2" borderId="14" xfId="0" applyFont="1" applyFill="1" applyBorder="1" applyAlignment="1">
      <alignment horizontal="left" vertical="top" wrapText="1"/>
    </xf>
    <xf numFmtId="165" fontId="5" fillId="5" borderId="0" xfId="3" applyNumberFormat="1" applyFont="1" applyFill="1" applyAlignment="1">
      <alignment vertical="center" wrapText="1"/>
    </xf>
    <xf numFmtId="1" fontId="5" fillId="5" borderId="0" xfId="3" applyNumberFormat="1" applyFont="1" applyFill="1" applyAlignment="1">
      <alignment vertical="center" wrapText="1"/>
    </xf>
    <xf numFmtId="14" fontId="5" fillId="0" borderId="0" xfId="3" applyNumberFormat="1" applyFont="1" applyAlignment="1">
      <alignment vertical="center" wrapText="1"/>
    </xf>
    <xf numFmtId="0" fontId="27" fillId="2" borderId="32" xfId="0" applyFont="1" applyFill="1" applyBorder="1" applyAlignment="1">
      <alignment vertical="center"/>
    </xf>
    <xf numFmtId="0" fontId="27" fillId="2" borderId="0" xfId="0" applyFont="1" applyFill="1" applyAlignment="1">
      <alignment vertical="center"/>
    </xf>
    <xf numFmtId="165" fontId="27" fillId="2" borderId="0" xfId="0" applyNumberFormat="1" applyFont="1" applyFill="1" applyAlignment="1">
      <alignment vertical="center"/>
    </xf>
    <xf numFmtId="0" fontId="28" fillId="3" borderId="1" xfId="4" applyFont="1" applyFill="1" applyBorder="1" applyAlignment="1">
      <alignment vertical="top" wrapText="1"/>
    </xf>
    <xf numFmtId="165" fontId="28" fillId="3" borderId="1" xfId="4" applyNumberFormat="1" applyFont="1" applyFill="1" applyBorder="1" applyAlignment="1">
      <alignment vertical="top" wrapText="1"/>
    </xf>
    <xf numFmtId="3" fontId="28" fillId="3" borderId="1" xfId="1" applyNumberFormat="1" applyFont="1" applyFill="1" applyBorder="1" applyAlignment="1">
      <alignment vertical="top" wrapText="1"/>
    </xf>
    <xf numFmtId="0" fontId="28" fillId="3" borderId="4" xfId="4" applyFont="1" applyFill="1" applyBorder="1" applyAlignment="1">
      <alignment horizontal="left" vertical="top" wrapText="1"/>
    </xf>
    <xf numFmtId="165" fontId="28" fillId="3" borderId="4" xfId="4" applyNumberFormat="1" applyFont="1" applyFill="1" applyBorder="1" applyAlignment="1">
      <alignment horizontal="left" vertical="top" wrapText="1"/>
    </xf>
    <xf numFmtId="0" fontId="28" fillId="3" borderId="4" xfId="4" applyFont="1" applyFill="1" applyBorder="1" applyAlignment="1">
      <alignment vertical="top" wrapText="1"/>
    </xf>
    <xf numFmtId="3" fontId="28" fillId="3" borderId="4" xfId="1" applyNumberFormat="1" applyFont="1" applyFill="1" applyBorder="1" applyAlignment="1">
      <alignment horizontal="left" vertical="top" wrapText="1"/>
    </xf>
    <xf numFmtId="3" fontId="28" fillId="3" borderId="4" xfId="1" applyNumberFormat="1" applyFont="1" applyFill="1" applyBorder="1" applyAlignment="1">
      <alignment vertical="top" wrapText="1"/>
    </xf>
    <xf numFmtId="1" fontId="28" fillId="3" borderId="4" xfId="1" applyNumberFormat="1" applyFont="1" applyFill="1" applyBorder="1" applyAlignment="1">
      <alignment horizontal="left" vertical="top" wrapText="1"/>
    </xf>
    <xf numFmtId="3" fontId="28" fillId="3" borderId="4" xfId="1" applyNumberFormat="1" applyFont="1" applyFill="1" applyBorder="1" applyAlignment="1">
      <alignment horizontal="right" wrapText="1"/>
    </xf>
    <xf numFmtId="1" fontId="29" fillId="10" borderId="7" xfId="0" applyNumberFormat="1" applyFont="1" applyFill="1" applyBorder="1" applyAlignment="1">
      <alignment horizontal="left" wrapText="1"/>
    </xf>
    <xf numFmtId="165" fontId="29" fillId="10" borderId="7" xfId="0" applyNumberFormat="1" applyFont="1" applyFill="1" applyBorder="1" applyAlignment="1">
      <alignment horizontal="left" wrapText="1"/>
    </xf>
    <xf numFmtId="1" fontId="29" fillId="10" borderId="7" xfId="4" applyNumberFormat="1" applyFont="1" applyFill="1" applyBorder="1" applyAlignment="1">
      <alignment horizontal="left" wrapText="1"/>
    </xf>
    <xf numFmtId="1" fontId="29" fillId="10" borderId="7" xfId="0" applyNumberFormat="1" applyFont="1" applyFill="1" applyBorder="1" applyAlignment="1">
      <alignment horizontal="left" vertical="top" wrapText="1"/>
    </xf>
    <xf numFmtId="14" fontId="29" fillId="10" borderId="7" xfId="0" applyNumberFormat="1" applyFont="1" applyFill="1" applyBorder="1" applyAlignment="1">
      <alignment vertical="top" wrapText="1"/>
    </xf>
    <xf numFmtId="0" fontId="31" fillId="0" borderId="1" xfId="0" applyFont="1" applyBorder="1" applyAlignment="1">
      <alignment horizontal="left" vertical="center"/>
    </xf>
    <xf numFmtId="14" fontId="31" fillId="0" borderId="1" xfId="0" applyNumberFormat="1" applyFont="1" applyBorder="1" applyAlignment="1">
      <alignment horizontal="right"/>
    </xf>
    <xf numFmtId="14" fontId="31" fillId="0" borderId="33" xfId="0" applyNumberFormat="1" applyFont="1" applyBorder="1" applyAlignment="1">
      <alignment horizontal="right"/>
    </xf>
    <xf numFmtId="3" fontId="31" fillId="0" borderId="1" xfId="0" applyNumberFormat="1" applyFont="1" applyBorder="1" applyAlignment="1">
      <alignment horizontal="right" vertical="center"/>
    </xf>
    <xf numFmtId="0" fontId="31" fillId="0" borderId="1" xfId="0" applyFont="1" applyBorder="1" applyAlignment="1">
      <alignment vertical="center"/>
    </xf>
    <xf numFmtId="0" fontId="31" fillId="0" borderId="1" xfId="0" applyFont="1" applyBorder="1" applyAlignment="1">
      <alignment horizontal="right"/>
    </xf>
    <xf numFmtId="165" fontId="6" fillId="0" borderId="0" xfId="0" applyNumberFormat="1" applyFont="1"/>
    <xf numFmtId="14" fontId="6" fillId="0" borderId="0" xfId="0" applyNumberFormat="1" applyFont="1"/>
    <xf numFmtId="164" fontId="16" fillId="4" borderId="14" xfId="1" applyNumberFormat="1" applyFont="1" applyFill="1" applyBorder="1" applyAlignment="1">
      <alignment horizontal="left"/>
    </xf>
    <xf numFmtId="164" fontId="16" fillId="4" borderId="21" xfId="1" applyNumberFormat="1" applyFont="1" applyFill="1" applyBorder="1" applyAlignment="1">
      <alignment horizontal="left" vertical="center"/>
    </xf>
    <xf numFmtId="166" fontId="0" fillId="0" borderId="0" xfId="7" applyNumberFormat="1" applyFont="1" applyBorder="1"/>
    <xf numFmtId="164" fontId="0" fillId="0" borderId="0" xfId="1" applyNumberFormat="1" applyFont="1" applyBorder="1"/>
    <xf numFmtId="2" fontId="6" fillId="0" borderId="15" xfId="0" applyNumberFormat="1" applyFont="1" applyBorder="1"/>
    <xf numFmtId="0" fontId="6" fillId="0" borderId="15" xfId="0" applyFont="1" applyBorder="1"/>
    <xf numFmtId="0" fontId="6" fillId="0" borderId="15" xfId="0" applyFont="1" applyBorder="1" applyAlignment="1">
      <alignment horizontal="left" indent="1"/>
    </xf>
    <xf numFmtId="167" fontId="33" fillId="11" borderId="15" xfId="0" applyNumberFormat="1" applyFont="1" applyFill="1" applyBorder="1"/>
    <xf numFmtId="3" fontId="33" fillId="11" borderId="15" xfId="0" applyNumberFormat="1" applyFont="1" applyFill="1" applyBorder="1"/>
    <xf numFmtId="0" fontId="33" fillId="11" borderId="15" xfId="0" applyFont="1" applyFill="1" applyBorder="1" applyAlignment="1">
      <alignment horizontal="left"/>
    </xf>
    <xf numFmtId="167" fontId="6" fillId="0" borderId="15" xfId="0" applyNumberFormat="1" applyFont="1" applyBorder="1"/>
    <xf numFmtId="3" fontId="6" fillId="0" borderId="15" xfId="0" applyNumberFormat="1" applyFont="1" applyBorder="1"/>
    <xf numFmtId="167" fontId="6" fillId="0" borderId="15" xfId="0" applyNumberFormat="1" applyFont="1" applyBorder="1" applyAlignment="1">
      <alignment vertical="center"/>
    </xf>
    <xf numFmtId="3" fontId="6" fillId="0" borderId="15" xfId="0" applyNumberFormat="1" applyFont="1" applyBorder="1" applyAlignment="1">
      <alignment vertical="center"/>
    </xf>
    <xf numFmtId="0" fontId="6" fillId="0" borderId="15" xfId="0" applyFont="1" applyBorder="1" applyAlignment="1">
      <alignment horizontal="left" vertical="center" indent="1"/>
    </xf>
    <xf numFmtId="2" fontId="0" fillId="0" borderId="0" xfId="0" applyNumberFormat="1"/>
    <xf numFmtId="164" fontId="5" fillId="5" borderId="0" xfId="1" applyNumberFormat="1" applyFont="1" applyFill="1" applyBorder="1" applyAlignment="1">
      <alignment vertical="center" wrapText="1"/>
    </xf>
    <xf numFmtId="166" fontId="5" fillId="5" borderId="0" xfId="7" applyNumberFormat="1" applyFont="1" applyFill="1" applyBorder="1" applyAlignment="1">
      <alignment vertical="center" wrapText="1"/>
    </xf>
    <xf numFmtId="167" fontId="33" fillId="11" borderId="15" xfId="0" applyNumberFormat="1" applyFont="1" applyFill="1" applyBorder="1" applyAlignment="1">
      <alignment vertical="center"/>
    </xf>
    <xf numFmtId="3" fontId="33" fillId="11" borderId="15" xfId="0" applyNumberFormat="1" applyFont="1" applyFill="1" applyBorder="1" applyAlignment="1">
      <alignment vertical="center"/>
    </xf>
    <xf numFmtId="0" fontId="33" fillId="11" borderId="15" xfId="0" applyFont="1" applyFill="1" applyBorder="1" applyAlignment="1">
      <alignment vertical="center"/>
    </xf>
    <xf numFmtId="0" fontId="33" fillId="11" borderId="15" xfId="0" applyFont="1" applyFill="1" applyBorder="1"/>
    <xf numFmtId="3" fontId="0" fillId="0" borderId="0" xfId="0" applyNumberFormat="1"/>
    <xf numFmtId="168" fontId="34" fillId="10" borderId="15" xfId="0" applyNumberFormat="1" applyFont="1" applyFill="1" applyBorder="1" applyAlignment="1">
      <alignment horizontal="center"/>
    </xf>
    <xf numFmtId="41" fontId="34" fillId="10" borderId="15" xfId="0" applyNumberFormat="1" applyFont="1" applyFill="1" applyBorder="1" applyAlignment="1">
      <alignment horizontal="center"/>
    </xf>
    <xf numFmtId="0" fontId="33" fillId="10" borderId="15" xfId="0" applyFont="1" applyFill="1" applyBorder="1"/>
    <xf numFmtId="0" fontId="28" fillId="3" borderId="15" xfId="0" applyFont="1" applyFill="1" applyBorder="1" applyAlignment="1">
      <alignment horizontal="center" vertical="center" wrapText="1"/>
    </xf>
    <xf numFmtId="166" fontId="0" fillId="0" borderId="0" xfId="7" applyNumberFormat="1" applyFont="1"/>
    <xf numFmtId="164" fontId="0" fillId="0" borderId="0" xfId="1" applyNumberFormat="1" applyFont="1"/>
    <xf numFmtId="3" fontId="5" fillId="5" borderId="0" xfId="3" applyNumberFormat="1" applyFont="1" applyFill="1" applyAlignment="1">
      <alignment vertical="center" wrapText="1"/>
    </xf>
    <xf numFmtId="164" fontId="35" fillId="2" borderId="0" xfId="1" applyNumberFormat="1" applyFont="1" applyFill="1" applyBorder="1" applyAlignment="1">
      <alignment horizontal="left" vertical="center" wrapText="1"/>
    </xf>
    <xf numFmtId="167" fontId="38" fillId="12" borderId="1" xfId="0" applyNumberFormat="1" applyFont="1" applyFill="1" applyBorder="1" applyAlignment="1">
      <alignment vertical="center"/>
    </xf>
    <xf numFmtId="3" fontId="38" fillId="12" borderId="1" xfId="0" applyNumberFormat="1" applyFont="1" applyFill="1" applyBorder="1" applyAlignment="1">
      <alignment vertical="center"/>
    </xf>
    <xf numFmtId="0" fontId="38" fillId="12" borderId="1" xfId="0" applyFont="1" applyFill="1" applyBorder="1" applyAlignment="1">
      <alignment vertical="center"/>
    </xf>
    <xf numFmtId="167" fontId="0" fillId="0" borderId="1" xfId="0" applyNumberFormat="1" applyBorder="1"/>
    <xf numFmtId="0" fontId="39" fillId="0" borderId="1" xfId="0" applyFont="1" applyBorder="1" applyAlignment="1">
      <alignment vertical="center"/>
    </xf>
    <xf numFmtId="166" fontId="38" fillId="12" borderId="1" xfId="7" applyNumberFormat="1" applyFont="1" applyFill="1" applyBorder="1" applyAlignment="1">
      <alignment vertical="center"/>
    </xf>
    <xf numFmtId="164" fontId="38" fillId="12" borderId="1" xfId="1" applyNumberFormat="1" applyFont="1" applyFill="1" applyBorder="1" applyAlignment="1">
      <alignment vertical="center"/>
    </xf>
    <xf numFmtId="3" fontId="0" fillId="0" borderId="1" xfId="0" applyNumberFormat="1" applyBorder="1"/>
    <xf numFmtId="166" fontId="0" fillId="0" borderId="1" xfId="7" applyNumberFormat="1" applyFont="1" applyBorder="1" applyAlignment="1">
      <alignment horizontal="right"/>
    </xf>
    <xf numFmtId="164" fontId="0" fillId="0" borderId="1" xfId="1" applyNumberFormat="1" applyFont="1" applyBorder="1" applyAlignment="1">
      <alignment horizontal="right"/>
    </xf>
    <xf numFmtId="167" fontId="39" fillId="0" borderId="1" xfId="0" applyNumberFormat="1" applyFont="1" applyBorder="1" applyAlignment="1">
      <alignment vertical="center"/>
    </xf>
    <xf numFmtId="3" fontId="39" fillId="0" borderId="1" xfId="0" applyNumberFormat="1" applyFont="1" applyBorder="1" applyAlignment="1">
      <alignment vertical="center"/>
    </xf>
    <xf numFmtId="166" fontId="32" fillId="13" borderId="1" xfId="7" applyNumberFormat="1" applyFont="1" applyFill="1" applyBorder="1" applyAlignment="1">
      <alignment horizontal="right"/>
    </xf>
    <xf numFmtId="164" fontId="32" fillId="13" borderId="1" xfId="1" applyNumberFormat="1" applyFont="1" applyFill="1" applyBorder="1" applyAlignment="1">
      <alignment horizontal="right"/>
    </xf>
    <xf numFmtId="0" fontId="32" fillId="13" borderId="1" xfId="0" applyFont="1" applyFill="1" applyBorder="1" applyAlignment="1">
      <alignment horizontal="left"/>
    </xf>
    <xf numFmtId="0" fontId="40" fillId="13" borderId="1" xfId="0" applyFont="1" applyFill="1" applyBorder="1" applyAlignment="1">
      <alignment horizontal="left" vertical="top"/>
    </xf>
    <xf numFmtId="169" fontId="38" fillId="12" borderId="1" xfId="6" applyNumberFormat="1" applyFont="1" applyFill="1" applyBorder="1" applyAlignment="1">
      <alignment vertical="center"/>
    </xf>
    <xf numFmtId="169" fontId="39" fillId="0" borderId="1" xfId="6" applyNumberFormat="1" applyFont="1" applyBorder="1" applyAlignment="1">
      <alignment vertical="center"/>
    </xf>
    <xf numFmtId="0" fontId="41" fillId="5" borderId="0" xfId="3" applyFont="1" applyFill="1" applyAlignment="1">
      <alignment vertical="center" wrapText="1"/>
    </xf>
    <xf numFmtId="169" fontId="0" fillId="0" borderId="1" xfId="0" applyNumberFormat="1" applyBorder="1"/>
    <xf numFmtId="166" fontId="1" fillId="0" borderId="1" xfId="7" applyNumberFormat="1" applyFont="1" applyFill="1" applyBorder="1" applyAlignment="1">
      <alignment horizontal="right"/>
    </xf>
    <xf numFmtId="164" fontId="0" fillId="0" borderId="1" xfId="1" applyNumberFormat="1" applyFont="1" applyFill="1" applyBorder="1" applyAlignment="1">
      <alignment horizontal="right"/>
    </xf>
    <xf numFmtId="166" fontId="32" fillId="13" borderId="1" xfId="7" applyNumberFormat="1" applyFont="1" applyFill="1" applyBorder="1" applyAlignment="1">
      <alignment horizontal="left"/>
    </xf>
    <xf numFmtId="164" fontId="32" fillId="13" borderId="1" xfId="1" applyNumberFormat="1" applyFont="1" applyFill="1" applyBorder="1" applyAlignment="1">
      <alignment horizontal="left"/>
    </xf>
    <xf numFmtId="0" fontId="5" fillId="2" borderId="0" xfId="3" applyFont="1" applyFill="1" applyAlignment="1">
      <alignment vertical="center" wrapText="1"/>
    </xf>
    <xf numFmtId="2" fontId="30" fillId="0" borderId="15" xfId="0" applyNumberFormat="1" applyFont="1" applyBorder="1"/>
    <xf numFmtId="0" fontId="30" fillId="0" borderId="15" xfId="0" applyFont="1" applyBorder="1"/>
    <xf numFmtId="0" fontId="30" fillId="0" borderId="15" xfId="0" applyFont="1" applyBorder="1" applyAlignment="1">
      <alignment horizontal="left" indent="1"/>
    </xf>
    <xf numFmtId="165" fontId="31" fillId="0" borderId="1" xfId="0" applyNumberFormat="1" applyFont="1" applyBorder="1" applyAlignment="1">
      <alignment vertical="center"/>
    </xf>
    <xf numFmtId="3" fontId="31" fillId="0" borderId="1" xfId="1" applyNumberFormat="1" applyFont="1" applyFill="1" applyBorder="1" applyAlignment="1">
      <alignment vertical="center"/>
    </xf>
    <xf numFmtId="0" fontId="31" fillId="0" borderId="0" xfId="0" applyFont="1" applyAlignment="1">
      <alignment horizontal="right"/>
    </xf>
    <xf numFmtId="3" fontId="31" fillId="0" borderId="1" xfId="0" applyNumberFormat="1" applyFont="1" applyBorder="1" applyAlignment="1">
      <alignment vertical="center"/>
    </xf>
    <xf numFmtId="0" fontId="36" fillId="2" borderId="0" xfId="0" applyFont="1" applyFill="1" applyAlignment="1">
      <alignment horizontal="left" vertical="center" wrapText="1"/>
    </xf>
    <xf numFmtId="0" fontId="37" fillId="0" borderId="0" xfId="0" applyFont="1" applyAlignment="1">
      <alignment horizontal="left"/>
    </xf>
    <xf numFmtId="0" fontId="35" fillId="2" borderId="0" xfId="0" applyFont="1" applyFill="1" applyAlignment="1">
      <alignment horizontal="left" vertical="center" wrapText="1"/>
    </xf>
    <xf numFmtId="0" fontId="19" fillId="0" borderId="0" xfId="0" applyFont="1" applyAlignment="1">
      <alignment horizontal="left" vertical="center"/>
    </xf>
    <xf numFmtId="0" fontId="18"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6" fillId="0" borderId="3" xfId="0" applyFont="1" applyBorder="1" applyAlignment="1">
      <alignment horizontal="left" vertical="top" wrapText="1"/>
    </xf>
    <xf numFmtId="0" fontId="2" fillId="2" borderId="0" xfId="0" applyFont="1" applyFill="1"/>
    <xf numFmtId="0" fontId="11" fillId="5" borderId="0" xfId="3" applyFont="1" applyFill="1" applyAlignment="1">
      <alignment vertical="center" wrapText="1"/>
    </xf>
    <xf numFmtId="0" fontId="2" fillId="0" borderId="0" xfId="0" applyFont="1"/>
    <xf numFmtId="0" fontId="12" fillId="4" borderId="0" xfId="2" applyFont="1" applyFill="1" applyAlignment="1">
      <alignment horizontal="left" vertical="top"/>
    </xf>
    <xf numFmtId="0" fontId="5" fillId="4" borderId="0" xfId="3" applyFont="1" applyFill="1" applyAlignment="1">
      <alignment vertical="center" wrapText="1"/>
    </xf>
    <xf numFmtId="0" fontId="43" fillId="2" borderId="0" xfId="0" applyFont="1" applyFill="1"/>
    <xf numFmtId="0" fontId="44" fillId="2" borderId="0" xfId="0" applyFont="1" applyFill="1" applyAlignment="1">
      <alignment horizontal="center"/>
    </xf>
    <xf numFmtId="0" fontId="44" fillId="0" borderId="0" xfId="0" applyFont="1" applyAlignment="1">
      <alignment horizont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0" xfId="0" applyFont="1" applyFill="1" applyBorder="1" applyAlignment="1">
      <alignment horizontal="center" vertical="center"/>
    </xf>
    <xf numFmtId="0" fontId="8" fillId="2" borderId="0" xfId="0" applyFont="1" applyFill="1" applyAlignment="1">
      <alignment horizontal="center"/>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xf>
    <xf numFmtId="3" fontId="2" fillId="2" borderId="0" xfId="0" applyNumberFormat="1" applyFont="1" applyFill="1" applyAlignment="1">
      <alignment horizontal="left"/>
    </xf>
    <xf numFmtId="0" fontId="10" fillId="3" borderId="6" xfId="0" applyFont="1" applyFill="1" applyBorder="1" applyAlignment="1">
      <alignment horizontal="center" vertical="center" wrapText="1"/>
    </xf>
    <xf numFmtId="170" fontId="10" fillId="3" borderId="1" xfId="0" applyNumberFormat="1" applyFont="1" applyFill="1" applyBorder="1" applyAlignment="1">
      <alignment horizontal="center" vertical="center" wrapText="1"/>
    </xf>
    <xf numFmtId="170" fontId="10" fillId="0" borderId="0" xfId="0" applyNumberFormat="1" applyFont="1" applyAlignment="1">
      <alignment horizontal="center" vertical="center" wrapText="1"/>
    </xf>
    <xf numFmtId="0" fontId="10" fillId="3" borderId="1" xfId="0" applyFont="1" applyFill="1" applyBorder="1" applyAlignment="1">
      <alignment vertical="center" wrapText="1"/>
    </xf>
    <xf numFmtId="3" fontId="2" fillId="2" borderId="0" xfId="0" applyNumberFormat="1" applyFont="1" applyFill="1"/>
    <xf numFmtId="0" fontId="2" fillId="4" borderId="38" xfId="0" applyFont="1" applyFill="1" applyBorder="1"/>
    <xf numFmtId="164" fontId="2" fillId="4" borderId="39" xfId="1" applyNumberFormat="1" applyFont="1" applyFill="1" applyBorder="1"/>
    <xf numFmtId="170" fontId="2" fillId="0" borderId="1" xfId="1" applyNumberFormat="1" applyFont="1" applyFill="1" applyBorder="1"/>
    <xf numFmtId="170" fontId="2" fillId="0" borderId="0" xfId="1" applyNumberFormat="1" applyFont="1" applyFill="1" applyBorder="1"/>
    <xf numFmtId="41" fontId="2" fillId="4" borderId="40"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0" borderId="1" xfId="1" applyNumberFormat="1" applyFont="1" applyFill="1" applyBorder="1" applyAlignment="1"/>
    <xf numFmtId="164" fontId="2" fillId="2" borderId="3" xfId="1" applyNumberFormat="1" applyFont="1" applyFill="1" applyBorder="1" applyAlignment="1">
      <alignment horizontal="left"/>
    </xf>
    <xf numFmtId="164" fontId="2" fillId="0" borderId="0" xfId="1" applyNumberFormat="1" applyFont="1" applyFill="1" applyBorder="1" applyAlignment="1"/>
    <xf numFmtId="3" fontId="8" fillId="2" borderId="32" xfId="0" applyNumberFormat="1" applyFont="1" applyFill="1" applyBorder="1" applyAlignment="1">
      <alignment horizontal="center"/>
    </xf>
    <xf numFmtId="0" fontId="8" fillId="2" borderId="32" xfId="0" applyFont="1" applyFill="1" applyBorder="1" applyAlignment="1">
      <alignment horizontal="center"/>
    </xf>
    <xf numFmtId="164" fontId="2" fillId="2" borderId="5" xfId="1" applyNumberFormat="1" applyFont="1" applyFill="1" applyBorder="1" applyAlignment="1">
      <alignment horizontal="left"/>
    </xf>
    <xf numFmtId="164" fontId="2" fillId="2" borderId="0" xfId="1" applyNumberFormat="1" applyFont="1" applyFill="1" applyBorder="1" applyAlignment="1">
      <alignment horizontal="left"/>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30"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4" borderId="39" xfId="7" applyFont="1" applyFill="1" applyBorder="1"/>
    <xf numFmtId="0" fontId="2" fillId="4" borderId="39" xfId="0" applyFont="1" applyFill="1" applyBorder="1"/>
    <xf numFmtId="41" fontId="2" fillId="4" borderId="39" xfId="1" applyNumberFormat="1" applyFont="1" applyFill="1" applyBorder="1"/>
    <xf numFmtId="41" fontId="2" fillId="4" borderId="39" xfId="0" applyNumberFormat="1" applyFont="1" applyFill="1" applyBorder="1"/>
    <xf numFmtId="41" fontId="2" fillId="4" borderId="43" xfId="1" applyNumberFormat="1" applyFont="1" applyFill="1" applyBorder="1"/>
    <xf numFmtId="164" fontId="2" fillId="0" borderId="33" xfId="1" applyNumberFormat="1" applyFont="1" applyFill="1" applyBorder="1" applyAlignment="1">
      <alignment horizontal="left"/>
    </xf>
    <xf numFmtId="9" fontId="2" fillId="2" borderId="33" xfId="7" applyFont="1" applyFill="1" applyBorder="1" applyAlignment="1">
      <alignment horizontal="right"/>
    </xf>
    <xf numFmtId="164" fontId="2" fillId="2" borderId="33" xfId="1" applyNumberFormat="1" applyFont="1" applyFill="1" applyBorder="1" applyAlignment="1">
      <alignment horizontal="left"/>
    </xf>
    <xf numFmtId="41" fontId="2" fillId="0" borderId="33" xfId="1" applyNumberFormat="1" applyFont="1" applyFill="1" applyBorder="1" applyAlignment="1">
      <alignment horizontal="left"/>
    </xf>
    <xf numFmtId="41" fontId="2" fillId="2" borderId="10"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7" applyFont="1" applyFill="1" applyBorder="1" applyAlignment="1">
      <alignment horizontal="righ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8" fillId="2" borderId="30" xfId="0" applyFont="1" applyFill="1" applyBorder="1" applyAlignment="1">
      <alignment horizontal="center"/>
    </xf>
    <xf numFmtId="0" fontId="2" fillId="0" borderId="5" xfId="0" applyFont="1" applyBorder="1"/>
    <xf numFmtId="0" fontId="8" fillId="2" borderId="0" xfId="0" applyFont="1" applyFill="1" applyAlignment="1">
      <alignment vertical="center" wrapText="1"/>
    </xf>
    <xf numFmtId="0" fontId="8" fillId="2" borderId="30"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0" fillId="3" borderId="1" xfId="0" applyFont="1" applyFill="1" applyBorder="1" applyAlignment="1">
      <alignment horizontal="center" vertical="center" wrapText="1"/>
    </xf>
    <xf numFmtId="0" fontId="10" fillId="3" borderId="47" xfId="0" applyFont="1" applyFill="1" applyBorder="1" applyAlignment="1">
      <alignment vertical="center" wrapText="1"/>
    </xf>
    <xf numFmtId="0" fontId="8" fillId="0" borderId="30" xfId="0" applyFont="1" applyBorder="1" applyAlignment="1">
      <alignment horizontal="center"/>
    </xf>
    <xf numFmtId="164" fontId="2" fillId="10" borderId="48" xfId="1" applyNumberFormat="1" applyFont="1" applyFill="1" applyBorder="1" applyAlignment="1"/>
    <xf numFmtId="164" fontId="2" fillId="0" borderId="48" xfId="1" applyNumberFormat="1" applyFont="1" applyFill="1" applyBorder="1" applyAlignment="1"/>
    <xf numFmtId="3" fontId="8" fillId="0" borderId="30" xfId="0" applyNumberFormat="1" applyFont="1" applyBorder="1" applyAlignment="1">
      <alignment horizontal="center"/>
    </xf>
    <xf numFmtId="164" fontId="2" fillId="2" borderId="1" xfId="1" applyNumberFormat="1" applyFont="1" applyFill="1" applyBorder="1" applyAlignment="1">
      <alignment horizontal="left"/>
    </xf>
    <xf numFmtId="164" fontId="2" fillId="0" borderId="37" xfId="1" applyNumberFormat="1" applyFont="1" applyFill="1" applyBorder="1" applyAlignment="1"/>
    <xf numFmtId="0" fontId="8" fillId="2" borderId="50" xfId="0" applyFont="1" applyFill="1" applyBorder="1" applyAlignment="1">
      <alignment horizontal="center"/>
    </xf>
    <xf numFmtId="16" fontId="8" fillId="2" borderId="0" xfId="0" applyNumberFormat="1" applyFont="1" applyFill="1" applyAlignment="1">
      <alignment horizontal="center"/>
    </xf>
    <xf numFmtId="0" fontId="2" fillId="2" borderId="30" xfId="0" applyFont="1" applyFill="1" applyBorder="1"/>
    <xf numFmtId="0" fontId="10" fillId="3" borderId="3" xfId="0" applyFont="1" applyFill="1" applyBorder="1" applyAlignment="1">
      <alignment horizontal="center" vertical="center" wrapText="1"/>
    </xf>
    <xf numFmtId="0" fontId="8" fillId="4" borderId="38" xfId="0" applyFont="1" applyFill="1" applyBorder="1"/>
    <xf numFmtId="41" fontId="2" fillId="4" borderId="39" xfId="0" applyNumberFormat="1" applyFont="1" applyFill="1" applyBorder="1" applyAlignment="1">
      <alignment horizontal="right"/>
    </xf>
    <xf numFmtId="164" fontId="2" fillId="4" borderId="39" xfId="1" applyNumberFormat="1" applyFont="1" applyFill="1" applyBorder="1" applyAlignment="1">
      <alignment horizontal="right"/>
    </xf>
    <xf numFmtId="3" fontId="2" fillId="2" borderId="30" xfId="0" applyNumberFormat="1" applyFont="1" applyFill="1" applyBorder="1"/>
    <xf numFmtId="164" fontId="8" fillId="14" borderId="33" xfId="1" applyNumberFormat="1" applyFont="1" applyFill="1" applyBorder="1" applyAlignment="1">
      <alignment horizontal="left"/>
    </xf>
    <xf numFmtId="164" fontId="2" fillId="14" borderId="33" xfId="1" applyNumberFormat="1" applyFont="1" applyFill="1" applyBorder="1" applyAlignment="1">
      <alignment horizontal="right"/>
    </xf>
    <xf numFmtId="164" fontId="2" fillId="2" borderId="0" xfId="0" applyNumberFormat="1" applyFont="1" applyFill="1"/>
    <xf numFmtId="164" fontId="2" fillId="0" borderId="3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3" xfId="1" applyNumberFormat="1" applyFont="1" applyFill="1" applyBorder="1" applyAlignment="1">
      <alignment horizontal="right"/>
    </xf>
    <xf numFmtId="164" fontId="45" fillId="14" borderId="1" xfId="1" applyNumberFormat="1" applyFont="1" applyFill="1" applyBorder="1" applyAlignment="1">
      <alignment horizontal="right"/>
    </xf>
    <xf numFmtId="164" fontId="8" fillId="14" borderId="1" xfId="1" applyNumberFormat="1" applyFont="1" applyFill="1" applyBorder="1" applyAlignment="1">
      <alignment horizontal="left"/>
    </xf>
    <xf numFmtId="164" fontId="2" fillId="14" borderId="1" xfId="1" applyNumberFormat="1" applyFont="1" applyFill="1" applyBorder="1" applyAlignment="1">
      <alignment horizontal="right"/>
    </xf>
    <xf numFmtId="164" fontId="46"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1" xfId="0" applyFont="1" applyFill="1" applyBorder="1" applyAlignment="1">
      <alignment horizontal="center"/>
    </xf>
    <xf numFmtId="16" fontId="8" fillId="2" borderId="30" xfId="0" applyNumberFormat="1" applyFont="1" applyFill="1" applyBorder="1" applyAlignment="1">
      <alignment horizontal="center"/>
    </xf>
    <xf numFmtId="0" fontId="2" fillId="4" borderId="3" xfId="0" applyFont="1" applyFill="1" applyBorder="1"/>
    <xf numFmtId="41" fontId="2" fillId="12" borderId="1" xfId="1" applyNumberFormat="1" applyFont="1" applyFill="1" applyBorder="1"/>
    <xf numFmtId="41" fontId="2" fillId="12" borderId="1" xfId="0" applyNumberFormat="1" applyFont="1" applyFill="1" applyBorder="1" applyAlignment="1">
      <alignment horizontal="right" vertical="top"/>
    </xf>
    <xf numFmtId="41" fontId="2" fillId="12"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0"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168" fontId="2" fillId="12" borderId="1" xfId="1" applyNumberFormat="1" applyFont="1" applyFill="1" applyBorder="1"/>
    <xf numFmtId="168" fontId="2" fillId="12" borderId="1" xfId="0" applyNumberFormat="1" applyFont="1" applyFill="1" applyBorder="1" applyAlignment="1">
      <alignment horizontal="right" vertical="top"/>
    </xf>
    <xf numFmtId="168" fontId="2" fillId="12" borderId="1" xfId="1" applyNumberFormat="1" applyFont="1" applyFill="1" applyBorder="1" applyAlignment="1">
      <alignment horizontal="right" vertical="top"/>
    </xf>
    <xf numFmtId="168" fontId="2" fillId="0" borderId="1" xfId="1" applyNumberFormat="1" applyFont="1" applyFill="1" applyBorder="1" applyAlignment="1">
      <alignment horizontal="left"/>
    </xf>
    <xf numFmtId="168"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0" xfId="0" applyNumberFormat="1" applyFont="1" applyFill="1" applyBorder="1"/>
    <xf numFmtId="4" fontId="2" fillId="2" borderId="0" xfId="0" applyNumberFormat="1" applyFont="1" applyFill="1"/>
    <xf numFmtId="16" fontId="2" fillId="0" borderId="30" xfId="0" applyNumberFormat="1" applyFont="1" applyBorder="1"/>
    <xf numFmtId="168" fontId="2" fillId="2" borderId="0" xfId="1" applyNumberFormat="1" applyFont="1" applyFill="1" applyBorder="1" applyAlignment="1">
      <alignment horizontal="left"/>
    </xf>
    <xf numFmtId="0" fontId="2" fillId="0" borderId="30"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0"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4" borderId="1" xfId="1" applyNumberFormat="1" applyFont="1" applyFill="1" applyBorder="1" applyAlignment="1">
      <alignment horizontal="left"/>
    </xf>
    <xf numFmtId="0" fontId="2" fillId="10" borderId="53" xfId="0" applyFont="1" applyFill="1" applyBorder="1" applyAlignment="1">
      <alignment horizontal="center" vertical="center"/>
    </xf>
    <xf numFmtId="0" fontId="2" fillId="10" borderId="54" xfId="0" applyFont="1" applyFill="1" applyBorder="1" applyAlignment="1">
      <alignment horizontal="center" vertical="center"/>
    </xf>
    <xf numFmtId="4" fontId="0" fillId="0" borderId="0" xfId="0" applyNumberFormat="1"/>
    <xf numFmtId="0" fontId="10" fillId="3" borderId="35" xfId="0" applyFont="1" applyFill="1" applyBorder="1" applyAlignment="1">
      <alignment horizontal="center" vertical="center" wrapText="1"/>
    </xf>
    <xf numFmtId="16" fontId="10" fillId="3" borderId="9" xfId="0" applyNumberFormat="1" applyFont="1" applyFill="1" applyBorder="1" applyAlignment="1">
      <alignment horizontal="center" vertical="center" wrapText="1"/>
    </xf>
    <xf numFmtId="164" fontId="8" fillId="10" borderId="38" xfId="1" applyNumberFormat="1" applyFont="1" applyFill="1" applyBorder="1" applyAlignment="1">
      <alignment horizontal="left"/>
    </xf>
    <xf numFmtId="164" fontId="8" fillId="10" borderId="39" xfId="1" applyNumberFormat="1" applyFont="1" applyFill="1" applyBorder="1" applyAlignment="1">
      <alignment horizontal="left"/>
    </xf>
    <xf numFmtId="164" fontId="8" fillId="10" borderId="43"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55" xfId="1" applyNumberFormat="1" applyFont="1" applyFill="1" applyBorder="1" applyAlignment="1">
      <alignment horizontal="left"/>
    </xf>
    <xf numFmtId="164" fontId="2" fillId="0" borderId="3" xfId="1" applyNumberFormat="1" applyFont="1" applyFill="1" applyBorder="1" applyAlignment="1">
      <alignment horizontal="left"/>
    </xf>
    <xf numFmtId="164" fontId="2" fillId="0" borderId="11" xfId="1" applyNumberFormat="1" applyFont="1" applyFill="1" applyBorder="1" applyAlignment="1">
      <alignment horizontal="left"/>
    </xf>
    <xf numFmtId="0" fontId="2" fillId="0" borderId="3" xfId="0" applyFont="1" applyBorder="1" applyAlignment="1">
      <alignment horizontal="left"/>
    </xf>
    <xf numFmtId="0" fontId="2" fillId="0" borderId="1" xfId="0" applyFont="1" applyBorder="1"/>
    <xf numFmtId="0" fontId="2" fillId="0" borderId="11" xfId="0" applyFont="1" applyBorder="1"/>
    <xf numFmtId="0" fontId="2" fillId="0" borderId="21" xfId="0" applyFont="1" applyBorder="1" applyAlignment="1">
      <alignment horizontal="left"/>
    </xf>
    <xf numFmtId="0" fontId="2" fillId="0" borderId="23" xfId="0" applyFont="1" applyBorder="1"/>
    <xf numFmtId="0" fontId="2" fillId="0" borderId="14" xfId="0" applyFont="1" applyBorder="1"/>
    <xf numFmtId="0" fontId="33" fillId="0" borderId="0" xfId="0" applyFont="1"/>
    <xf numFmtId="0" fontId="25" fillId="15" borderId="36" xfId="0" applyFont="1" applyFill="1" applyBorder="1"/>
    <xf numFmtId="0" fontId="25" fillId="15" borderId="42" xfId="0" applyFont="1" applyFill="1" applyBorder="1"/>
    <xf numFmtId="0" fontId="25" fillId="15" borderId="37" xfId="0" applyFont="1" applyFill="1" applyBorder="1"/>
    <xf numFmtId="0" fontId="25" fillId="16" borderId="42" xfId="0" applyFont="1" applyFill="1" applyBorder="1"/>
    <xf numFmtId="0" fontId="25" fillId="16" borderId="37" xfId="0" applyFont="1" applyFill="1" applyBorder="1"/>
    <xf numFmtId="0" fontId="25" fillId="15" borderId="1" xfId="0" applyFont="1" applyFill="1" applyBorder="1" applyAlignment="1">
      <alignment horizontal="center"/>
    </xf>
    <xf numFmtId="0" fontId="25" fillId="16" borderId="1" xfId="0" applyFont="1" applyFill="1" applyBorder="1" applyAlignment="1">
      <alignment horizontal="center"/>
    </xf>
    <xf numFmtId="0" fontId="25" fillId="0" borderId="1" xfId="0" applyFont="1" applyBorder="1"/>
    <xf numFmtId="171" fontId="48" fillId="2" borderId="1" xfId="1" applyNumberFormat="1" applyFont="1" applyFill="1" applyBorder="1" applyAlignment="1">
      <alignment horizontal="left"/>
    </xf>
    <xf numFmtId="0" fontId="47" fillId="4" borderId="33" xfId="0" applyFont="1" applyFill="1" applyBorder="1"/>
    <xf numFmtId="171" fontId="48" fillId="2" borderId="33" xfId="1" applyNumberFormat="1" applyFont="1" applyFill="1" applyBorder="1" applyAlignment="1">
      <alignment horizontal="left"/>
    </xf>
    <xf numFmtId="0" fontId="16" fillId="0" borderId="0" xfId="0" applyFont="1"/>
    <xf numFmtId="0" fontId="47" fillId="4" borderId="0" xfId="0" applyFont="1" applyFill="1"/>
    <xf numFmtId="0" fontId="25" fillId="4" borderId="0" xfId="0" applyFont="1" applyFill="1"/>
    <xf numFmtId="164" fontId="48" fillId="2" borderId="1" xfId="1" applyNumberFormat="1" applyFont="1" applyFill="1" applyBorder="1" applyAlignment="1">
      <alignment horizontal="left"/>
    </xf>
    <xf numFmtId="164" fontId="48" fillId="2" borderId="23" xfId="1" applyNumberFormat="1" applyFont="1" applyFill="1" applyBorder="1" applyAlignment="1">
      <alignment horizontal="left"/>
    </xf>
    <xf numFmtId="164" fontId="48" fillId="2" borderId="33" xfId="1" applyNumberFormat="1" applyFont="1" applyFill="1" applyBorder="1" applyAlignment="1">
      <alignment horizontal="left"/>
    </xf>
    <xf numFmtId="0" fontId="28" fillId="3" borderId="8" xfId="0" applyFont="1" applyFill="1" applyBorder="1" applyAlignment="1">
      <alignment horizontal="center" vertical="center" wrapText="1"/>
    </xf>
    <xf numFmtId="172" fontId="28" fillId="17" borderId="35" xfId="0" applyNumberFormat="1" applyFont="1" applyFill="1" applyBorder="1" applyAlignment="1">
      <alignment horizontal="center" vertical="center" wrapText="1"/>
    </xf>
    <xf numFmtId="172" fontId="28" fillId="17" borderId="9" xfId="0" applyNumberFormat="1" applyFont="1" applyFill="1" applyBorder="1" applyAlignment="1">
      <alignment horizontal="center" vertical="center" wrapText="1"/>
    </xf>
    <xf numFmtId="172" fontId="28" fillId="3" borderId="56" xfId="0" applyNumberFormat="1" applyFont="1" applyFill="1" applyBorder="1" applyAlignment="1">
      <alignment horizontal="center" vertical="center" wrapText="1"/>
    </xf>
    <xf numFmtId="172" fontId="28" fillId="3" borderId="9" xfId="0" applyNumberFormat="1" applyFont="1" applyFill="1" applyBorder="1" applyAlignment="1">
      <alignment horizontal="center" vertical="center" wrapText="1"/>
    </xf>
    <xf numFmtId="164" fontId="33" fillId="14" borderId="3"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41" fontId="6" fillId="2" borderId="37" xfId="1" applyNumberFormat="1" applyFont="1" applyFill="1" applyBorder="1" applyAlignment="1">
      <alignment horizontal="right"/>
    </xf>
    <xf numFmtId="166" fontId="6" fillId="2" borderId="1" xfId="1" applyNumberFormat="1" applyFont="1" applyFill="1" applyBorder="1" applyAlignment="1">
      <alignment horizontal="right"/>
    </xf>
    <xf numFmtId="166" fontId="6" fillId="2" borderId="11" xfId="1" applyNumberFormat="1" applyFont="1" applyFill="1" applyBorder="1" applyAlignment="1">
      <alignment horizontal="right"/>
    </xf>
    <xf numFmtId="166" fontId="6" fillId="2" borderId="37"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1" xfId="1" applyNumberFormat="1" applyFont="1" applyFill="1" applyBorder="1" applyAlignment="1">
      <alignment horizontal="right"/>
    </xf>
    <xf numFmtId="173" fontId="6" fillId="2" borderId="37" xfId="1" applyNumberFormat="1" applyFont="1" applyFill="1" applyBorder="1" applyAlignment="1">
      <alignment horizontal="right"/>
    </xf>
    <xf numFmtId="164" fontId="33" fillId="14" borderId="21" xfId="1" applyNumberFormat="1" applyFont="1" applyFill="1" applyBorder="1" applyAlignment="1">
      <alignment horizontal="left"/>
    </xf>
    <xf numFmtId="171" fontId="6" fillId="2" borderId="23" xfId="1" applyNumberFormat="1" applyFont="1" applyFill="1" applyBorder="1" applyAlignment="1">
      <alignment horizontal="right"/>
    </xf>
    <xf numFmtId="171" fontId="6" fillId="2" borderId="14" xfId="1" applyNumberFormat="1" applyFont="1" applyFill="1" applyBorder="1" applyAlignment="1">
      <alignment horizontal="right"/>
    </xf>
    <xf numFmtId="171" fontId="6" fillId="2" borderId="57" xfId="1" applyNumberFormat="1" applyFont="1" applyFill="1" applyBorder="1" applyAlignment="1">
      <alignment horizontal="right"/>
    </xf>
    <xf numFmtId="3" fontId="6" fillId="2" borderId="11" xfId="1" applyNumberFormat="1" applyFont="1" applyFill="1" applyBorder="1" applyAlignment="1">
      <alignment horizontal="right"/>
    </xf>
    <xf numFmtId="3" fontId="6" fillId="2" borderId="14" xfId="1" applyNumberFormat="1" applyFont="1" applyFill="1" applyBorder="1" applyAlignment="1">
      <alignment horizontal="right"/>
    </xf>
    <xf numFmtId="164" fontId="33" fillId="14" borderId="12" xfId="1" applyNumberFormat="1" applyFont="1" applyFill="1" applyBorder="1" applyAlignment="1">
      <alignment horizontal="left"/>
    </xf>
    <xf numFmtId="3" fontId="6" fillId="2" borderId="31"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172" fontId="28" fillId="3" borderId="35" xfId="0" applyNumberFormat="1" applyFont="1" applyFill="1" applyBorder="1" applyAlignment="1">
      <alignment horizontal="center" vertical="center" wrapText="1"/>
    </xf>
    <xf numFmtId="41" fontId="6" fillId="18" borderId="1" xfId="1" applyNumberFormat="1" applyFont="1" applyFill="1" applyBorder="1" applyAlignment="1">
      <alignment horizontal="right"/>
    </xf>
    <xf numFmtId="41" fontId="6" fillId="2" borderId="23" xfId="1" applyNumberFormat="1" applyFont="1" applyFill="1" applyBorder="1" applyAlignment="1">
      <alignment horizontal="right"/>
    </xf>
    <xf numFmtId="164" fontId="33"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35" fillId="2" borderId="0" xfId="0" applyFont="1" applyFill="1" applyAlignment="1">
      <alignment horizontal="left" wrapText="1"/>
    </xf>
    <xf numFmtId="0" fontId="36" fillId="2" borderId="0" xfId="0" applyFont="1" applyFill="1" applyAlignment="1">
      <alignment horizontal="left" vertical="center" wrapText="1"/>
    </xf>
    <xf numFmtId="0" fontId="12" fillId="0" borderId="0" xfId="2" applyFont="1" applyAlignment="1">
      <alignment horizontal="center" vertical="top"/>
    </xf>
    <xf numFmtId="0" fontId="11" fillId="5" borderId="0" xfId="3" applyFont="1" applyFill="1" applyAlignment="1">
      <alignment horizontal="center" vertical="center" wrapText="1"/>
    </xf>
    <xf numFmtId="0" fontId="12" fillId="4" borderId="0" xfId="2" applyFont="1" applyFill="1" applyAlignment="1">
      <alignment horizontal="center" vertical="top"/>
    </xf>
    <xf numFmtId="0" fontId="17" fillId="0" borderId="0" xfId="0" applyFont="1" applyAlignment="1">
      <alignment horizontal="center"/>
    </xf>
    <xf numFmtId="0" fontId="37" fillId="0" borderId="0" xfId="0" applyFont="1" applyAlignment="1">
      <alignment horizontal="left"/>
    </xf>
    <xf numFmtId="0" fontId="35" fillId="2" borderId="0" xfId="0" applyFont="1" applyFill="1" applyAlignment="1">
      <alignment horizontal="left" vertical="center" wrapText="1"/>
    </xf>
    <xf numFmtId="0" fontId="16" fillId="0" borderId="0" xfId="0" applyFont="1" applyAlignment="1">
      <alignment horizontal="center" wrapText="1"/>
    </xf>
    <xf numFmtId="0" fontId="16" fillId="0" borderId="0" xfId="0" applyFont="1" applyAlignment="1">
      <alignment horizontal="center"/>
    </xf>
    <xf numFmtId="0" fontId="12" fillId="0" borderId="0" xfId="2" applyFont="1" applyAlignment="1">
      <alignment horizontal="left" vertical="top"/>
    </xf>
    <xf numFmtId="0" fontId="11" fillId="5" borderId="0" xfId="3" applyFont="1" applyFill="1" applyAlignment="1">
      <alignment horizontal="left" vertical="center" wrapText="1"/>
    </xf>
    <xf numFmtId="0" fontId="8" fillId="10" borderId="41" xfId="0" applyFont="1" applyFill="1" applyBorder="1" applyAlignment="1">
      <alignment horizontal="center" vertical="center"/>
    </xf>
    <xf numFmtId="0" fontId="8" fillId="10" borderId="42" xfId="0" applyFont="1" applyFill="1" applyBorder="1" applyAlignment="1">
      <alignment horizontal="center" vertical="center"/>
    </xf>
    <xf numFmtId="0" fontId="42" fillId="2" borderId="0" xfId="0" applyFont="1" applyFill="1" applyAlignment="1">
      <alignment horizontal="left" vertical="center"/>
    </xf>
    <xf numFmtId="0" fontId="44" fillId="10" borderId="8" xfId="0" applyFont="1" applyFill="1" applyBorder="1" applyAlignment="1">
      <alignment horizontal="center" vertical="center"/>
    </xf>
    <xf numFmtId="0" fontId="44" fillId="10" borderId="35" xfId="0" applyFont="1" applyFill="1" applyBorder="1" applyAlignment="1">
      <alignment horizontal="center" vertical="center"/>
    </xf>
    <xf numFmtId="0" fontId="44" fillId="10" borderId="9" xfId="0" applyFont="1" applyFill="1" applyBorder="1" applyAlignment="1">
      <alignment horizontal="center" vertical="center"/>
    </xf>
    <xf numFmtId="0" fontId="8" fillId="2" borderId="5" xfId="0" applyFont="1" applyFill="1" applyBorder="1" applyAlignment="1">
      <alignment horizontal="left" vertical="center" wrapText="1"/>
    </xf>
    <xf numFmtId="0" fontId="8" fillId="2" borderId="0" xfId="0" applyFont="1" applyFill="1" applyAlignment="1">
      <alignment horizontal="left" vertical="center" wrapText="1"/>
    </xf>
    <xf numFmtId="0" fontId="10" fillId="3" borderId="36" xfId="0" applyFont="1" applyFill="1" applyBorder="1" applyAlignment="1">
      <alignment horizontal="center" vertical="center" wrapText="1"/>
    </xf>
    <xf numFmtId="0" fontId="10" fillId="3" borderId="37" xfId="0" applyFont="1" applyFill="1" applyBorder="1" applyAlignment="1">
      <alignment horizontal="center" vertical="center" wrapText="1"/>
    </xf>
    <xf numFmtId="0" fontId="2" fillId="2" borderId="1" xfId="0" applyFont="1" applyFill="1" applyBorder="1"/>
    <xf numFmtId="0" fontId="2" fillId="4" borderId="36" xfId="0" applyFont="1" applyFill="1" applyBorder="1" applyAlignment="1">
      <alignment horizontal="left"/>
    </xf>
    <xf numFmtId="0" fontId="2" fillId="4" borderId="37" xfId="0" applyFont="1" applyFill="1" applyBorder="1" applyAlignment="1">
      <alignment horizontal="left"/>
    </xf>
    <xf numFmtId="0" fontId="2" fillId="2" borderId="0" xfId="0" applyFont="1" applyFill="1"/>
    <xf numFmtId="0" fontId="2" fillId="2" borderId="34" xfId="0" applyFont="1" applyFill="1" applyBorder="1"/>
    <xf numFmtId="164" fontId="2" fillId="2" borderId="36" xfId="1" applyNumberFormat="1" applyFont="1" applyFill="1" applyBorder="1" applyAlignment="1">
      <alignment horizontal="left"/>
    </xf>
    <xf numFmtId="164" fontId="2" fillId="2" borderId="37" xfId="1" applyNumberFormat="1" applyFont="1" applyFill="1" applyBorder="1" applyAlignment="1">
      <alignment horizontal="left"/>
    </xf>
    <xf numFmtId="164" fontId="2" fillId="2" borderId="0" xfId="1" applyNumberFormat="1" applyFont="1" applyFill="1" applyBorder="1" applyAlignment="1">
      <alignment horizontal="left"/>
    </xf>
    <xf numFmtId="0" fontId="12" fillId="4" borderId="0" xfId="2" applyFont="1" applyFill="1" applyAlignment="1">
      <alignment horizontal="left" vertical="top"/>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8" fillId="2" borderId="0" xfId="0" applyFont="1" applyFill="1" applyAlignment="1">
      <alignment horizontal="left" vertical="center"/>
    </xf>
    <xf numFmtId="0" fontId="8" fillId="2" borderId="30" xfId="0" applyFont="1" applyFill="1" applyBorder="1" applyAlignment="1">
      <alignment horizontal="left" vertical="center"/>
    </xf>
    <xf numFmtId="0" fontId="8" fillId="10" borderId="44" xfId="0" applyFont="1" applyFill="1" applyBorder="1" applyAlignment="1">
      <alignment horizontal="center" vertical="center"/>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0" borderId="52" xfId="0" applyFont="1" applyBorder="1" applyAlignment="1">
      <alignment horizontal="left" vertical="center"/>
    </xf>
    <xf numFmtId="0" fontId="8" fillId="0" borderId="46" xfId="0" applyFont="1" applyBorder="1" applyAlignment="1">
      <alignment horizontal="left" vertical="center"/>
    </xf>
    <xf numFmtId="0" fontId="10" fillId="3" borderId="1" xfId="0" applyFont="1" applyFill="1" applyBorder="1" applyAlignment="1">
      <alignment horizontal="center" vertical="center" wrapText="1"/>
    </xf>
    <xf numFmtId="0" fontId="10" fillId="3" borderId="45" xfId="0" applyFont="1" applyFill="1" applyBorder="1" applyAlignment="1">
      <alignment horizontal="center" vertical="center" wrapText="1"/>
    </xf>
    <xf numFmtId="0" fontId="10" fillId="3" borderId="46" xfId="0" applyFont="1" applyFill="1" applyBorder="1" applyAlignment="1">
      <alignment horizontal="center" vertical="center" wrapText="1"/>
    </xf>
    <xf numFmtId="0" fontId="2" fillId="4" borderId="39" xfId="0" applyFont="1" applyFill="1" applyBorder="1" applyAlignment="1">
      <alignment horizontal="left"/>
    </xf>
    <xf numFmtId="0" fontId="2" fillId="4" borderId="49" xfId="0" applyFont="1" applyFill="1" applyBorder="1" applyAlignment="1">
      <alignment horizontal="center"/>
    </xf>
    <xf numFmtId="0" fontId="2" fillId="4" borderId="48" xfId="0" applyFont="1" applyFill="1" applyBorder="1" applyAlignment="1">
      <alignment horizontal="center"/>
    </xf>
    <xf numFmtId="164" fontId="2" fillId="2" borderId="1" xfId="1" applyNumberFormat="1" applyFont="1" applyFill="1" applyBorder="1" applyAlignment="1">
      <alignment horizontal="left"/>
    </xf>
    <xf numFmtId="0" fontId="2" fillId="10" borderId="36" xfId="0" applyFont="1" applyFill="1" applyBorder="1" applyAlignment="1">
      <alignment horizontal="center" vertical="center"/>
    </xf>
    <xf numFmtId="0" fontId="2" fillId="10" borderId="42" xfId="0" applyFont="1" applyFill="1" applyBorder="1" applyAlignment="1">
      <alignment horizontal="center" vertical="center"/>
    </xf>
    <xf numFmtId="0" fontId="2" fillId="10" borderId="37" xfId="0" applyFont="1" applyFill="1" applyBorder="1" applyAlignment="1">
      <alignment horizontal="center" vertical="center"/>
    </xf>
    <xf numFmtId="0" fontId="2" fillId="10" borderId="41" xfId="0" applyFont="1" applyFill="1" applyBorder="1" applyAlignment="1">
      <alignment horizontal="center" vertical="center"/>
    </xf>
    <xf numFmtId="0" fontId="2" fillId="10" borderId="44" xfId="0" applyFont="1" applyFill="1" applyBorder="1" applyAlignment="1">
      <alignment horizontal="center" vertical="center"/>
    </xf>
    <xf numFmtId="164" fontId="2" fillId="2" borderId="4" xfId="1" applyNumberFormat="1" applyFont="1" applyFill="1" applyBorder="1" applyAlignment="1">
      <alignment horizontal="left" vertical="center"/>
    </xf>
    <xf numFmtId="164" fontId="2" fillId="2" borderId="33" xfId="1" applyNumberFormat="1" applyFont="1" applyFill="1" applyBorder="1" applyAlignment="1">
      <alignment horizontal="left" vertical="center"/>
    </xf>
    <xf numFmtId="0" fontId="8" fillId="0" borderId="0" xfId="0" applyFont="1" applyAlignment="1">
      <alignment horizontal="left" vertical="center"/>
    </xf>
    <xf numFmtId="0" fontId="8" fillId="2" borderId="5" xfId="0" applyFont="1" applyFill="1" applyBorder="1" applyAlignment="1">
      <alignment horizontal="left" vertical="center"/>
    </xf>
    <xf numFmtId="0" fontId="25" fillId="15" borderId="45" xfId="0" applyFont="1" applyFill="1" applyBorder="1" applyAlignment="1">
      <alignment horizontal="center"/>
    </xf>
    <xf numFmtId="0" fontId="25" fillId="15" borderId="47" xfId="0" applyFont="1" applyFill="1" applyBorder="1" applyAlignment="1">
      <alignment horizontal="center"/>
    </xf>
    <xf numFmtId="0" fontId="47" fillId="10" borderId="1" xfId="0" applyFont="1" applyFill="1" applyBorder="1" applyAlignment="1">
      <alignment horizontal="center" vertical="center"/>
    </xf>
    <xf numFmtId="0" fontId="25" fillId="16" borderId="45" xfId="0" applyFont="1" applyFill="1" applyBorder="1" applyAlignment="1">
      <alignment horizontal="center"/>
    </xf>
    <xf numFmtId="0" fontId="25" fillId="16" borderId="47" xfId="0" applyFont="1" applyFill="1" applyBorder="1" applyAlignment="1">
      <alignment horizontal="center"/>
    </xf>
    <xf numFmtId="0" fontId="47" fillId="4" borderId="1" xfId="0" applyFont="1" applyFill="1" applyBorder="1" applyAlignment="1">
      <alignment horizontal="center" vertical="center"/>
    </xf>
    <xf numFmtId="0" fontId="49" fillId="0" borderId="0" xfId="0" applyFont="1" applyAlignment="1">
      <alignment wrapText="1"/>
    </xf>
    <xf numFmtId="0" fontId="33" fillId="0" borderId="0" xfId="0" applyFont="1" applyAlignment="1">
      <alignment wrapText="1"/>
    </xf>
    <xf numFmtId="0" fontId="26" fillId="0" borderId="0" xfId="2" applyFont="1" applyAlignment="1">
      <alignment horizontal="left" vertical="top"/>
    </xf>
    <xf numFmtId="0" fontId="26" fillId="5" borderId="0" xfId="3" applyFont="1" applyFill="1" applyAlignment="1">
      <alignment horizontal="left" vertical="center" wrapText="1"/>
    </xf>
    <xf numFmtId="0" fontId="26" fillId="4" borderId="0" xfId="2" applyFont="1" applyFill="1" applyAlignment="1">
      <alignment horizontal="left" vertical="top"/>
    </xf>
    <xf numFmtId="0" fontId="28" fillId="3" borderId="1" xfId="4" applyFont="1" applyFill="1" applyBorder="1" applyAlignment="1">
      <alignment horizontal="left" vertical="top" wrapText="1"/>
    </xf>
    <xf numFmtId="3" fontId="28" fillId="3" borderId="1" xfId="1" applyNumberFormat="1" applyFont="1" applyFill="1" applyBorder="1" applyAlignment="1">
      <alignment horizontal="left" vertical="top" wrapText="1"/>
    </xf>
    <xf numFmtId="0" fontId="2" fillId="0" borderId="0" xfId="0" applyFont="1" applyAlignment="1">
      <alignment vertical="top" wrapText="1"/>
    </xf>
    <xf numFmtId="0" fontId="17" fillId="0" borderId="0" xfId="0" applyFont="1" applyAlignment="1">
      <alignment horizontal="left" vertical="center"/>
    </xf>
    <xf numFmtId="0" fontId="21" fillId="7" borderId="25" xfId="0" applyFont="1" applyFill="1" applyBorder="1" applyAlignment="1">
      <alignment vertical="top" wrapText="1"/>
    </xf>
    <xf numFmtId="0" fontId="21" fillId="7" borderId="24" xfId="0" applyFont="1" applyFill="1" applyBorder="1" applyAlignment="1">
      <alignment vertical="top" wrapText="1"/>
    </xf>
    <xf numFmtId="0" fontId="12" fillId="0" borderId="22" xfId="2" applyFont="1" applyBorder="1" applyAlignment="1">
      <alignment horizontal="center" vertical="top"/>
    </xf>
    <xf numFmtId="0" fontId="21" fillId="7" borderId="18" xfId="0" applyFont="1" applyFill="1" applyBorder="1" applyAlignment="1">
      <alignment horizontal="left" vertical="top" wrapText="1"/>
    </xf>
    <xf numFmtId="0" fontId="21" fillId="7" borderId="17" xfId="0" applyFont="1" applyFill="1" applyBorder="1" applyAlignment="1">
      <alignment horizontal="left" vertical="top" wrapText="1"/>
    </xf>
    <xf numFmtId="0" fontId="23" fillId="9" borderId="25" xfId="0" applyFont="1" applyFill="1" applyBorder="1" applyAlignment="1">
      <alignment horizontal="center" vertical="center"/>
    </xf>
    <xf numFmtId="0" fontId="23" fillId="9" borderId="29" xfId="0" applyFont="1" applyFill="1" applyBorder="1" applyAlignment="1">
      <alignment horizontal="center" vertical="center"/>
    </xf>
    <xf numFmtId="0" fontId="23" fillId="9" borderId="28" xfId="0" applyFont="1" applyFill="1" applyBorder="1" applyAlignment="1">
      <alignment horizontal="center" vertical="center"/>
    </xf>
    <xf numFmtId="0" fontId="0" fillId="0" borderId="25"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19" fillId="0" borderId="0" xfId="0" applyFont="1" applyAlignment="1">
      <alignment horizontal="left" vertical="center"/>
    </xf>
    <xf numFmtId="0" fontId="18" fillId="0" borderId="5" xfId="0" applyFont="1" applyBorder="1" applyAlignment="1">
      <alignment horizontal="left" vertical="top" wrapText="1"/>
    </xf>
    <xf numFmtId="0" fontId="18" fillId="0" borderId="0" xfId="0" applyFont="1" applyAlignment="1">
      <alignment horizontal="left" vertical="top" wrapText="1"/>
    </xf>
    <xf numFmtId="0" fontId="23" fillId="9" borderId="5" xfId="0" applyFont="1" applyFill="1" applyBorder="1" applyAlignment="1">
      <alignment horizontal="center" vertical="center"/>
    </xf>
    <xf numFmtId="0" fontId="23"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6" fillId="0" borderId="3" xfId="0" applyFont="1" applyBorder="1" applyAlignment="1">
      <alignment horizontal="left" vertical="top" wrapText="1"/>
    </xf>
    <xf numFmtId="0" fontId="25" fillId="0" borderId="12" xfId="0" applyFont="1" applyBorder="1" applyAlignment="1">
      <alignment vertical="top" wrapText="1"/>
    </xf>
    <xf numFmtId="0" fontId="25" fillId="0" borderId="6" xfId="0" applyFont="1" applyBorder="1" applyAlignment="1">
      <alignment vertical="top" wrapText="1"/>
    </xf>
    <xf numFmtId="0" fontId="25" fillId="0" borderId="13" xfId="0" applyFont="1" applyBorder="1" applyAlignment="1">
      <alignment vertical="top" wrapText="1"/>
    </xf>
    <xf numFmtId="0" fontId="6" fillId="0" borderId="12" xfId="0" applyFont="1" applyBorder="1" applyAlignment="1">
      <alignment horizontal="center" vertical="top" wrapText="1"/>
    </xf>
    <xf numFmtId="0" fontId="6" fillId="0" borderId="6" xfId="0" applyFont="1" applyBorder="1" applyAlignment="1">
      <alignment horizontal="center" vertical="top" wrapText="1"/>
    </xf>
    <xf numFmtId="0" fontId="6" fillId="0" borderId="3" xfId="0" applyFont="1" applyBorder="1" applyAlignment="1">
      <alignment horizontal="center" vertical="top" wrapText="1"/>
    </xf>
    <xf numFmtId="0" fontId="6" fillId="0" borderId="3" xfId="0" applyFont="1" applyBorder="1" applyAlignment="1">
      <alignment horizontal="center" vertical="top"/>
    </xf>
    <xf numFmtId="0" fontId="6" fillId="2" borderId="3" xfId="0" applyFont="1" applyFill="1" applyBorder="1" applyAlignment="1">
      <alignment horizontal="center" vertical="top" wrapText="1"/>
    </xf>
    <xf numFmtId="0" fontId="25" fillId="0" borderId="12" xfId="0" applyFont="1" applyBorder="1" applyAlignment="1">
      <alignment horizontal="center" vertical="top" wrapText="1"/>
    </xf>
    <xf numFmtId="0" fontId="25" fillId="0" borderId="6" xfId="0" applyFont="1" applyBorder="1" applyAlignment="1">
      <alignment horizontal="center" vertical="top" wrapText="1"/>
    </xf>
    <xf numFmtId="0" fontId="25" fillId="0" borderId="2" xfId="0" applyFont="1" applyBorder="1" applyAlignment="1">
      <alignment horizontal="center" vertical="top" wrapText="1"/>
    </xf>
  </cellXfs>
  <cellStyles count="8">
    <cellStyle name="Comma" xfId="1" builtinId="3"/>
    <cellStyle name="Currency" xfId="6" builtinId="4"/>
    <cellStyle name="Normal" xfId="0" builtinId="0"/>
    <cellStyle name="Normal 2" xfId="4" xr:uid="{00000000-0005-0000-0000-000002000000}"/>
    <cellStyle name="Normal 2 2" xfId="5" xr:uid="{A4A51A68-C48F-49A0-AF6C-5F5C7DBA2DBD}"/>
    <cellStyle name="Normal 5" xfId="2" xr:uid="{00000000-0005-0000-0000-000003000000}"/>
    <cellStyle name="Normal_FLQuickRefGuide_4.27.09" xfId="3" xr:uid="{00000000-0005-0000-0000-000004000000}"/>
    <cellStyle name="Percent" xfId="7"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65" formatCode="00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F2DE6A-54E7-4565-AC7A-FE566777E63E}" name="Table_Facility_List_Staging_8_26_2013.accdb_11432" displayName="Table_Facility_List_Staging_8_26_2013.accdb_11432" ref="A7:AB118" headerRowDxfId="32" dataDxfId="30" totalsRowDxfId="28" headerRowBorderDxfId="31" tableBorderDxfId="29">
  <autoFilter ref="A7:AB118" xr:uid="{61BD7780-12DE-4870-B406-61B4C7C077E2}"/>
  <sortState xmlns:xlrd2="http://schemas.microsoft.com/office/spreadsheetml/2017/richdata2" ref="A8:AB118">
    <sortCondition ref="A7:A118"/>
  </sortState>
  <tableColumns count="28">
    <tableColumn id="2" xr3:uid="{CD023DE4-5F49-4A32-AFEE-7C91A0095EBC}" name="Name" dataDxfId="27"/>
    <tableColumn id="3" xr3:uid="{92BAD139-5B9E-4015-ACD4-A7279BDEF28A}" name="Address" dataDxfId="26"/>
    <tableColumn id="4" xr3:uid="{FC4369B5-62EC-42ED-80FA-C046469787E7}" name="City" dataDxfId="25"/>
    <tableColumn id="6" xr3:uid="{78C843EF-C343-4850-BD9E-9FF2666F8C5F}" name="State" dataDxfId="24"/>
    <tableColumn id="7" xr3:uid="{7AEFB651-25C2-4451-85DA-D4442153DDF2}" name="Zip" dataDxfId="23"/>
    <tableColumn id="9" xr3:uid="{322CA9F2-8A50-48D8-926A-764999613D2F}" name="AOR" dataDxfId="22"/>
    <tableColumn id="12" xr3:uid="{36C17272-853B-4A2C-B563-761A6D0BDB70}" name="Type Detailed" dataDxfId="21"/>
    <tableColumn id="81" xr3:uid="{ACCB172B-A8C6-4AB4-8627-37E22B71487C}" name="Male/Female" dataDxfId="20"/>
    <tableColumn id="43" xr3:uid="{49E9253D-CB03-4CF2-8DF2-0FE5BD652214}" name="FY25 ALOS" dataDxfId="19"/>
    <tableColumn id="67" xr3:uid="{0D856E86-93D4-42FF-AC40-6198C1622D56}" name="Level A" dataDxfId="18"/>
    <tableColumn id="68" xr3:uid="{8A636DB9-4ED3-4263-9AC2-D2F53329E483}" name="Level B" dataDxfId="17"/>
    <tableColumn id="69" xr3:uid="{4C819532-F9AE-40BC-B4D4-7BF7A7F44AA3}" name="Level C" dataDxfId="16"/>
    <tableColumn id="70" xr3:uid="{A70DC235-6CB2-4A0A-AD60-1A68B9302F83}" name="Level D" dataDxfId="15"/>
    <tableColumn id="71" xr3:uid="{8C846B17-496F-41DD-A506-DAEE7D099D9C}" name="Male Crim" dataDxfId="14"/>
    <tableColumn id="72" xr3:uid="{91A6C12D-FDC9-4675-9729-46AA4ABF472E}" name="Male Non-Crim" dataDxfId="13"/>
    <tableColumn id="73" xr3:uid="{D2E5E985-E424-44C1-88E5-03231F6C395D}" name="Female Crim" dataDxfId="12"/>
    <tableColumn id="74" xr3:uid="{359F5F62-13D2-4014-B014-0436EFF8493C}" name="Female Non-Crim" dataDxfId="11"/>
    <tableColumn id="75" xr3:uid="{7C6EF4D7-CED2-4C4F-A597-6E33B9D29229}" name="ICE Threat Level 1" dataDxfId="10"/>
    <tableColumn id="76" xr3:uid="{FB90626D-9153-4831-82DD-82D0A21B571E}" name="ICE Threat Level 2" dataDxfId="9"/>
    <tableColumn id="77" xr3:uid="{7500604A-0E3F-4619-B4D5-A2975C860C16}" name="ICE Threat Level 3" dataDxfId="8"/>
    <tableColumn id="78" xr3:uid="{8B76506D-284D-41EF-A82B-101F8E01434B}" name="No ICE Threat Level" dataDxfId="7"/>
    <tableColumn id="79" xr3:uid="{D500B95A-9EB6-47B7-9D11-10BD634559CD}" name="Mandatory" dataDxfId="6"/>
    <tableColumn id="86" xr3:uid="{B19FC6CF-ED52-4FDE-9F4B-8CD00A9D4B43}" name="Guaranteed Minimum" dataDxfId="5"/>
    <tableColumn id="124" xr3:uid="{E877823A-FD2B-41E3-BF77-9E967EB2F6B8}" name="Last Inspection Type" dataDxfId="4"/>
    <tableColumn id="10" xr3:uid="{69F83B76-7B5D-421A-95AD-8389536B7A55}" name="Last Inspection End Date" dataDxfId="3"/>
    <tableColumn id="5" xr3:uid="{0051E44A-9888-4E23-BA28-2CF3F0B66731}" name="Pending FY25 Inspection" dataDxfId="2"/>
    <tableColumn id="1" xr3:uid="{DAAFE595-3E1C-429F-B8D0-3671343F741B}" name="Last Inspection Standard" dataDxfId="1"/>
    <tableColumn id="8" xr3:uid="{FD56356E-6B6B-46EA-8D95-98E057362BC1}"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zoomScale="80" zoomScaleNormal="80" workbookViewId="0">
      <selection activeCell="A3" sqref="A3"/>
    </sheetView>
  </sheetViews>
  <sheetFormatPr defaultColWidth="0" defaultRowHeight="14.5" zeroHeight="1" x14ac:dyDescent="0.35"/>
  <cols>
    <col min="1" max="1" width="110.453125" customWidth="1"/>
    <col min="2" max="16384" width="8.81640625" hidden="1"/>
  </cols>
  <sheetData>
    <row r="1" spans="1:1" ht="119.15" customHeight="1" x14ac:dyDescent="0.35">
      <c r="A1" s="5" t="s">
        <v>0</v>
      </c>
    </row>
    <row r="2" spans="1:1" ht="51.75" customHeight="1" x14ac:dyDescent="0.35">
      <c r="A2" s="4" t="s">
        <v>1</v>
      </c>
    </row>
    <row r="3" spans="1:1" ht="76.400000000000006" customHeight="1" x14ac:dyDescent="0.35">
      <c r="A3" s="4" t="s">
        <v>2</v>
      </c>
    </row>
    <row r="4" spans="1:1" ht="22.5" customHeight="1" x14ac:dyDescent="0.35">
      <c r="A4" s="4" t="s">
        <v>3</v>
      </c>
    </row>
    <row r="5" spans="1:1" ht="36.75" customHeight="1" x14ac:dyDescent="0.35">
      <c r="A5" s="4" t="s">
        <v>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158DD-80BE-4F86-9C58-B13210651B99}">
  <sheetPr codeName="Sheet4"/>
  <dimension ref="A1:F30"/>
  <sheetViews>
    <sheetView topLeftCell="A17" zoomScaleNormal="100" workbookViewId="0">
      <selection sqref="A1:F1"/>
    </sheetView>
  </sheetViews>
  <sheetFormatPr defaultRowHeight="14.5" x14ac:dyDescent="0.35"/>
  <cols>
    <col min="1" max="1" width="52.26953125" customWidth="1"/>
    <col min="2" max="2" width="19" customWidth="1"/>
  </cols>
  <sheetData>
    <row r="1" spans="1:6" ht="26" x14ac:dyDescent="0.35">
      <c r="A1" s="381" t="s">
        <v>5</v>
      </c>
      <c r="B1" s="381"/>
      <c r="C1" s="381"/>
      <c r="D1" s="381"/>
      <c r="E1" s="381"/>
      <c r="F1" s="381"/>
    </row>
    <row r="2" spans="1:6" ht="15" customHeight="1" x14ac:dyDescent="0.35">
      <c r="A2" s="442" t="s">
        <v>688</v>
      </c>
      <c r="B2" s="442"/>
    </row>
    <row r="3" spans="1:6" ht="16" customHeight="1" thickBot="1" x14ac:dyDescent="0.4">
      <c r="A3" s="442"/>
      <c r="B3" s="442"/>
      <c r="C3" s="207"/>
      <c r="D3" s="207"/>
      <c r="E3" s="207"/>
    </row>
    <row r="4" spans="1:6" x14ac:dyDescent="0.35">
      <c r="A4" s="29" t="s">
        <v>689</v>
      </c>
      <c r="B4" s="28" t="s">
        <v>9</v>
      </c>
    </row>
    <row r="5" spans="1:6" ht="15" thickBot="1" x14ac:dyDescent="0.4">
      <c r="A5" s="27" t="s">
        <v>690</v>
      </c>
      <c r="B5" s="26">
        <v>29</v>
      </c>
    </row>
    <row r="6" spans="1:6" ht="15" thickBot="1" x14ac:dyDescent="0.4">
      <c r="A6" s="98" t="s">
        <v>691</v>
      </c>
      <c r="B6" s="97">
        <v>60</v>
      </c>
    </row>
    <row r="7" spans="1:6" ht="15" customHeight="1" thickBot="1" x14ac:dyDescent="0.4">
      <c r="A7" s="25" t="s">
        <v>692</v>
      </c>
      <c r="B7" s="24">
        <v>20</v>
      </c>
      <c r="C7" s="23"/>
    </row>
    <row r="8" spans="1:6" ht="15" thickBot="1" x14ac:dyDescent="0.4">
      <c r="A8" s="22" t="s">
        <v>693</v>
      </c>
      <c r="B8" s="21">
        <v>40</v>
      </c>
    </row>
    <row r="9" spans="1:6" x14ac:dyDescent="0.35">
      <c r="A9" s="20" t="s">
        <v>694</v>
      </c>
      <c r="B9" s="19">
        <v>16</v>
      </c>
    </row>
    <row r="10" spans="1:6" x14ac:dyDescent="0.35">
      <c r="A10" s="18" t="s">
        <v>695</v>
      </c>
      <c r="B10" s="17">
        <v>11</v>
      </c>
    </row>
    <row r="11" spans="1:6" x14ac:dyDescent="0.35">
      <c r="A11" s="18" t="s">
        <v>696</v>
      </c>
      <c r="B11" s="17">
        <v>5</v>
      </c>
    </row>
    <row r="12" spans="1:6" x14ac:dyDescent="0.35">
      <c r="A12" s="18" t="s">
        <v>697</v>
      </c>
      <c r="B12" s="17">
        <v>4</v>
      </c>
    </row>
    <row r="13" spans="1:6" x14ac:dyDescent="0.35">
      <c r="A13" s="18" t="s">
        <v>698</v>
      </c>
      <c r="B13" s="17">
        <v>4</v>
      </c>
    </row>
    <row r="14" spans="1:6" x14ac:dyDescent="0.35">
      <c r="A14" s="18" t="s">
        <v>699</v>
      </c>
      <c r="B14" s="17">
        <v>3</v>
      </c>
    </row>
    <row r="15" spans="1:6" x14ac:dyDescent="0.35">
      <c r="A15" s="18" t="s">
        <v>700</v>
      </c>
      <c r="B15" s="17">
        <v>3</v>
      </c>
    </row>
    <row r="16" spans="1:6" x14ac:dyDescent="0.35">
      <c r="A16" s="18" t="s">
        <v>701</v>
      </c>
      <c r="B16" s="17">
        <v>2</v>
      </c>
    </row>
    <row r="17" spans="1:2" x14ac:dyDescent="0.35">
      <c r="A17" s="18" t="s">
        <v>702</v>
      </c>
      <c r="B17" s="17">
        <v>2</v>
      </c>
    </row>
    <row r="18" spans="1:2" x14ac:dyDescent="0.35">
      <c r="A18" s="18" t="s">
        <v>703</v>
      </c>
      <c r="B18" s="17">
        <v>2</v>
      </c>
    </row>
    <row r="19" spans="1:2" x14ac:dyDescent="0.35">
      <c r="A19" s="18" t="s">
        <v>704</v>
      </c>
      <c r="B19" s="17">
        <v>1</v>
      </c>
    </row>
    <row r="20" spans="1:2" x14ac:dyDescent="0.35">
      <c r="A20" s="18" t="s">
        <v>705</v>
      </c>
      <c r="B20" s="17">
        <v>1</v>
      </c>
    </row>
    <row r="21" spans="1:2" x14ac:dyDescent="0.35">
      <c r="A21" s="18" t="s">
        <v>706</v>
      </c>
      <c r="B21" s="17">
        <v>1</v>
      </c>
    </row>
    <row r="22" spans="1:2" x14ac:dyDescent="0.35">
      <c r="A22" s="18" t="s">
        <v>707</v>
      </c>
      <c r="B22" s="17">
        <v>1</v>
      </c>
    </row>
    <row r="23" spans="1:2" x14ac:dyDescent="0.35">
      <c r="A23" s="18" t="s">
        <v>708</v>
      </c>
      <c r="B23" s="17">
        <v>1</v>
      </c>
    </row>
    <row r="24" spans="1:2" x14ac:dyDescent="0.35">
      <c r="A24" s="18" t="s">
        <v>709</v>
      </c>
      <c r="B24" s="17">
        <v>1</v>
      </c>
    </row>
    <row r="25" spans="1:2" x14ac:dyDescent="0.35">
      <c r="A25" s="18" t="s">
        <v>710</v>
      </c>
      <c r="B25" s="17">
        <v>1</v>
      </c>
    </row>
    <row r="26" spans="1:2" x14ac:dyDescent="0.35">
      <c r="A26" s="18" t="s">
        <v>711</v>
      </c>
      <c r="B26" s="17">
        <v>1</v>
      </c>
    </row>
    <row r="27" spans="1:2" x14ac:dyDescent="0.35">
      <c r="A27" s="441" t="s">
        <v>712</v>
      </c>
      <c r="B27" s="441"/>
    </row>
    <row r="28" spans="1:2" x14ac:dyDescent="0.35">
      <c r="A28" s="441"/>
      <c r="B28" s="441"/>
    </row>
    <row r="29" spans="1:2" x14ac:dyDescent="0.35">
      <c r="A29" s="441"/>
      <c r="B29" s="441"/>
    </row>
    <row r="30" spans="1:2" x14ac:dyDescent="0.35">
      <c r="A30" s="441"/>
      <c r="B30" s="441"/>
    </row>
  </sheetData>
  <mergeCells count="3">
    <mergeCell ref="A1:F1"/>
    <mergeCell ref="A27:B30"/>
    <mergeCell ref="A2:B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sheetPr codeName="Sheet5"/>
  <dimension ref="A1:X351"/>
  <sheetViews>
    <sheetView zoomScaleNormal="100" workbookViewId="0">
      <selection activeCell="F53" sqref="F53"/>
    </sheetView>
  </sheetViews>
  <sheetFormatPr defaultRowHeight="14.5" x14ac:dyDescent="0.35"/>
  <cols>
    <col min="1" max="1" width="52.26953125" customWidth="1"/>
    <col min="2" max="2" width="16.1796875" customWidth="1"/>
  </cols>
  <sheetData>
    <row r="1" spans="1:6" ht="26" x14ac:dyDescent="0.35">
      <c r="A1" s="373" t="s">
        <v>5</v>
      </c>
      <c r="B1" s="373"/>
      <c r="C1" s="39"/>
      <c r="D1" s="39"/>
      <c r="E1" s="39"/>
      <c r="F1" s="39"/>
    </row>
    <row r="2" spans="1:6" ht="15" thickBot="1" x14ac:dyDescent="0.4">
      <c r="A2" s="445"/>
      <c r="B2" s="445"/>
    </row>
    <row r="3" spans="1:6" ht="83.15" customHeight="1" thickBot="1" x14ac:dyDescent="0.4">
      <c r="A3" s="443" t="s">
        <v>713</v>
      </c>
      <c r="B3" s="444"/>
    </row>
    <row r="4" spans="1:6" x14ac:dyDescent="0.35">
      <c r="A4" s="33" t="s">
        <v>714</v>
      </c>
      <c r="B4" s="32" t="s">
        <v>715</v>
      </c>
    </row>
    <row r="5" spans="1:6" x14ac:dyDescent="0.35">
      <c r="A5" s="31" t="s">
        <v>537</v>
      </c>
      <c r="B5" s="31">
        <v>134</v>
      </c>
    </row>
    <row r="6" spans="1:6" x14ac:dyDescent="0.35">
      <c r="A6" s="31" t="s">
        <v>535</v>
      </c>
      <c r="B6" s="31">
        <v>83</v>
      </c>
    </row>
    <row r="7" spans="1:6" x14ac:dyDescent="0.35">
      <c r="A7" s="31" t="s">
        <v>158</v>
      </c>
      <c r="B7" s="31">
        <v>40</v>
      </c>
    </row>
    <row r="8" spans="1:6" x14ac:dyDescent="0.35">
      <c r="A8" s="31" t="s">
        <v>339</v>
      </c>
      <c r="B8" s="31">
        <v>32</v>
      </c>
    </row>
    <row r="9" spans="1:6" x14ac:dyDescent="0.35">
      <c r="A9" s="31" t="s">
        <v>359</v>
      </c>
      <c r="B9" s="31">
        <v>29</v>
      </c>
    </row>
    <row r="10" spans="1:6" x14ac:dyDescent="0.35">
      <c r="A10" s="31" t="s">
        <v>433</v>
      </c>
      <c r="B10" s="31">
        <v>21</v>
      </c>
    </row>
    <row r="11" spans="1:6" x14ac:dyDescent="0.35">
      <c r="A11" s="31" t="s">
        <v>506</v>
      </c>
      <c r="B11" s="31">
        <v>15</v>
      </c>
    </row>
    <row r="12" spans="1:6" x14ac:dyDescent="0.35">
      <c r="A12" s="31" t="s">
        <v>612</v>
      </c>
      <c r="B12" s="31">
        <v>14</v>
      </c>
    </row>
    <row r="13" spans="1:6" x14ac:dyDescent="0.35">
      <c r="A13" s="31" t="s">
        <v>481</v>
      </c>
      <c r="B13" s="31">
        <v>14</v>
      </c>
    </row>
    <row r="14" spans="1:6" x14ac:dyDescent="0.35">
      <c r="A14" s="31" t="s">
        <v>162</v>
      </c>
      <c r="B14" s="31">
        <v>13</v>
      </c>
    </row>
    <row r="15" spans="1:6" x14ac:dyDescent="0.35">
      <c r="A15" s="31" t="s">
        <v>547</v>
      </c>
      <c r="B15" s="31">
        <v>12</v>
      </c>
    </row>
    <row r="16" spans="1:6" x14ac:dyDescent="0.35">
      <c r="A16" s="31" t="s">
        <v>422</v>
      </c>
      <c r="B16" s="31">
        <v>12</v>
      </c>
    </row>
    <row r="17" spans="1:2" x14ac:dyDescent="0.35">
      <c r="A17" s="31" t="s">
        <v>168</v>
      </c>
      <c r="B17" s="31">
        <v>11</v>
      </c>
    </row>
    <row r="18" spans="1:2" x14ac:dyDescent="0.35">
      <c r="A18" s="31" t="s">
        <v>540</v>
      </c>
      <c r="B18" s="31">
        <v>10</v>
      </c>
    </row>
    <row r="19" spans="1:2" x14ac:dyDescent="0.35">
      <c r="A19" s="31" t="s">
        <v>581</v>
      </c>
      <c r="B19" s="31">
        <v>9</v>
      </c>
    </row>
    <row r="20" spans="1:2" x14ac:dyDescent="0.35">
      <c r="A20" s="31" t="s">
        <v>652</v>
      </c>
      <c r="B20" s="31">
        <v>9</v>
      </c>
    </row>
    <row r="21" spans="1:2" x14ac:dyDescent="0.35">
      <c r="A21" s="31" t="s">
        <v>658</v>
      </c>
      <c r="B21" s="31">
        <v>9</v>
      </c>
    </row>
    <row r="22" spans="1:2" x14ac:dyDescent="0.35">
      <c r="A22" s="31" t="s">
        <v>453</v>
      </c>
      <c r="B22" s="31">
        <v>9</v>
      </c>
    </row>
    <row r="23" spans="1:2" x14ac:dyDescent="0.35">
      <c r="A23" s="31" t="s">
        <v>325</v>
      </c>
      <c r="B23" s="31">
        <v>8</v>
      </c>
    </row>
    <row r="24" spans="1:2" x14ac:dyDescent="0.35">
      <c r="A24" s="31" t="s">
        <v>354</v>
      </c>
      <c r="B24" s="31">
        <v>8</v>
      </c>
    </row>
    <row r="25" spans="1:2" x14ac:dyDescent="0.35">
      <c r="A25" s="31" t="s">
        <v>369</v>
      </c>
      <c r="B25" s="31">
        <v>7</v>
      </c>
    </row>
    <row r="26" spans="1:2" x14ac:dyDescent="0.35">
      <c r="A26" s="31" t="s">
        <v>164</v>
      </c>
      <c r="B26" s="31">
        <v>7</v>
      </c>
    </row>
    <row r="27" spans="1:2" x14ac:dyDescent="0.35">
      <c r="A27" s="31" t="s">
        <v>190</v>
      </c>
      <c r="B27" s="31">
        <v>7</v>
      </c>
    </row>
    <row r="28" spans="1:2" x14ac:dyDescent="0.35">
      <c r="A28" s="31" t="s">
        <v>608</v>
      </c>
      <c r="B28" s="31">
        <v>6</v>
      </c>
    </row>
    <row r="29" spans="1:2" x14ac:dyDescent="0.35">
      <c r="A29" s="31" t="s">
        <v>436</v>
      </c>
      <c r="B29" s="31">
        <v>6</v>
      </c>
    </row>
    <row r="30" spans="1:2" x14ac:dyDescent="0.35">
      <c r="A30" s="31" t="s">
        <v>439</v>
      </c>
      <c r="B30" s="31">
        <v>5</v>
      </c>
    </row>
    <row r="31" spans="1:2" x14ac:dyDescent="0.35">
      <c r="A31" s="31" t="s">
        <v>182</v>
      </c>
      <c r="B31" s="31">
        <v>5</v>
      </c>
    </row>
    <row r="32" spans="1:2" x14ac:dyDescent="0.35">
      <c r="A32" s="31" t="s">
        <v>668</v>
      </c>
      <c r="B32" s="31">
        <v>3</v>
      </c>
    </row>
    <row r="33" spans="1:2" x14ac:dyDescent="0.35">
      <c r="A33" s="31" t="s">
        <v>465</v>
      </c>
      <c r="B33" s="31">
        <v>3</v>
      </c>
    </row>
    <row r="34" spans="1:2" x14ac:dyDescent="0.35">
      <c r="A34" s="31" t="s">
        <v>330</v>
      </c>
      <c r="B34" s="31">
        <v>3</v>
      </c>
    </row>
    <row r="35" spans="1:2" x14ac:dyDescent="0.35">
      <c r="A35" s="31" t="s">
        <v>319</v>
      </c>
      <c r="B35" s="31">
        <v>3</v>
      </c>
    </row>
    <row r="36" spans="1:2" x14ac:dyDescent="0.35">
      <c r="A36" s="31" t="s">
        <v>584</v>
      </c>
      <c r="B36" s="31">
        <v>3</v>
      </c>
    </row>
    <row r="37" spans="1:2" x14ac:dyDescent="0.35">
      <c r="A37" s="31" t="s">
        <v>556</v>
      </c>
      <c r="B37" s="31">
        <v>3</v>
      </c>
    </row>
    <row r="38" spans="1:2" x14ac:dyDescent="0.35">
      <c r="A38" s="31" t="s">
        <v>309</v>
      </c>
      <c r="B38" s="31">
        <v>2</v>
      </c>
    </row>
    <row r="39" spans="1:2" x14ac:dyDescent="0.35">
      <c r="A39" s="31" t="s">
        <v>438</v>
      </c>
      <c r="B39" s="31">
        <v>2</v>
      </c>
    </row>
    <row r="40" spans="1:2" x14ac:dyDescent="0.35">
      <c r="A40" s="31" t="s">
        <v>362</v>
      </c>
      <c r="B40" s="31">
        <v>2</v>
      </c>
    </row>
    <row r="41" spans="1:2" x14ac:dyDescent="0.35">
      <c r="A41" s="31" t="s">
        <v>639</v>
      </c>
      <c r="B41" s="31">
        <v>2</v>
      </c>
    </row>
    <row r="42" spans="1:2" x14ac:dyDescent="0.35">
      <c r="A42" s="31" t="s">
        <v>716</v>
      </c>
      <c r="B42" s="31">
        <v>2</v>
      </c>
    </row>
    <row r="43" spans="1:2" x14ac:dyDescent="0.35">
      <c r="A43" s="31" t="s">
        <v>474</v>
      </c>
      <c r="B43" s="31">
        <v>2</v>
      </c>
    </row>
    <row r="44" spans="1:2" x14ac:dyDescent="0.35">
      <c r="A44" s="31" t="s">
        <v>661</v>
      </c>
      <c r="B44" s="31">
        <v>1</v>
      </c>
    </row>
    <row r="45" spans="1:2" x14ac:dyDescent="0.35">
      <c r="A45" s="31" t="s">
        <v>160</v>
      </c>
      <c r="B45" s="31">
        <v>1</v>
      </c>
    </row>
    <row r="46" spans="1:2" x14ac:dyDescent="0.35">
      <c r="A46" s="31" t="s">
        <v>717</v>
      </c>
      <c r="B46" s="31">
        <v>1</v>
      </c>
    </row>
    <row r="47" spans="1:2" x14ac:dyDescent="0.35">
      <c r="A47" s="31" t="s">
        <v>377</v>
      </c>
      <c r="B47" s="31">
        <v>1</v>
      </c>
    </row>
    <row r="48" spans="1:2" x14ac:dyDescent="0.35">
      <c r="A48" s="31" t="s">
        <v>529</v>
      </c>
      <c r="B48" s="31">
        <v>1</v>
      </c>
    </row>
    <row r="49" spans="1:2" x14ac:dyDescent="0.35">
      <c r="A49" s="31" t="s">
        <v>615</v>
      </c>
      <c r="B49" s="31">
        <v>1</v>
      </c>
    </row>
    <row r="50" spans="1:2" x14ac:dyDescent="0.35">
      <c r="A50" s="31" t="s">
        <v>718</v>
      </c>
      <c r="B50" s="31">
        <v>1</v>
      </c>
    </row>
    <row r="51" spans="1:2" x14ac:dyDescent="0.35">
      <c r="A51" s="31" t="s">
        <v>509</v>
      </c>
      <c r="B51" s="31">
        <v>1</v>
      </c>
    </row>
    <row r="52" spans="1:2" x14ac:dyDescent="0.35">
      <c r="A52" s="31" t="s">
        <v>392</v>
      </c>
      <c r="B52" s="31">
        <v>1</v>
      </c>
    </row>
    <row r="53" spans="1:2" x14ac:dyDescent="0.35">
      <c r="A53" s="31" t="s">
        <v>649</v>
      </c>
      <c r="B53" s="31">
        <v>1</v>
      </c>
    </row>
    <row r="54" spans="1:2" x14ac:dyDescent="0.35">
      <c r="A54" s="31" t="s">
        <v>412</v>
      </c>
      <c r="B54" s="31">
        <v>1</v>
      </c>
    </row>
    <row r="55" spans="1:2" x14ac:dyDescent="0.35">
      <c r="A55" s="34" t="s">
        <v>719</v>
      </c>
      <c r="B55" s="34">
        <v>576</v>
      </c>
    </row>
    <row r="57" spans="1:2" ht="15" thickBot="1" x14ac:dyDescent="0.4"/>
    <row r="58" spans="1:2" ht="16.5" customHeight="1" thickBot="1" x14ac:dyDescent="0.4">
      <c r="A58" s="443" t="s">
        <v>964</v>
      </c>
      <c r="B58" s="444"/>
    </row>
    <row r="59" spans="1:2" x14ac:dyDescent="0.35">
      <c r="A59" s="33" t="s">
        <v>714</v>
      </c>
      <c r="B59" s="32" t="s">
        <v>715</v>
      </c>
    </row>
    <row r="61" spans="1:2" ht="15" thickBot="1" x14ac:dyDescent="0.4"/>
    <row r="62" spans="1:2" ht="15.65" customHeight="1" thickBot="1" x14ac:dyDescent="0.4">
      <c r="A62" s="443" t="s">
        <v>720</v>
      </c>
      <c r="B62" s="444"/>
    </row>
    <row r="63" spans="1:2" x14ac:dyDescent="0.35">
      <c r="A63" s="33" t="s">
        <v>714</v>
      </c>
      <c r="B63" s="32" t="s">
        <v>715</v>
      </c>
    </row>
    <row r="64" spans="1:2" x14ac:dyDescent="0.35">
      <c r="A64" s="31" t="s">
        <v>537</v>
      </c>
      <c r="B64" s="31">
        <v>152</v>
      </c>
    </row>
    <row r="65" spans="1:2" x14ac:dyDescent="0.35">
      <c r="A65" s="31" t="s">
        <v>535</v>
      </c>
      <c r="B65" s="31">
        <v>82</v>
      </c>
    </row>
    <row r="66" spans="1:2" x14ac:dyDescent="0.35">
      <c r="A66" s="31" t="s">
        <v>339</v>
      </c>
      <c r="B66" s="31">
        <v>35</v>
      </c>
    </row>
    <row r="67" spans="1:2" x14ac:dyDescent="0.35">
      <c r="A67" s="31" t="s">
        <v>359</v>
      </c>
      <c r="B67" s="31">
        <v>29</v>
      </c>
    </row>
    <row r="68" spans="1:2" x14ac:dyDescent="0.35">
      <c r="A68" s="31" t="s">
        <v>608</v>
      </c>
      <c r="B68" s="31">
        <v>27</v>
      </c>
    </row>
    <row r="69" spans="1:2" x14ac:dyDescent="0.35">
      <c r="A69" s="31" t="s">
        <v>158</v>
      </c>
      <c r="B69" s="31">
        <v>22</v>
      </c>
    </row>
    <row r="70" spans="1:2" x14ac:dyDescent="0.35">
      <c r="A70" s="31" t="s">
        <v>506</v>
      </c>
      <c r="B70" s="31">
        <v>20</v>
      </c>
    </row>
    <row r="71" spans="1:2" x14ac:dyDescent="0.35">
      <c r="A71" s="31" t="s">
        <v>422</v>
      </c>
      <c r="B71" s="31">
        <v>15</v>
      </c>
    </row>
    <row r="72" spans="1:2" x14ac:dyDescent="0.35">
      <c r="A72" s="31" t="s">
        <v>652</v>
      </c>
      <c r="B72" s="31">
        <v>14</v>
      </c>
    </row>
    <row r="73" spans="1:2" x14ac:dyDescent="0.35">
      <c r="A73" s="31" t="s">
        <v>436</v>
      </c>
      <c r="B73" s="31">
        <v>12</v>
      </c>
    </row>
    <row r="74" spans="1:2" x14ac:dyDescent="0.35">
      <c r="A74" s="31" t="s">
        <v>721</v>
      </c>
      <c r="B74" s="31">
        <v>12</v>
      </c>
    </row>
    <row r="75" spans="1:2" x14ac:dyDescent="0.35">
      <c r="A75" s="31" t="s">
        <v>433</v>
      </c>
      <c r="B75" s="31">
        <v>12</v>
      </c>
    </row>
    <row r="76" spans="1:2" x14ac:dyDescent="0.35">
      <c r="A76" s="31" t="s">
        <v>481</v>
      </c>
      <c r="B76" s="31">
        <v>12</v>
      </c>
    </row>
    <row r="77" spans="1:2" x14ac:dyDescent="0.35">
      <c r="A77" s="31" t="s">
        <v>540</v>
      </c>
      <c r="B77" s="31">
        <v>11</v>
      </c>
    </row>
    <row r="78" spans="1:2" x14ac:dyDescent="0.35">
      <c r="A78" s="31" t="s">
        <v>168</v>
      </c>
      <c r="B78" s="31">
        <v>11</v>
      </c>
    </row>
    <row r="79" spans="1:2" x14ac:dyDescent="0.35">
      <c r="A79" s="31" t="s">
        <v>612</v>
      </c>
      <c r="B79" s="31">
        <v>10</v>
      </c>
    </row>
    <row r="80" spans="1:2" x14ac:dyDescent="0.35">
      <c r="A80" s="31" t="s">
        <v>453</v>
      </c>
      <c r="B80" s="31">
        <v>10</v>
      </c>
    </row>
    <row r="81" spans="1:2" x14ac:dyDescent="0.35">
      <c r="A81" s="31" t="s">
        <v>190</v>
      </c>
      <c r="B81" s="31">
        <v>9</v>
      </c>
    </row>
    <row r="82" spans="1:2" x14ac:dyDescent="0.35">
      <c r="A82" s="31" t="s">
        <v>319</v>
      </c>
      <c r="B82" s="31">
        <v>7</v>
      </c>
    </row>
    <row r="83" spans="1:2" x14ac:dyDescent="0.35">
      <c r="A83" s="31" t="s">
        <v>162</v>
      </c>
      <c r="B83" s="31">
        <v>7</v>
      </c>
    </row>
    <row r="84" spans="1:2" x14ac:dyDescent="0.35">
      <c r="A84" s="31" t="s">
        <v>465</v>
      </c>
      <c r="B84" s="31">
        <v>6</v>
      </c>
    </row>
    <row r="85" spans="1:2" x14ac:dyDescent="0.35">
      <c r="A85" s="31" t="s">
        <v>325</v>
      </c>
      <c r="B85" s="31">
        <v>6</v>
      </c>
    </row>
    <row r="86" spans="1:2" x14ac:dyDescent="0.35">
      <c r="A86" s="31" t="s">
        <v>164</v>
      </c>
      <c r="B86" s="31">
        <v>5</v>
      </c>
    </row>
    <row r="87" spans="1:2" x14ac:dyDescent="0.35">
      <c r="A87" s="31" t="s">
        <v>439</v>
      </c>
      <c r="B87" s="31">
        <v>5</v>
      </c>
    </row>
    <row r="88" spans="1:2" x14ac:dyDescent="0.35">
      <c r="A88" s="31" t="s">
        <v>182</v>
      </c>
      <c r="B88" s="31">
        <v>5</v>
      </c>
    </row>
    <row r="89" spans="1:2" x14ac:dyDescent="0.35">
      <c r="A89" s="31" t="s">
        <v>330</v>
      </c>
      <c r="B89" s="31">
        <v>4</v>
      </c>
    </row>
    <row r="90" spans="1:2" x14ac:dyDescent="0.35">
      <c r="A90" s="31" t="s">
        <v>490</v>
      </c>
      <c r="B90" s="31">
        <v>4</v>
      </c>
    </row>
    <row r="91" spans="1:2" x14ac:dyDescent="0.35">
      <c r="A91" s="31" t="s">
        <v>668</v>
      </c>
      <c r="B91" s="31">
        <v>3</v>
      </c>
    </row>
    <row r="92" spans="1:2" x14ac:dyDescent="0.35">
      <c r="A92" s="31" t="s">
        <v>474</v>
      </c>
      <c r="B92" s="31">
        <v>3</v>
      </c>
    </row>
    <row r="93" spans="1:2" x14ac:dyDescent="0.35">
      <c r="A93" s="31" t="s">
        <v>661</v>
      </c>
      <c r="B93" s="31">
        <v>3</v>
      </c>
    </row>
    <row r="94" spans="1:2" x14ac:dyDescent="0.35">
      <c r="A94" s="31" t="s">
        <v>354</v>
      </c>
      <c r="B94" s="31">
        <v>3</v>
      </c>
    </row>
    <row r="95" spans="1:2" x14ac:dyDescent="0.35">
      <c r="A95" s="31" t="s">
        <v>438</v>
      </c>
      <c r="B95" s="31">
        <v>3</v>
      </c>
    </row>
    <row r="96" spans="1:2" x14ac:dyDescent="0.35">
      <c r="A96" s="31" t="s">
        <v>584</v>
      </c>
      <c r="B96" s="31">
        <v>3</v>
      </c>
    </row>
    <row r="97" spans="1:2" x14ac:dyDescent="0.35">
      <c r="A97" s="31" t="s">
        <v>718</v>
      </c>
      <c r="B97" s="31">
        <v>2</v>
      </c>
    </row>
    <row r="98" spans="1:2" x14ac:dyDescent="0.35">
      <c r="A98" s="31" t="s">
        <v>639</v>
      </c>
      <c r="B98" s="31">
        <v>2</v>
      </c>
    </row>
    <row r="99" spans="1:2" x14ac:dyDescent="0.35">
      <c r="A99" s="31" t="s">
        <v>362</v>
      </c>
      <c r="B99" s="31">
        <v>2</v>
      </c>
    </row>
    <row r="100" spans="1:2" x14ac:dyDescent="0.35">
      <c r="A100" s="31" t="s">
        <v>556</v>
      </c>
      <c r="B100" s="31">
        <v>2</v>
      </c>
    </row>
    <row r="101" spans="1:2" x14ac:dyDescent="0.35">
      <c r="A101" s="31" t="s">
        <v>658</v>
      </c>
      <c r="B101" s="31">
        <v>2</v>
      </c>
    </row>
    <row r="102" spans="1:2" x14ac:dyDescent="0.35">
      <c r="A102" s="31" t="s">
        <v>716</v>
      </c>
      <c r="B102" s="31">
        <v>2</v>
      </c>
    </row>
    <row r="103" spans="1:2" x14ac:dyDescent="0.35">
      <c r="A103" s="31" t="s">
        <v>309</v>
      </c>
      <c r="B103" s="31">
        <v>2</v>
      </c>
    </row>
    <row r="104" spans="1:2" x14ac:dyDescent="0.35">
      <c r="A104" s="31" t="s">
        <v>529</v>
      </c>
      <c r="B104" s="31">
        <v>2</v>
      </c>
    </row>
    <row r="105" spans="1:2" x14ac:dyDescent="0.35">
      <c r="A105" s="31" t="s">
        <v>369</v>
      </c>
      <c r="B105" s="31">
        <v>1</v>
      </c>
    </row>
    <row r="106" spans="1:2" x14ac:dyDescent="0.35">
      <c r="A106" s="31" t="s">
        <v>594</v>
      </c>
      <c r="B106" s="31">
        <v>1</v>
      </c>
    </row>
    <row r="107" spans="1:2" x14ac:dyDescent="0.35">
      <c r="A107" s="31" t="s">
        <v>316</v>
      </c>
      <c r="B107" s="31">
        <v>1</v>
      </c>
    </row>
    <row r="108" spans="1:2" x14ac:dyDescent="0.35">
      <c r="A108" s="31" t="s">
        <v>581</v>
      </c>
      <c r="B108" s="31">
        <v>1</v>
      </c>
    </row>
    <row r="109" spans="1:2" x14ac:dyDescent="0.35">
      <c r="A109" s="31" t="s">
        <v>717</v>
      </c>
      <c r="B109" s="31">
        <v>1</v>
      </c>
    </row>
    <row r="110" spans="1:2" x14ac:dyDescent="0.35">
      <c r="A110" s="31" t="s">
        <v>497</v>
      </c>
      <c r="B110" s="31">
        <v>1</v>
      </c>
    </row>
    <row r="111" spans="1:2" x14ac:dyDescent="0.35">
      <c r="A111" s="31" t="s">
        <v>377</v>
      </c>
      <c r="B111" s="31">
        <v>1</v>
      </c>
    </row>
    <row r="112" spans="1:2" x14ac:dyDescent="0.35">
      <c r="A112" s="31" t="s">
        <v>649</v>
      </c>
      <c r="B112" s="31">
        <v>1</v>
      </c>
    </row>
    <row r="113" spans="1:2" x14ac:dyDescent="0.35">
      <c r="A113" s="31" t="s">
        <v>412</v>
      </c>
      <c r="B113" s="31">
        <v>1</v>
      </c>
    </row>
    <row r="114" spans="1:2" x14ac:dyDescent="0.35">
      <c r="A114" s="31" t="s">
        <v>160</v>
      </c>
      <c r="B114" s="31">
        <v>1</v>
      </c>
    </row>
    <row r="115" spans="1:2" x14ac:dyDescent="0.35">
      <c r="A115" s="31" t="s">
        <v>615</v>
      </c>
      <c r="B115" s="31">
        <v>1</v>
      </c>
    </row>
    <row r="116" spans="1:2" x14ac:dyDescent="0.35">
      <c r="A116" s="34" t="s">
        <v>719</v>
      </c>
      <c r="B116" s="34">
        <v>589</v>
      </c>
    </row>
    <row r="118" spans="1:2" ht="15" thickBot="1" x14ac:dyDescent="0.4"/>
    <row r="119" spans="1:2" ht="15" thickBot="1" x14ac:dyDescent="0.4">
      <c r="A119" s="446" t="s">
        <v>722</v>
      </c>
      <c r="B119" s="447"/>
    </row>
    <row r="120" spans="1:2" x14ac:dyDescent="0.35">
      <c r="A120" s="33" t="s">
        <v>714</v>
      </c>
      <c r="B120" s="32" t="s">
        <v>715</v>
      </c>
    </row>
    <row r="121" spans="1:2" x14ac:dyDescent="0.35">
      <c r="A121" s="31" t="s">
        <v>537</v>
      </c>
      <c r="B121" s="31">
        <v>132</v>
      </c>
    </row>
    <row r="122" spans="1:2" x14ac:dyDescent="0.35">
      <c r="A122" s="31" t="s">
        <v>180</v>
      </c>
      <c r="B122" s="31">
        <v>60</v>
      </c>
    </row>
    <row r="123" spans="1:2" x14ac:dyDescent="0.35">
      <c r="A123" s="31" t="s">
        <v>339</v>
      </c>
      <c r="B123" s="31">
        <v>33</v>
      </c>
    </row>
    <row r="124" spans="1:2" x14ac:dyDescent="0.35">
      <c r="A124" s="31" t="s">
        <v>359</v>
      </c>
      <c r="B124" s="31">
        <v>26</v>
      </c>
    </row>
    <row r="125" spans="1:2" x14ac:dyDescent="0.35">
      <c r="A125" s="31" t="s">
        <v>506</v>
      </c>
      <c r="B125" s="31">
        <v>24</v>
      </c>
    </row>
    <row r="126" spans="1:2" x14ac:dyDescent="0.35">
      <c r="A126" s="31" t="s">
        <v>158</v>
      </c>
      <c r="B126" s="31">
        <v>22</v>
      </c>
    </row>
    <row r="127" spans="1:2" x14ac:dyDescent="0.35">
      <c r="A127" s="31" t="s">
        <v>190</v>
      </c>
      <c r="B127" s="31">
        <v>18</v>
      </c>
    </row>
    <row r="128" spans="1:2" x14ac:dyDescent="0.35">
      <c r="A128" s="31" t="s">
        <v>433</v>
      </c>
      <c r="B128" s="31">
        <v>18</v>
      </c>
    </row>
    <row r="129" spans="1:2" x14ac:dyDescent="0.35">
      <c r="A129" s="31" t="s">
        <v>608</v>
      </c>
      <c r="B129" s="31">
        <v>13</v>
      </c>
    </row>
    <row r="130" spans="1:2" x14ac:dyDescent="0.35">
      <c r="A130" s="31" t="s">
        <v>723</v>
      </c>
      <c r="B130" s="31">
        <v>13</v>
      </c>
    </row>
    <row r="131" spans="1:2" x14ac:dyDescent="0.35">
      <c r="A131" s="31" t="s">
        <v>481</v>
      </c>
      <c r="B131" s="31">
        <v>12</v>
      </c>
    </row>
    <row r="132" spans="1:2" x14ac:dyDescent="0.35">
      <c r="A132" s="31" t="s">
        <v>422</v>
      </c>
      <c r="B132" s="31">
        <v>12</v>
      </c>
    </row>
    <row r="133" spans="1:2" x14ac:dyDescent="0.35">
      <c r="A133" s="31" t="s">
        <v>168</v>
      </c>
      <c r="B133" s="31">
        <v>12</v>
      </c>
    </row>
    <row r="134" spans="1:2" x14ac:dyDescent="0.35">
      <c r="A134" s="31" t="s">
        <v>540</v>
      </c>
      <c r="B134" s="31">
        <v>11</v>
      </c>
    </row>
    <row r="135" spans="1:2" x14ac:dyDescent="0.35">
      <c r="A135" s="31" t="s">
        <v>721</v>
      </c>
      <c r="B135" s="31">
        <v>10</v>
      </c>
    </row>
    <row r="136" spans="1:2" x14ac:dyDescent="0.35">
      <c r="A136" s="31" t="s">
        <v>319</v>
      </c>
      <c r="B136" s="31">
        <v>10</v>
      </c>
    </row>
    <row r="137" spans="1:2" x14ac:dyDescent="0.35">
      <c r="A137" s="31" t="s">
        <v>436</v>
      </c>
      <c r="B137" s="31">
        <v>9</v>
      </c>
    </row>
    <row r="138" spans="1:2" x14ac:dyDescent="0.35">
      <c r="A138" s="31" t="s">
        <v>652</v>
      </c>
      <c r="B138" s="31">
        <v>9</v>
      </c>
    </row>
    <row r="139" spans="1:2" x14ac:dyDescent="0.35">
      <c r="A139" s="31" t="s">
        <v>453</v>
      </c>
      <c r="B139" s="31">
        <v>8</v>
      </c>
    </row>
    <row r="140" spans="1:2" x14ac:dyDescent="0.35">
      <c r="A140" s="31" t="s">
        <v>164</v>
      </c>
      <c r="B140" s="31">
        <v>8</v>
      </c>
    </row>
    <row r="141" spans="1:2" x14ac:dyDescent="0.35">
      <c r="A141" s="31" t="s">
        <v>162</v>
      </c>
      <c r="B141" s="31">
        <v>7</v>
      </c>
    </row>
    <row r="142" spans="1:2" x14ac:dyDescent="0.35">
      <c r="A142" s="31" t="s">
        <v>325</v>
      </c>
      <c r="B142" s="31">
        <v>6</v>
      </c>
    </row>
    <row r="143" spans="1:2" x14ac:dyDescent="0.35">
      <c r="A143" s="31" t="s">
        <v>439</v>
      </c>
      <c r="B143" s="31">
        <v>6</v>
      </c>
    </row>
    <row r="144" spans="1:2" x14ac:dyDescent="0.35">
      <c r="A144" s="31" t="s">
        <v>182</v>
      </c>
      <c r="B144" s="31">
        <v>5</v>
      </c>
    </row>
    <row r="145" spans="1:2" x14ac:dyDescent="0.35">
      <c r="A145" s="31" t="s">
        <v>465</v>
      </c>
      <c r="B145" s="31">
        <v>5</v>
      </c>
    </row>
    <row r="146" spans="1:2" x14ac:dyDescent="0.35">
      <c r="A146" s="31" t="s">
        <v>330</v>
      </c>
      <c r="B146" s="31">
        <v>4</v>
      </c>
    </row>
    <row r="147" spans="1:2" x14ac:dyDescent="0.35">
      <c r="A147" s="31" t="s">
        <v>354</v>
      </c>
      <c r="B147" s="31">
        <v>4</v>
      </c>
    </row>
    <row r="148" spans="1:2" x14ac:dyDescent="0.35">
      <c r="A148" s="31" t="s">
        <v>176</v>
      </c>
      <c r="B148" s="31">
        <v>4</v>
      </c>
    </row>
    <row r="149" spans="1:2" x14ac:dyDescent="0.35">
      <c r="A149" s="31" t="s">
        <v>668</v>
      </c>
      <c r="B149" s="31">
        <v>3</v>
      </c>
    </row>
    <row r="150" spans="1:2" x14ac:dyDescent="0.35">
      <c r="A150" s="31" t="s">
        <v>474</v>
      </c>
      <c r="B150" s="31">
        <v>3</v>
      </c>
    </row>
    <row r="151" spans="1:2" x14ac:dyDescent="0.35">
      <c r="A151" s="31" t="s">
        <v>438</v>
      </c>
      <c r="B151" s="31">
        <v>3</v>
      </c>
    </row>
    <row r="152" spans="1:2" x14ac:dyDescent="0.35">
      <c r="A152" s="31" t="s">
        <v>584</v>
      </c>
      <c r="B152" s="31">
        <v>3</v>
      </c>
    </row>
    <row r="153" spans="1:2" x14ac:dyDescent="0.35">
      <c r="A153" s="31" t="s">
        <v>718</v>
      </c>
      <c r="B153" s="31">
        <v>2</v>
      </c>
    </row>
    <row r="154" spans="1:2" x14ac:dyDescent="0.35">
      <c r="A154" s="31" t="s">
        <v>345</v>
      </c>
      <c r="B154" s="31">
        <v>2</v>
      </c>
    </row>
    <row r="155" spans="1:2" x14ac:dyDescent="0.35">
      <c r="A155" s="31" t="s">
        <v>639</v>
      </c>
      <c r="B155" s="31">
        <v>2</v>
      </c>
    </row>
    <row r="156" spans="1:2" x14ac:dyDescent="0.35">
      <c r="A156" s="31" t="s">
        <v>309</v>
      </c>
      <c r="B156" s="31">
        <v>2</v>
      </c>
    </row>
    <row r="157" spans="1:2" x14ac:dyDescent="0.35">
      <c r="A157" s="31" t="s">
        <v>425</v>
      </c>
      <c r="B157" s="31">
        <v>2</v>
      </c>
    </row>
    <row r="158" spans="1:2" x14ac:dyDescent="0.35">
      <c r="A158" s="31" t="s">
        <v>724</v>
      </c>
      <c r="B158" s="31">
        <v>2</v>
      </c>
    </row>
    <row r="159" spans="1:2" x14ac:dyDescent="0.35">
      <c r="A159" s="31" t="s">
        <v>716</v>
      </c>
      <c r="B159" s="31">
        <v>2</v>
      </c>
    </row>
    <row r="160" spans="1:2" x14ac:dyDescent="0.35">
      <c r="A160" s="31" t="s">
        <v>725</v>
      </c>
      <c r="B160" s="31">
        <v>2</v>
      </c>
    </row>
    <row r="161" spans="1:2" x14ac:dyDescent="0.35">
      <c r="A161" s="31" t="s">
        <v>726</v>
      </c>
      <c r="B161" s="31">
        <v>1</v>
      </c>
    </row>
    <row r="162" spans="1:2" x14ac:dyDescent="0.35">
      <c r="A162" s="31" t="s">
        <v>509</v>
      </c>
      <c r="B162" s="31">
        <v>1</v>
      </c>
    </row>
    <row r="163" spans="1:2" x14ac:dyDescent="0.35">
      <c r="A163" s="31" t="s">
        <v>556</v>
      </c>
      <c r="B163" s="31">
        <v>1</v>
      </c>
    </row>
    <row r="164" spans="1:2" x14ac:dyDescent="0.35">
      <c r="A164" s="31" t="s">
        <v>160</v>
      </c>
      <c r="B164" s="31">
        <v>1</v>
      </c>
    </row>
    <row r="165" spans="1:2" x14ac:dyDescent="0.35">
      <c r="A165" s="31" t="s">
        <v>727</v>
      </c>
      <c r="B165" s="31">
        <v>1</v>
      </c>
    </row>
    <row r="166" spans="1:2" x14ac:dyDescent="0.35">
      <c r="A166" s="31" t="s">
        <v>369</v>
      </c>
      <c r="B166" s="31">
        <v>1</v>
      </c>
    </row>
    <row r="167" spans="1:2" x14ac:dyDescent="0.35">
      <c r="A167" s="31" t="s">
        <v>184</v>
      </c>
      <c r="B167" s="31">
        <v>1</v>
      </c>
    </row>
    <row r="168" spans="1:2" x14ac:dyDescent="0.35">
      <c r="A168" s="31" t="s">
        <v>362</v>
      </c>
      <c r="B168" s="31">
        <v>1</v>
      </c>
    </row>
    <row r="169" spans="1:2" x14ac:dyDescent="0.35">
      <c r="A169" s="31" t="s">
        <v>529</v>
      </c>
      <c r="B169" s="31">
        <v>1</v>
      </c>
    </row>
    <row r="170" spans="1:2" x14ac:dyDescent="0.35">
      <c r="A170" s="31" t="s">
        <v>649</v>
      </c>
      <c r="B170" s="31">
        <v>1</v>
      </c>
    </row>
    <row r="171" spans="1:2" x14ac:dyDescent="0.35">
      <c r="A171" s="31" t="s">
        <v>316</v>
      </c>
      <c r="B171" s="31">
        <v>1</v>
      </c>
    </row>
    <row r="172" spans="1:2" x14ac:dyDescent="0.35">
      <c r="A172" s="31" t="s">
        <v>658</v>
      </c>
      <c r="B172" s="31">
        <v>1</v>
      </c>
    </row>
    <row r="173" spans="1:2" x14ac:dyDescent="0.35">
      <c r="A173" s="31" t="s">
        <v>581</v>
      </c>
      <c r="B173" s="31">
        <v>1</v>
      </c>
    </row>
    <row r="174" spans="1:2" x14ac:dyDescent="0.35">
      <c r="A174" s="31" t="s">
        <v>717</v>
      </c>
      <c r="B174" s="31">
        <v>1</v>
      </c>
    </row>
    <row r="175" spans="1:2" x14ac:dyDescent="0.35">
      <c r="A175" s="38" t="s">
        <v>719</v>
      </c>
      <c r="B175" s="37">
        <v>543</v>
      </c>
    </row>
    <row r="177" spans="1:2" ht="15" thickBot="1" x14ac:dyDescent="0.4"/>
    <row r="178" spans="1:2" ht="15" thickBot="1" x14ac:dyDescent="0.4">
      <c r="A178" s="446" t="s">
        <v>728</v>
      </c>
      <c r="B178" s="447"/>
    </row>
    <row r="179" spans="1:2" x14ac:dyDescent="0.35">
      <c r="A179" s="33" t="s">
        <v>714</v>
      </c>
      <c r="B179" s="32" t="s">
        <v>715</v>
      </c>
    </row>
    <row r="180" spans="1:2" x14ac:dyDescent="0.35">
      <c r="A180" s="15" t="s">
        <v>537</v>
      </c>
      <c r="B180" s="31">
        <v>148</v>
      </c>
    </row>
    <row r="181" spans="1:2" x14ac:dyDescent="0.35">
      <c r="A181" s="15" t="s">
        <v>180</v>
      </c>
      <c r="B181" s="31">
        <v>50</v>
      </c>
    </row>
    <row r="182" spans="1:2" x14ac:dyDescent="0.35">
      <c r="A182" s="15" t="s">
        <v>729</v>
      </c>
      <c r="B182" s="31">
        <v>40</v>
      </c>
    </row>
    <row r="183" spans="1:2" x14ac:dyDescent="0.35">
      <c r="A183" s="15" t="s">
        <v>158</v>
      </c>
      <c r="B183" s="31">
        <v>35</v>
      </c>
    </row>
    <row r="184" spans="1:2" x14ac:dyDescent="0.35">
      <c r="A184" s="15" t="s">
        <v>359</v>
      </c>
      <c r="B184" s="31">
        <v>26</v>
      </c>
    </row>
    <row r="185" spans="1:2" x14ac:dyDescent="0.35">
      <c r="A185" s="15" t="s">
        <v>168</v>
      </c>
      <c r="B185" s="31">
        <v>25</v>
      </c>
    </row>
    <row r="186" spans="1:2" x14ac:dyDescent="0.35">
      <c r="A186" s="15" t="s">
        <v>439</v>
      </c>
      <c r="B186" s="31">
        <v>21</v>
      </c>
    </row>
    <row r="187" spans="1:2" x14ac:dyDescent="0.35">
      <c r="A187" s="15" t="s">
        <v>433</v>
      </c>
      <c r="B187" s="31">
        <v>19</v>
      </c>
    </row>
    <row r="188" spans="1:2" x14ac:dyDescent="0.35">
      <c r="A188" s="15" t="s">
        <v>506</v>
      </c>
      <c r="B188" s="31">
        <v>19</v>
      </c>
    </row>
    <row r="189" spans="1:2" x14ac:dyDescent="0.35">
      <c r="A189" s="15" t="s">
        <v>608</v>
      </c>
      <c r="B189" s="31">
        <v>14</v>
      </c>
    </row>
    <row r="190" spans="1:2" x14ac:dyDescent="0.35">
      <c r="A190" s="15" t="s">
        <v>721</v>
      </c>
      <c r="B190" s="31">
        <v>14</v>
      </c>
    </row>
    <row r="191" spans="1:2" x14ac:dyDescent="0.35">
      <c r="A191" s="15" t="s">
        <v>481</v>
      </c>
      <c r="B191" s="31">
        <v>13</v>
      </c>
    </row>
    <row r="192" spans="1:2" x14ac:dyDescent="0.35">
      <c r="A192" s="15" t="s">
        <v>652</v>
      </c>
      <c r="B192" s="31">
        <v>12</v>
      </c>
    </row>
    <row r="193" spans="1:2" x14ac:dyDescent="0.35">
      <c r="A193" s="15" t="s">
        <v>190</v>
      </c>
      <c r="B193" s="31">
        <v>11</v>
      </c>
    </row>
    <row r="194" spans="1:2" x14ac:dyDescent="0.35">
      <c r="A194" s="15" t="s">
        <v>319</v>
      </c>
      <c r="B194" s="31">
        <v>11</v>
      </c>
    </row>
    <row r="195" spans="1:2" x14ac:dyDescent="0.35">
      <c r="A195" s="15" t="s">
        <v>730</v>
      </c>
      <c r="B195" s="31">
        <v>10</v>
      </c>
    </row>
    <row r="196" spans="1:2" x14ac:dyDescent="0.35">
      <c r="A196" s="15" t="s">
        <v>612</v>
      </c>
      <c r="B196" s="31">
        <v>10</v>
      </c>
    </row>
    <row r="197" spans="1:2" x14ac:dyDescent="0.35">
      <c r="A197" s="15" t="s">
        <v>453</v>
      </c>
      <c r="B197" s="31">
        <v>10</v>
      </c>
    </row>
    <row r="198" spans="1:2" x14ac:dyDescent="0.35">
      <c r="A198" s="15" t="s">
        <v>540</v>
      </c>
      <c r="B198" s="31">
        <v>9</v>
      </c>
    </row>
    <row r="199" spans="1:2" x14ac:dyDescent="0.35">
      <c r="A199" s="15" t="s">
        <v>465</v>
      </c>
      <c r="B199" s="31">
        <v>7</v>
      </c>
    </row>
    <row r="200" spans="1:2" x14ac:dyDescent="0.35">
      <c r="A200" s="15" t="s">
        <v>731</v>
      </c>
      <c r="B200" s="31">
        <v>7</v>
      </c>
    </row>
    <row r="201" spans="1:2" x14ac:dyDescent="0.35">
      <c r="A201" s="15" t="s">
        <v>325</v>
      </c>
      <c r="B201" s="31">
        <v>7</v>
      </c>
    </row>
    <row r="202" spans="1:2" x14ac:dyDescent="0.35">
      <c r="A202" s="15" t="s">
        <v>164</v>
      </c>
      <c r="B202" s="31">
        <v>6</v>
      </c>
    </row>
    <row r="203" spans="1:2" x14ac:dyDescent="0.35">
      <c r="A203" s="15" t="s">
        <v>162</v>
      </c>
      <c r="B203" s="31">
        <v>6</v>
      </c>
    </row>
    <row r="204" spans="1:2" x14ac:dyDescent="0.35">
      <c r="A204" s="15" t="s">
        <v>182</v>
      </c>
      <c r="B204" s="31">
        <v>6</v>
      </c>
    </row>
    <row r="205" spans="1:2" x14ac:dyDescent="0.35">
      <c r="A205" s="15" t="s">
        <v>658</v>
      </c>
      <c r="B205" s="31">
        <v>5</v>
      </c>
    </row>
    <row r="206" spans="1:2" x14ac:dyDescent="0.35">
      <c r="A206" s="15" t="s">
        <v>176</v>
      </c>
      <c r="B206" s="31">
        <v>4</v>
      </c>
    </row>
    <row r="207" spans="1:2" x14ac:dyDescent="0.35">
      <c r="A207" s="15" t="s">
        <v>354</v>
      </c>
      <c r="B207" s="31">
        <v>4</v>
      </c>
    </row>
    <row r="208" spans="1:2" x14ac:dyDescent="0.35">
      <c r="A208" s="15" t="s">
        <v>556</v>
      </c>
      <c r="B208" s="31">
        <v>3</v>
      </c>
    </row>
    <row r="209" spans="1:2" x14ac:dyDescent="0.35">
      <c r="A209" s="15" t="s">
        <v>584</v>
      </c>
      <c r="B209" s="31">
        <v>3</v>
      </c>
    </row>
    <row r="210" spans="1:2" x14ac:dyDescent="0.35">
      <c r="A210" s="15" t="s">
        <v>330</v>
      </c>
      <c r="B210" s="31">
        <v>3</v>
      </c>
    </row>
    <row r="211" spans="1:2" x14ac:dyDescent="0.35">
      <c r="A211" s="15" t="s">
        <v>668</v>
      </c>
      <c r="B211" s="31">
        <v>3</v>
      </c>
    </row>
    <row r="212" spans="1:2" x14ac:dyDescent="0.35">
      <c r="A212" s="15" t="s">
        <v>732</v>
      </c>
      <c r="B212" s="31">
        <v>3</v>
      </c>
    </row>
    <row r="213" spans="1:2" x14ac:dyDescent="0.35">
      <c r="A213" s="15" t="s">
        <v>649</v>
      </c>
      <c r="B213" s="31">
        <v>3</v>
      </c>
    </row>
    <row r="214" spans="1:2" x14ac:dyDescent="0.35">
      <c r="A214" s="15" t="s">
        <v>474</v>
      </c>
      <c r="B214" s="31">
        <v>3</v>
      </c>
    </row>
    <row r="215" spans="1:2" x14ac:dyDescent="0.35">
      <c r="A215" s="15" t="s">
        <v>160</v>
      </c>
      <c r="B215" s="31">
        <v>2</v>
      </c>
    </row>
    <row r="216" spans="1:2" x14ac:dyDescent="0.35">
      <c r="A216" s="15" t="s">
        <v>716</v>
      </c>
      <c r="B216" s="31">
        <v>2</v>
      </c>
    </row>
    <row r="217" spans="1:2" x14ac:dyDescent="0.35">
      <c r="A217" s="15" t="s">
        <v>718</v>
      </c>
      <c r="B217" s="31">
        <v>2</v>
      </c>
    </row>
    <row r="218" spans="1:2" x14ac:dyDescent="0.35">
      <c r="A218" s="15" t="s">
        <v>725</v>
      </c>
      <c r="B218" s="31">
        <v>2</v>
      </c>
    </row>
    <row r="219" spans="1:2" x14ac:dyDescent="0.35">
      <c r="A219" s="15" t="s">
        <v>639</v>
      </c>
      <c r="B219" s="31">
        <v>2</v>
      </c>
    </row>
    <row r="220" spans="1:2" x14ac:dyDescent="0.35">
      <c r="A220" s="15" t="s">
        <v>309</v>
      </c>
      <c r="B220" s="31">
        <v>2</v>
      </c>
    </row>
    <row r="221" spans="1:2" x14ac:dyDescent="0.35">
      <c r="A221" s="15" t="s">
        <v>497</v>
      </c>
      <c r="B221" s="31">
        <v>1</v>
      </c>
    </row>
    <row r="222" spans="1:2" x14ac:dyDescent="0.35">
      <c r="A222" s="15" t="s">
        <v>581</v>
      </c>
      <c r="B222" s="31">
        <v>1</v>
      </c>
    </row>
    <row r="223" spans="1:2" x14ac:dyDescent="0.35">
      <c r="A223" s="15" t="s">
        <v>724</v>
      </c>
      <c r="B223" s="31">
        <v>1</v>
      </c>
    </row>
    <row r="224" spans="1:2" x14ac:dyDescent="0.35">
      <c r="A224" s="15" t="s">
        <v>598</v>
      </c>
      <c r="B224" s="31">
        <v>1</v>
      </c>
    </row>
    <row r="225" spans="1:24" x14ac:dyDescent="0.35">
      <c r="A225" s="15" t="s">
        <v>369</v>
      </c>
      <c r="B225" s="31">
        <v>1</v>
      </c>
    </row>
    <row r="226" spans="1:24" x14ac:dyDescent="0.35">
      <c r="A226" s="15" t="s">
        <v>529</v>
      </c>
      <c r="B226" s="31">
        <v>1</v>
      </c>
    </row>
    <row r="227" spans="1:24" x14ac:dyDescent="0.35">
      <c r="A227" s="15" t="s">
        <v>316</v>
      </c>
      <c r="B227" s="31">
        <v>1</v>
      </c>
    </row>
    <row r="228" spans="1:24" x14ac:dyDescent="0.35">
      <c r="A228" s="15" t="s">
        <v>717</v>
      </c>
      <c r="B228" s="31">
        <v>1</v>
      </c>
    </row>
    <row r="229" spans="1:24" x14ac:dyDescent="0.35">
      <c r="A229" s="15" t="s">
        <v>727</v>
      </c>
      <c r="B229" s="31">
        <v>1</v>
      </c>
    </row>
    <row r="230" spans="1:24" x14ac:dyDescent="0.35">
      <c r="A230" s="15" t="s">
        <v>438</v>
      </c>
      <c r="B230" s="31">
        <v>1</v>
      </c>
    </row>
    <row r="231" spans="1:24" x14ac:dyDescent="0.35">
      <c r="A231" s="15" t="s">
        <v>362</v>
      </c>
      <c r="B231" s="31">
        <v>1</v>
      </c>
    </row>
    <row r="232" spans="1:24" x14ac:dyDescent="0.35">
      <c r="A232" s="15" t="s">
        <v>345</v>
      </c>
      <c r="B232" s="31">
        <v>1</v>
      </c>
    </row>
    <row r="233" spans="1:24" x14ac:dyDescent="0.35">
      <c r="A233" s="15" t="s">
        <v>425</v>
      </c>
      <c r="B233" s="31">
        <v>1</v>
      </c>
    </row>
    <row r="234" spans="1:24" x14ac:dyDescent="0.35">
      <c r="A234" s="15" t="s">
        <v>184</v>
      </c>
      <c r="B234" s="31">
        <v>1</v>
      </c>
    </row>
    <row r="235" spans="1:24" x14ac:dyDescent="0.35">
      <c r="A235" s="38" t="s">
        <v>719</v>
      </c>
      <c r="B235" s="37">
        <v>596</v>
      </c>
    </row>
    <row r="236" spans="1:24" s="7" customFormat="1" x14ac:dyDescent="0.35">
      <c r="A236"/>
      <c r="B236"/>
      <c r="C236"/>
      <c r="D236"/>
      <c r="E236"/>
      <c r="F236"/>
      <c r="G236"/>
      <c r="H236"/>
      <c r="I236"/>
      <c r="J236"/>
      <c r="K236"/>
      <c r="L236"/>
      <c r="M236"/>
      <c r="N236"/>
      <c r="O236"/>
      <c r="P236"/>
      <c r="Q236"/>
      <c r="R236"/>
      <c r="S236"/>
      <c r="T236"/>
      <c r="U236"/>
      <c r="V236"/>
      <c r="W236"/>
      <c r="X236"/>
    </row>
    <row r="237" spans="1:24" s="7" customFormat="1" ht="15" thickBot="1" x14ac:dyDescent="0.4">
      <c r="A237"/>
      <c r="B237"/>
      <c r="C237"/>
      <c r="D237"/>
      <c r="E237"/>
      <c r="F237"/>
      <c r="G237"/>
      <c r="H237"/>
      <c r="I237"/>
      <c r="J237"/>
      <c r="K237"/>
      <c r="L237"/>
      <c r="M237"/>
      <c r="N237"/>
      <c r="O237"/>
      <c r="P237"/>
      <c r="Q237"/>
      <c r="R237"/>
      <c r="S237"/>
      <c r="T237"/>
      <c r="U237"/>
      <c r="V237"/>
      <c r="W237"/>
      <c r="X237"/>
    </row>
    <row r="238" spans="1:24" ht="15" thickBot="1" x14ac:dyDescent="0.4">
      <c r="A238" s="446" t="s">
        <v>733</v>
      </c>
      <c r="B238" s="447"/>
    </row>
    <row r="239" spans="1:24" x14ac:dyDescent="0.35">
      <c r="A239" s="36" t="s">
        <v>714</v>
      </c>
      <c r="B239" s="35" t="s">
        <v>715</v>
      </c>
    </row>
    <row r="240" spans="1:24" x14ac:dyDescent="0.35">
      <c r="A240" s="31" t="s">
        <v>537</v>
      </c>
      <c r="B240" s="31">
        <v>139</v>
      </c>
    </row>
    <row r="241" spans="1:3" x14ac:dyDescent="0.35">
      <c r="A241" s="31" t="s">
        <v>180</v>
      </c>
      <c r="B241" s="31">
        <v>56</v>
      </c>
    </row>
    <row r="242" spans="1:3" x14ac:dyDescent="0.35">
      <c r="A242" s="31" t="s">
        <v>439</v>
      </c>
      <c r="B242" s="31">
        <v>31</v>
      </c>
      <c r="C242" s="23"/>
    </row>
    <row r="243" spans="1:3" x14ac:dyDescent="0.35">
      <c r="A243" s="31" t="s">
        <v>729</v>
      </c>
      <c r="B243" s="31">
        <v>27</v>
      </c>
    </row>
    <row r="244" spans="1:3" x14ac:dyDescent="0.35">
      <c r="A244" s="31" t="s">
        <v>359</v>
      </c>
      <c r="B244" s="31">
        <v>26</v>
      </c>
    </row>
    <row r="245" spans="1:3" x14ac:dyDescent="0.35">
      <c r="A245" s="31" t="s">
        <v>506</v>
      </c>
      <c r="B245" s="31">
        <v>22</v>
      </c>
    </row>
    <row r="246" spans="1:3" x14ac:dyDescent="0.35">
      <c r="A246" s="31" t="s">
        <v>158</v>
      </c>
      <c r="B246" s="31">
        <v>19</v>
      </c>
    </row>
    <row r="247" spans="1:3" x14ac:dyDescent="0.35">
      <c r="A247" s="31" t="s">
        <v>658</v>
      </c>
      <c r="B247" s="31">
        <v>17</v>
      </c>
    </row>
    <row r="248" spans="1:3" x14ac:dyDescent="0.35">
      <c r="A248" s="31" t="s">
        <v>721</v>
      </c>
      <c r="B248" s="31">
        <v>15</v>
      </c>
    </row>
    <row r="249" spans="1:3" x14ac:dyDescent="0.35">
      <c r="A249" s="31" t="s">
        <v>168</v>
      </c>
      <c r="B249" s="31">
        <v>15</v>
      </c>
    </row>
    <row r="250" spans="1:3" x14ac:dyDescent="0.35">
      <c r="A250" s="31" t="s">
        <v>465</v>
      </c>
      <c r="B250" s="31">
        <v>14</v>
      </c>
    </row>
    <row r="251" spans="1:3" x14ac:dyDescent="0.35">
      <c r="A251" s="31" t="s">
        <v>608</v>
      </c>
      <c r="B251" s="31">
        <v>14</v>
      </c>
    </row>
    <row r="252" spans="1:3" x14ac:dyDescent="0.35">
      <c r="A252" s="31" t="s">
        <v>481</v>
      </c>
      <c r="B252" s="31">
        <v>12</v>
      </c>
    </row>
    <row r="253" spans="1:3" x14ac:dyDescent="0.35">
      <c r="A253" s="31" t="s">
        <v>325</v>
      </c>
      <c r="B253" s="31">
        <v>11</v>
      </c>
    </row>
    <row r="254" spans="1:3" x14ac:dyDescent="0.35">
      <c r="A254" s="31" t="s">
        <v>730</v>
      </c>
      <c r="B254" s="31">
        <v>11</v>
      </c>
    </row>
    <row r="255" spans="1:3" x14ac:dyDescent="0.35">
      <c r="A255" s="31" t="s">
        <v>433</v>
      </c>
      <c r="B255" s="31">
        <v>11</v>
      </c>
    </row>
    <row r="256" spans="1:3" x14ac:dyDescent="0.35">
      <c r="A256" s="31" t="s">
        <v>190</v>
      </c>
      <c r="B256" s="31">
        <v>10</v>
      </c>
    </row>
    <row r="257" spans="1:2" x14ac:dyDescent="0.35">
      <c r="A257" s="31" t="s">
        <v>319</v>
      </c>
      <c r="B257" s="31">
        <v>10</v>
      </c>
    </row>
    <row r="258" spans="1:2" x14ac:dyDescent="0.35">
      <c r="A258" s="31" t="s">
        <v>652</v>
      </c>
      <c r="B258" s="31">
        <v>10</v>
      </c>
    </row>
    <row r="259" spans="1:2" x14ac:dyDescent="0.35">
      <c r="A259" s="31" t="s">
        <v>453</v>
      </c>
      <c r="B259" s="31">
        <v>9</v>
      </c>
    </row>
    <row r="260" spans="1:2" x14ac:dyDescent="0.35">
      <c r="A260" s="31" t="s">
        <v>731</v>
      </c>
      <c r="B260" s="31">
        <v>8</v>
      </c>
    </row>
    <row r="261" spans="1:2" x14ac:dyDescent="0.35">
      <c r="A261" s="31" t="s">
        <v>164</v>
      </c>
      <c r="B261" s="31">
        <v>8</v>
      </c>
    </row>
    <row r="262" spans="1:2" x14ac:dyDescent="0.35">
      <c r="A262" s="31" t="s">
        <v>540</v>
      </c>
      <c r="B262" s="31">
        <v>8</v>
      </c>
    </row>
    <row r="263" spans="1:2" x14ac:dyDescent="0.35">
      <c r="A263" s="31" t="s">
        <v>354</v>
      </c>
      <c r="B263" s="31">
        <v>8</v>
      </c>
    </row>
    <row r="264" spans="1:2" x14ac:dyDescent="0.35">
      <c r="A264" s="31" t="s">
        <v>612</v>
      </c>
      <c r="B264" s="31">
        <v>7</v>
      </c>
    </row>
    <row r="265" spans="1:2" x14ac:dyDescent="0.35">
      <c r="A265" s="31" t="s">
        <v>182</v>
      </c>
      <c r="B265" s="31">
        <v>6</v>
      </c>
    </row>
    <row r="266" spans="1:2" x14ac:dyDescent="0.35">
      <c r="A266" s="31" t="s">
        <v>556</v>
      </c>
      <c r="B266" s="31">
        <v>5</v>
      </c>
    </row>
    <row r="267" spans="1:2" x14ac:dyDescent="0.35">
      <c r="A267" s="31" t="s">
        <v>369</v>
      </c>
      <c r="B267" s="31">
        <v>4</v>
      </c>
    </row>
    <row r="268" spans="1:2" x14ac:dyDescent="0.35">
      <c r="A268" s="31" t="s">
        <v>649</v>
      </c>
      <c r="B268" s="31">
        <v>4</v>
      </c>
    </row>
    <row r="269" spans="1:2" x14ac:dyDescent="0.35">
      <c r="A269" s="31" t="s">
        <v>732</v>
      </c>
      <c r="B269" s="31">
        <v>3</v>
      </c>
    </row>
    <row r="270" spans="1:2" x14ac:dyDescent="0.35">
      <c r="A270" s="31" t="s">
        <v>330</v>
      </c>
      <c r="B270" s="31">
        <v>3</v>
      </c>
    </row>
    <row r="271" spans="1:2" x14ac:dyDescent="0.35">
      <c r="A271" s="31" t="s">
        <v>668</v>
      </c>
      <c r="B271" s="31">
        <v>3</v>
      </c>
    </row>
    <row r="272" spans="1:2" x14ac:dyDescent="0.35">
      <c r="A272" s="31" t="s">
        <v>584</v>
      </c>
      <c r="B272" s="31">
        <v>3</v>
      </c>
    </row>
    <row r="273" spans="1:6" x14ac:dyDescent="0.35">
      <c r="A273" s="31" t="s">
        <v>724</v>
      </c>
      <c r="B273" s="31">
        <v>3</v>
      </c>
    </row>
    <row r="274" spans="1:6" x14ac:dyDescent="0.35">
      <c r="A274" s="31" t="s">
        <v>474</v>
      </c>
      <c r="B274" s="31">
        <v>3</v>
      </c>
    </row>
    <row r="275" spans="1:6" x14ac:dyDescent="0.35">
      <c r="A275" s="31" t="s">
        <v>176</v>
      </c>
      <c r="B275" s="31">
        <v>2</v>
      </c>
    </row>
    <row r="276" spans="1:6" x14ac:dyDescent="0.35">
      <c r="A276" s="31" t="s">
        <v>617</v>
      </c>
      <c r="B276" s="31">
        <v>2</v>
      </c>
    </row>
    <row r="277" spans="1:6" x14ac:dyDescent="0.35">
      <c r="A277" s="31" t="s">
        <v>497</v>
      </c>
      <c r="B277" s="31">
        <v>2</v>
      </c>
    </row>
    <row r="278" spans="1:6" x14ac:dyDescent="0.35">
      <c r="A278" s="31" t="s">
        <v>162</v>
      </c>
      <c r="B278" s="31">
        <v>2</v>
      </c>
    </row>
    <row r="279" spans="1:6" x14ac:dyDescent="0.35">
      <c r="A279" s="31" t="s">
        <v>309</v>
      </c>
      <c r="B279" s="31">
        <v>2</v>
      </c>
    </row>
    <row r="280" spans="1:6" x14ac:dyDescent="0.35">
      <c r="A280" s="31" t="s">
        <v>581</v>
      </c>
      <c r="B280" s="31">
        <v>1</v>
      </c>
    </row>
    <row r="281" spans="1:6" x14ac:dyDescent="0.35">
      <c r="A281" s="31" t="s">
        <v>725</v>
      </c>
      <c r="B281" s="31">
        <v>1</v>
      </c>
    </row>
    <row r="282" spans="1:6" x14ac:dyDescent="0.35">
      <c r="A282" s="31" t="s">
        <v>174</v>
      </c>
      <c r="B282" s="31">
        <v>1</v>
      </c>
    </row>
    <row r="283" spans="1:6" x14ac:dyDescent="0.35">
      <c r="A283" s="31" t="s">
        <v>734</v>
      </c>
      <c r="B283" s="31">
        <v>1</v>
      </c>
    </row>
    <row r="284" spans="1:6" x14ac:dyDescent="0.35">
      <c r="A284" s="31" t="s">
        <v>345</v>
      </c>
      <c r="B284" s="31">
        <v>1</v>
      </c>
    </row>
    <row r="285" spans="1:6" x14ac:dyDescent="0.35">
      <c r="A285" s="31" t="s">
        <v>598</v>
      </c>
      <c r="B285" s="31">
        <v>1</v>
      </c>
    </row>
    <row r="286" spans="1:6" x14ac:dyDescent="0.35">
      <c r="A286" s="31" t="s">
        <v>362</v>
      </c>
      <c r="B286" s="31">
        <v>1</v>
      </c>
      <c r="F286" t="s">
        <v>735</v>
      </c>
    </row>
    <row r="287" spans="1:6" x14ac:dyDescent="0.35">
      <c r="A287" s="31" t="s">
        <v>736</v>
      </c>
      <c r="B287" s="31">
        <v>1</v>
      </c>
    </row>
    <row r="288" spans="1:6" x14ac:dyDescent="0.35">
      <c r="A288" s="31" t="s">
        <v>316</v>
      </c>
      <c r="B288" s="31">
        <v>1</v>
      </c>
    </row>
    <row r="289" spans="1:3" x14ac:dyDescent="0.35">
      <c r="A289" s="31" t="s">
        <v>529</v>
      </c>
      <c r="B289" s="31">
        <v>1</v>
      </c>
    </row>
    <row r="290" spans="1:3" x14ac:dyDescent="0.35">
      <c r="A290" s="31" t="s">
        <v>665</v>
      </c>
      <c r="B290" s="31">
        <v>1</v>
      </c>
    </row>
    <row r="291" spans="1:3" x14ac:dyDescent="0.35">
      <c r="A291" s="31" t="s">
        <v>160</v>
      </c>
      <c r="B291" s="31">
        <v>1</v>
      </c>
    </row>
    <row r="292" spans="1:3" x14ac:dyDescent="0.35">
      <c r="A292" s="31" t="s">
        <v>509</v>
      </c>
      <c r="B292" s="31">
        <v>1</v>
      </c>
    </row>
    <row r="293" spans="1:3" x14ac:dyDescent="0.35">
      <c r="A293" s="31" t="s">
        <v>727</v>
      </c>
      <c r="B293" s="31">
        <v>1</v>
      </c>
    </row>
    <row r="294" spans="1:3" x14ac:dyDescent="0.35">
      <c r="A294" s="31" t="s">
        <v>639</v>
      </c>
      <c r="B294" s="31">
        <v>1</v>
      </c>
    </row>
    <row r="295" spans="1:3" x14ac:dyDescent="0.35">
      <c r="A295" s="31" t="s">
        <v>184</v>
      </c>
      <c r="B295" s="31">
        <v>1</v>
      </c>
    </row>
    <row r="296" spans="1:3" x14ac:dyDescent="0.35">
      <c r="A296" s="34" t="s">
        <v>719</v>
      </c>
      <c r="B296" s="34">
        <v>581</v>
      </c>
    </row>
    <row r="298" spans="1:3" ht="15" thickBot="1" x14ac:dyDescent="0.4"/>
    <row r="299" spans="1:3" ht="15" thickBot="1" x14ac:dyDescent="0.4">
      <c r="A299" s="443" t="s">
        <v>737</v>
      </c>
      <c r="B299" s="444"/>
    </row>
    <row r="300" spans="1:3" x14ac:dyDescent="0.35">
      <c r="A300" s="33" t="s">
        <v>714</v>
      </c>
      <c r="B300" s="32" t="s">
        <v>715</v>
      </c>
    </row>
    <row r="301" spans="1:3" x14ac:dyDescent="0.35">
      <c r="A301" s="31" t="s">
        <v>537</v>
      </c>
      <c r="B301" s="31">
        <v>125</v>
      </c>
    </row>
    <row r="302" spans="1:3" x14ac:dyDescent="0.35">
      <c r="A302" s="31" t="s">
        <v>535</v>
      </c>
      <c r="B302" s="31">
        <v>51</v>
      </c>
    </row>
    <row r="303" spans="1:3" x14ac:dyDescent="0.35">
      <c r="A303" s="31" t="s">
        <v>729</v>
      </c>
      <c r="B303" s="31">
        <v>32</v>
      </c>
      <c r="C303" s="23"/>
    </row>
    <row r="304" spans="1:3" x14ac:dyDescent="0.35">
      <c r="A304" s="31" t="s">
        <v>506</v>
      </c>
      <c r="B304" s="31">
        <v>22</v>
      </c>
    </row>
    <row r="305" spans="1:2" x14ac:dyDescent="0.35">
      <c r="A305" s="31" t="s">
        <v>359</v>
      </c>
      <c r="B305" s="31">
        <v>18</v>
      </c>
    </row>
    <row r="306" spans="1:2" x14ac:dyDescent="0.35">
      <c r="A306" s="31" t="s">
        <v>168</v>
      </c>
      <c r="B306" s="31">
        <v>15</v>
      </c>
    </row>
    <row r="307" spans="1:2" x14ac:dyDescent="0.35">
      <c r="A307" s="31" t="s">
        <v>721</v>
      </c>
      <c r="B307" s="31">
        <v>15</v>
      </c>
    </row>
    <row r="308" spans="1:2" x14ac:dyDescent="0.35">
      <c r="A308" s="31" t="s">
        <v>439</v>
      </c>
      <c r="B308" s="31">
        <v>15</v>
      </c>
    </row>
    <row r="309" spans="1:2" x14ac:dyDescent="0.35">
      <c r="A309" s="31" t="s">
        <v>652</v>
      </c>
      <c r="B309" s="31">
        <v>14</v>
      </c>
    </row>
    <row r="310" spans="1:2" x14ac:dyDescent="0.35">
      <c r="A310" s="31" t="s">
        <v>158</v>
      </c>
      <c r="B310" s="31">
        <v>14</v>
      </c>
    </row>
    <row r="311" spans="1:2" x14ac:dyDescent="0.35">
      <c r="A311" s="31" t="s">
        <v>453</v>
      </c>
      <c r="B311" s="31">
        <v>14</v>
      </c>
    </row>
    <row r="312" spans="1:2" x14ac:dyDescent="0.35">
      <c r="A312" s="31" t="s">
        <v>354</v>
      </c>
      <c r="B312" s="31">
        <v>12</v>
      </c>
    </row>
    <row r="313" spans="1:2" x14ac:dyDescent="0.35">
      <c r="A313" s="31" t="s">
        <v>730</v>
      </c>
      <c r="B313" s="31">
        <v>12</v>
      </c>
    </row>
    <row r="314" spans="1:2" x14ac:dyDescent="0.35">
      <c r="A314" s="31" t="s">
        <v>190</v>
      </c>
      <c r="B314" s="31">
        <v>11</v>
      </c>
    </row>
    <row r="315" spans="1:2" x14ac:dyDescent="0.35">
      <c r="A315" s="31" t="s">
        <v>738</v>
      </c>
      <c r="B315" s="31">
        <v>10</v>
      </c>
    </row>
    <row r="316" spans="1:2" x14ac:dyDescent="0.35">
      <c r="A316" s="31" t="s">
        <v>433</v>
      </c>
      <c r="B316" s="31">
        <v>10</v>
      </c>
    </row>
    <row r="317" spans="1:2" x14ac:dyDescent="0.35">
      <c r="A317" s="31" t="s">
        <v>164</v>
      </c>
      <c r="B317" s="31">
        <v>9</v>
      </c>
    </row>
    <row r="318" spans="1:2" x14ac:dyDescent="0.35">
      <c r="A318" s="31" t="s">
        <v>540</v>
      </c>
      <c r="B318" s="31">
        <v>9</v>
      </c>
    </row>
    <row r="319" spans="1:2" x14ac:dyDescent="0.35">
      <c r="A319" s="31" t="s">
        <v>612</v>
      </c>
      <c r="B319" s="31">
        <v>8</v>
      </c>
    </row>
    <row r="320" spans="1:2" x14ac:dyDescent="0.35">
      <c r="A320" s="31" t="s">
        <v>739</v>
      </c>
      <c r="B320" s="31">
        <v>8</v>
      </c>
    </row>
    <row r="321" spans="1:2" x14ac:dyDescent="0.35">
      <c r="A321" s="31" t="s">
        <v>658</v>
      </c>
      <c r="B321" s="31">
        <v>8</v>
      </c>
    </row>
    <row r="322" spans="1:2" x14ac:dyDescent="0.35">
      <c r="A322" s="31" t="s">
        <v>481</v>
      </c>
      <c r="B322" s="31">
        <v>8</v>
      </c>
    </row>
    <row r="323" spans="1:2" x14ac:dyDescent="0.35">
      <c r="A323" s="31" t="s">
        <v>369</v>
      </c>
      <c r="B323" s="31">
        <v>8</v>
      </c>
    </row>
    <row r="324" spans="1:2" x14ac:dyDescent="0.35">
      <c r="A324" s="31" t="s">
        <v>731</v>
      </c>
      <c r="B324" s="31">
        <v>7</v>
      </c>
    </row>
    <row r="325" spans="1:2" x14ac:dyDescent="0.35">
      <c r="A325" s="31" t="s">
        <v>465</v>
      </c>
      <c r="B325" s="31">
        <v>7</v>
      </c>
    </row>
    <row r="326" spans="1:2" x14ac:dyDescent="0.35">
      <c r="A326" s="31" t="s">
        <v>740</v>
      </c>
      <c r="B326" s="31">
        <v>6</v>
      </c>
    </row>
    <row r="327" spans="1:2" x14ac:dyDescent="0.35">
      <c r="A327" s="31" t="s">
        <v>182</v>
      </c>
      <c r="B327" s="31">
        <v>5</v>
      </c>
    </row>
    <row r="328" spans="1:2" x14ac:dyDescent="0.35">
      <c r="A328" s="31" t="s">
        <v>490</v>
      </c>
      <c r="B328" s="31">
        <v>5</v>
      </c>
    </row>
    <row r="329" spans="1:2" x14ac:dyDescent="0.35">
      <c r="A329" s="31" t="s">
        <v>741</v>
      </c>
      <c r="B329" s="31">
        <v>4</v>
      </c>
    </row>
    <row r="330" spans="1:2" x14ac:dyDescent="0.35">
      <c r="A330" s="31" t="s">
        <v>438</v>
      </c>
      <c r="B330" s="31">
        <v>4</v>
      </c>
    </row>
    <row r="331" spans="1:2" x14ac:dyDescent="0.35">
      <c r="A331" s="31" t="s">
        <v>444</v>
      </c>
      <c r="B331" s="31">
        <v>4</v>
      </c>
    </row>
    <row r="332" spans="1:2" x14ac:dyDescent="0.35">
      <c r="A332" s="31" t="s">
        <v>617</v>
      </c>
      <c r="B332" s="31">
        <v>3</v>
      </c>
    </row>
    <row r="333" spans="1:2" x14ac:dyDescent="0.35">
      <c r="A333" s="31" t="s">
        <v>570</v>
      </c>
      <c r="B333" s="31">
        <v>3</v>
      </c>
    </row>
    <row r="334" spans="1:2" x14ac:dyDescent="0.35">
      <c r="A334" s="31" t="s">
        <v>584</v>
      </c>
      <c r="B334" s="31">
        <v>3</v>
      </c>
    </row>
    <row r="335" spans="1:2" x14ac:dyDescent="0.35">
      <c r="A335" s="31" t="s">
        <v>162</v>
      </c>
      <c r="B335" s="31">
        <v>2</v>
      </c>
    </row>
    <row r="336" spans="1:2" x14ac:dyDescent="0.35">
      <c r="A336" s="31" t="s">
        <v>309</v>
      </c>
      <c r="B336" s="31">
        <v>2</v>
      </c>
    </row>
    <row r="337" spans="1:6" x14ac:dyDescent="0.35">
      <c r="A337" s="31" t="s">
        <v>377</v>
      </c>
      <c r="B337" s="31">
        <v>2</v>
      </c>
    </row>
    <row r="338" spans="1:6" x14ac:dyDescent="0.35">
      <c r="A338" s="31" t="s">
        <v>598</v>
      </c>
      <c r="B338" s="31">
        <v>2</v>
      </c>
    </row>
    <row r="339" spans="1:6" x14ac:dyDescent="0.35">
      <c r="A339" s="31" t="s">
        <v>556</v>
      </c>
      <c r="B339" s="31">
        <v>2</v>
      </c>
    </row>
    <row r="340" spans="1:6" x14ac:dyDescent="0.35">
      <c r="A340" s="31" t="s">
        <v>330</v>
      </c>
      <c r="B340" s="31">
        <v>2</v>
      </c>
    </row>
    <row r="341" spans="1:6" x14ac:dyDescent="0.35">
      <c r="A341" s="31" t="s">
        <v>594</v>
      </c>
      <c r="B341" s="31">
        <v>2</v>
      </c>
    </row>
    <row r="342" spans="1:6" x14ac:dyDescent="0.35">
      <c r="A342" s="31" t="s">
        <v>474</v>
      </c>
      <c r="B342" s="31">
        <v>2</v>
      </c>
    </row>
    <row r="343" spans="1:6" x14ac:dyDescent="0.35">
      <c r="A343" s="31" t="s">
        <v>529</v>
      </c>
      <c r="B343" s="31">
        <v>1</v>
      </c>
    </row>
    <row r="344" spans="1:6" x14ac:dyDescent="0.35">
      <c r="A344" s="31" t="s">
        <v>325</v>
      </c>
      <c r="B344" s="31">
        <v>1</v>
      </c>
    </row>
    <row r="345" spans="1:6" x14ac:dyDescent="0.35">
      <c r="A345" s="31" t="s">
        <v>665</v>
      </c>
      <c r="B345" s="31">
        <v>1</v>
      </c>
    </row>
    <row r="346" spans="1:6" x14ac:dyDescent="0.35">
      <c r="A346" s="31" t="s">
        <v>412</v>
      </c>
      <c r="B346" s="31">
        <v>1</v>
      </c>
    </row>
    <row r="347" spans="1:6" x14ac:dyDescent="0.35">
      <c r="A347" s="31" t="s">
        <v>668</v>
      </c>
      <c r="B347" s="31">
        <v>1</v>
      </c>
      <c r="F347" t="s">
        <v>735</v>
      </c>
    </row>
    <row r="348" spans="1:6" x14ac:dyDescent="0.35">
      <c r="A348" s="31" t="s">
        <v>615</v>
      </c>
      <c r="B348" s="31">
        <v>1</v>
      </c>
    </row>
    <row r="349" spans="1:6" x14ac:dyDescent="0.35">
      <c r="A349" s="31" t="s">
        <v>639</v>
      </c>
      <c r="B349" s="31">
        <v>1</v>
      </c>
    </row>
    <row r="350" spans="1:6" x14ac:dyDescent="0.35">
      <c r="A350" s="31" t="s">
        <v>497</v>
      </c>
      <c r="B350" s="31">
        <v>1</v>
      </c>
    </row>
    <row r="351" spans="1:6" ht="15" thickBot="1" x14ac:dyDescent="0.4">
      <c r="A351" s="30" t="s">
        <v>719</v>
      </c>
      <c r="B351" s="30">
        <v>523</v>
      </c>
    </row>
  </sheetData>
  <mergeCells count="8">
    <mergeCell ref="A299:B299"/>
    <mergeCell ref="A1:B2"/>
    <mergeCell ref="A62:B62"/>
    <mergeCell ref="A238:B238"/>
    <mergeCell ref="A178:B178"/>
    <mergeCell ref="A119:B119"/>
    <mergeCell ref="A3:B3"/>
    <mergeCell ref="A58:B58"/>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58"/>
  <sheetViews>
    <sheetView topLeftCell="A87" zoomScale="85" zoomScaleNormal="85" workbookViewId="0">
      <selection activeCell="J111" sqref="J111"/>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448" t="s">
        <v>742</v>
      </c>
      <c r="B1" s="449"/>
      <c r="C1" s="449"/>
      <c r="D1" s="449"/>
      <c r="E1" s="54"/>
      <c r="F1" s="54"/>
      <c r="G1" s="54"/>
      <c r="H1" s="53"/>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451" t="s">
        <v>743</v>
      </c>
      <c r="B2" s="452"/>
      <c r="C2" s="452"/>
      <c r="D2" s="452"/>
      <c r="E2" s="452"/>
      <c r="F2" s="452"/>
      <c r="G2" s="452"/>
      <c r="H2" s="453"/>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52"/>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448" t="s">
        <v>744</v>
      </c>
      <c r="B5" s="449"/>
      <c r="C5" s="449"/>
      <c r="D5" s="450"/>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49" t="s">
        <v>745</v>
      </c>
      <c r="B6" s="48" t="s">
        <v>746</v>
      </c>
      <c r="C6" s="48" t="s">
        <v>747</v>
      </c>
      <c r="D6" s="48" t="s">
        <v>748</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46" t="s">
        <v>749</v>
      </c>
      <c r="B7" s="45">
        <v>41</v>
      </c>
      <c r="C7" s="45">
        <v>14.46</v>
      </c>
      <c r="D7" s="45">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46" t="s">
        <v>750</v>
      </c>
      <c r="B8" s="45">
        <v>10</v>
      </c>
      <c r="C8" s="45">
        <v>26.3</v>
      </c>
      <c r="D8" s="45">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46" t="s">
        <v>751</v>
      </c>
      <c r="B9" s="45">
        <v>231</v>
      </c>
      <c r="C9" s="45">
        <v>10.48</v>
      </c>
      <c r="D9" s="45">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47" t="s">
        <v>752</v>
      </c>
      <c r="B10" s="45">
        <v>12</v>
      </c>
      <c r="C10" s="45">
        <v>20.83</v>
      </c>
      <c r="D10" s="45">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46" t="s">
        <v>753</v>
      </c>
      <c r="B11" s="45">
        <v>2</v>
      </c>
      <c r="C11" s="45">
        <v>11</v>
      </c>
      <c r="D11" s="45">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43" t="s">
        <v>719</v>
      </c>
      <c r="B12" s="42">
        <v>296</v>
      </c>
      <c r="C12" s="42">
        <v>11.99</v>
      </c>
      <c r="D12" s="42">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454" t="s">
        <v>754</v>
      </c>
      <c r="B14" s="454"/>
      <c r="C14" s="454"/>
      <c r="D14" s="454"/>
      <c r="E14" s="454"/>
      <c r="F14" s="454"/>
      <c r="G14" s="454"/>
      <c r="H14" s="454"/>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63"/>
      <c r="B15" s="163"/>
      <c r="C15" s="163"/>
      <c r="D15" s="163"/>
      <c r="E15" s="163"/>
      <c r="F15" s="163"/>
      <c r="G15" s="163"/>
      <c r="H15" s="163"/>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448" t="s">
        <v>755</v>
      </c>
      <c r="B16" s="449"/>
      <c r="C16" s="449"/>
      <c r="D16" s="450"/>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49" t="s">
        <v>745</v>
      </c>
      <c r="B17" s="48" t="s">
        <v>746</v>
      </c>
      <c r="C17" s="48" t="s">
        <v>747</v>
      </c>
      <c r="D17" s="48" t="s">
        <v>748</v>
      </c>
      <c r="E17" s="51"/>
      <c r="F17" s="50"/>
      <c r="G17" s="50"/>
      <c r="H17" s="50"/>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46" t="s">
        <v>749</v>
      </c>
      <c r="B18" s="45">
        <v>52</v>
      </c>
      <c r="C18" s="44">
        <v>9.884615385</v>
      </c>
      <c r="D18" s="44">
        <v>11.42222222</v>
      </c>
      <c r="E18" s="165"/>
      <c r="F18" s="166"/>
      <c r="G18" s="166"/>
      <c r="H18" s="166"/>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46" t="s">
        <v>750</v>
      </c>
      <c r="B19" s="45">
        <v>5</v>
      </c>
      <c r="C19" s="44">
        <v>15.2</v>
      </c>
      <c r="D19" s="44">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46" t="s">
        <v>751</v>
      </c>
      <c r="B20" s="45">
        <v>111</v>
      </c>
      <c r="C20" s="44">
        <v>7.4864864860000004</v>
      </c>
      <c r="D20" s="44">
        <v>7.6944444440000002</v>
      </c>
      <c r="E20" s="51"/>
      <c r="F20" s="50"/>
      <c r="G20" s="50"/>
      <c r="H20" s="50"/>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47" t="s">
        <v>752</v>
      </c>
      <c r="B21" s="45">
        <v>19</v>
      </c>
      <c r="C21" s="44">
        <v>7.0526315789999998</v>
      </c>
      <c r="D21" s="44">
        <v>7.4444444440000002</v>
      </c>
      <c r="E21" s="164"/>
      <c r="F21" s="164"/>
      <c r="G21" s="164"/>
      <c r="H21" s="164"/>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46" t="s">
        <v>753</v>
      </c>
      <c r="B22" s="45">
        <v>39</v>
      </c>
      <c r="C22" s="44">
        <v>17.410256409999999</v>
      </c>
      <c r="D22" s="44">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43" t="s">
        <v>719</v>
      </c>
      <c r="B23" s="42">
        <v>226</v>
      </c>
      <c r="C23" s="41">
        <v>11.406797971999998</v>
      </c>
      <c r="D23" s="41">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454" t="s">
        <v>756</v>
      </c>
      <c r="B25" s="454"/>
      <c r="C25" s="454"/>
      <c r="D25" s="454"/>
      <c r="E25" s="454"/>
      <c r="F25" s="454"/>
      <c r="G25" s="454"/>
      <c r="H25" s="454"/>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63" t="s">
        <v>757</v>
      </c>
      <c r="B26" s="163"/>
      <c r="C26" s="163"/>
      <c r="D26" s="163"/>
      <c r="E26" s="163"/>
      <c r="F26" s="163"/>
      <c r="G26" s="163"/>
      <c r="H26" s="163"/>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63"/>
      <c r="B27" s="163"/>
      <c r="C27" s="163"/>
      <c r="D27" s="163"/>
      <c r="E27" s="163"/>
      <c r="F27" s="163"/>
      <c r="G27" s="163"/>
      <c r="H27" s="163"/>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448" t="s">
        <v>758</v>
      </c>
      <c r="B28" s="449"/>
      <c r="C28" s="449"/>
      <c r="D28" s="450"/>
      <c r="E28" s="163"/>
      <c r="F28" s="163"/>
      <c r="G28" s="163"/>
      <c r="H28" s="163"/>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49" t="s">
        <v>745</v>
      </c>
      <c r="B29" s="48" t="s">
        <v>746</v>
      </c>
      <c r="C29" s="48" t="s">
        <v>747</v>
      </c>
      <c r="D29" s="48" t="s">
        <v>748</v>
      </c>
      <c r="E29" s="163"/>
      <c r="F29" s="163"/>
      <c r="G29" s="163"/>
      <c r="H29" s="163"/>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46" t="s">
        <v>749</v>
      </c>
      <c r="B30" s="45">
        <v>59</v>
      </c>
      <c r="C30" s="44">
        <v>11.78</v>
      </c>
      <c r="D30" s="44">
        <v>35</v>
      </c>
      <c r="E30" s="163"/>
      <c r="F30" s="163"/>
      <c r="G30" s="163"/>
      <c r="H30" s="163"/>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46" t="s">
        <v>750</v>
      </c>
      <c r="B31" s="45">
        <v>13</v>
      </c>
      <c r="C31" s="44">
        <v>17.079999999999998</v>
      </c>
      <c r="D31" s="44">
        <v>64.540000000000006</v>
      </c>
      <c r="E31" s="163"/>
      <c r="F31" s="163"/>
      <c r="G31" s="163"/>
      <c r="H31" s="163"/>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46" t="s">
        <v>751</v>
      </c>
      <c r="B32" s="45">
        <v>146</v>
      </c>
      <c r="C32" s="44">
        <v>10.210000000000001</v>
      </c>
      <c r="D32" s="44">
        <v>18.420000000000002</v>
      </c>
      <c r="E32" s="163"/>
      <c r="F32" s="163"/>
      <c r="G32" s="163"/>
      <c r="H32" s="163"/>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47" t="s">
        <v>752</v>
      </c>
      <c r="B33" s="45">
        <v>32</v>
      </c>
      <c r="C33" s="44">
        <v>4.91</v>
      </c>
      <c r="D33" s="44">
        <v>9.9700000000000006</v>
      </c>
      <c r="E33" s="163"/>
      <c r="F33" s="163"/>
      <c r="G33" s="163"/>
      <c r="H33" s="163"/>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46" t="s">
        <v>753</v>
      </c>
      <c r="B34" s="45">
        <v>61</v>
      </c>
      <c r="C34" s="44">
        <v>50.8</v>
      </c>
      <c r="D34" s="44">
        <v>87.23</v>
      </c>
      <c r="E34" s="163"/>
      <c r="F34" s="163"/>
      <c r="G34" s="163"/>
      <c r="H34" s="163"/>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43" t="s">
        <v>719</v>
      </c>
      <c r="B35" s="42">
        <v>311</v>
      </c>
      <c r="C35" s="41">
        <v>18.21</v>
      </c>
      <c r="D35" s="41">
        <v>36.119999999999997</v>
      </c>
      <c r="E35" s="163"/>
      <c r="F35" s="163"/>
      <c r="G35" s="163"/>
      <c r="H35" s="163"/>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40" t="s">
        <v>759</v>
      </c>
      <c r="B37" s="40"/>
      <c r="C37" s="40"/>
      <c r="D37" s="40"/>
      <c r="E37" s="40"/>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40"/>
      <c r="B38" s="40"/>
      <c r="C38" s="40"/>
      <c r="D38" s="40"/>
      <c r="E38" s="40"/>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40"/>
      <c r="B39" s="40"/>
      <c r="C39" s="40"/>
      <c r="D39" s="40"/>
      <c r="E39" s="40"/>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448" t="s">
        <v>760</v>
      </c>
      <c r="B40" s="449"/>
      <c r="C40" s="449"/>
      <c r="D40" s="450"/>
      <c r="E40" s="40"/>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49" t="s">
        <v>745</v>
      </c>
      <c r="B41" s="48" t="s">
        <v>746</v>
      </c>
      <c r="C41" s="48" t="s">
        <v>747</v>
      </c>
      <c r="D41" s="48" t="s">
        <v>748</v>
      </c>
      <c r="E41" s="40"/>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46" t="s">
        <v>749</v>
      </c>
      <c r="B42" s="45">
        <v>96</v>
      </c>
      <c r="C42" s="44">
        <v>14.614583333333334</v>
      </c>
      <c r="D42" s="44">
        <v>32.385416666666664</v>
      </c>
      <c r="E42" s="40"/>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46" t="s">
        <v>750</v>
      </c>
      <c r="B43" s="45">
        <v>5</v>
      </c>
      <c r="C43" s="44">
        <v>29</v>
      </c>
      <c r="D43" s="44">
        <v>57.6</v>
      </c>
      <c r="E43" s="40"/>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46" t="s">
        <v>751</v>
      </c>
      <c r="B44" s="45">
        <v>200</v>
      </c>
      <c r="C44" s="44">
        <v>12.205</v>
      </c>
      <c r="D44" s="44">
        <v>17.045000000000002</v>
      </c>
      <c r="E44" s="40"/>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47" t="s">
        <v>752</v>
      </c>
      <c r="B45" s="45">
        <v>19</v>
      </c>
      <c r="C45" s="44">
        <v>4.1052631578947372</v>
      </c>
      <c r="D45" s="44">
        <v>26</v>
      </c>
      <c r="E45" s="40"/>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46" t="s">
        <v>753</v>
      </c>
      <c r="B46" s="45">
        <v>57</v>
      </c>
      <c r="C46" s="44">
        <v>43.210526315789473</v>
      </c>
      <c r="D46" s="44">
        <v>73.578947368421055</v>
      </c>
      <c r="E46" s="40"/>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43" t="s">
        <v>719</v>
      </c>
      <c r="B47" s="42">
        <v>377</v>
      </c>
      <c r="C47" s="41">
        <v>17.320954907161802</v>
      </c>
      <c r="D47" s="41">
        <v>30.488063660477454</v>
      </c>
      <c r="E47" s="40"/>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40"/>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40" t="s">
        <v>761</v>
      </c>
      <c r="B49" s="40"/>
      <c r="C49" s="40"/>
      <c r="D49" s="40"/>
      <c r="E49" s="40"/>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40"/>
      <c r="B50" s="40"/>
      <c r="C50" s="40"/>
      <c r="D50" s="40"/>
      <c r="E50" s="40"/>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40"/>
      <c r="B51" s="40"/>
      <c r="C51" s="40"/>
      <c r="D51" s="40"/>
      <c r="E51" s="40"/>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448" t="s">
        <v>762</v>
      </c>
      <c r="B52" s="449"/>
      <c r="C52" s="449"/>
      <c r="D52" s="450"/>
      <c r="E52" s="40"/>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49" t="s">
        <v>745</v>
      </c>
      <c r="B53" s="48" t="s">
        <v>746</v>
      </c>
      <c r="C53" s="48" t="s">
        <v>747</v>
      </c>
      <c r="D53" s="48" t="s">
        <v>748</v>
      </c>
      <c r="E53" s="40"/>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46" t="s">
        <v>749</v>
      </c>
      <c r="B54" s="45">
        <v>110</v>
      </c>
      <c r="C54" s="45">
        <v>14</v>
      </c>
      <c r="D54" s="44">
        <v>34.390909090909091</v>
      </c>
      <c r="E54" s="40"/>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46" t="s">
        <v>750</v>
      </c>
      <c r="B55" s="45">
        <v>13</v>
      </c>
      <c r="C55" s="44">
        <v>20.46153846153846</v>
      </c>
      <c r="D55" s="45">
        <v>31</v>
      </c>
      <c r="E55" s="40"/>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46" t="s">
        <v>751</v>
      </c>
      <c r="B56" s="45">
        <v>178</v>
      </c>
      <c r="C56" s="44">
        <v>10.258426966292134</v>
      </c>
      <c r="D56" s="44">
        <v>18.713483146067414</v>
      </c>
      <c r="E56" s="40"/>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47" t="s">
        <v>752</v>
      </c>
      <c r="B57" s="45">
        <v>17</v>
      </c>
      <c r="C57" s="44">
        <v>8.0588235294117645</v>
      </c>
      <c r="D57" s="44">
        <v>15.647058823529411</v>
      </c>
      <c r="E57" s="40"/>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46" t="s">
        <v>753</v>
      </c>
      <c r="B58" s="45">
        <v>55</v>
      </c>
      <c r="C58" s="44">
        <v>62.18181818181818</v>
      </c>
      <c r="D58" s="44">
        <v>90.618181818181824</v>
      </c>
      <c r="E58" s="40"/>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43" t="s">
        <v>719</v>
      </c>
      <c r="B59" s="42">
        <v>373</v>
      </c>
      <c r="C59" s="41">
        <v>19.273458445040216</v>
      </c>
      <c r="D59" s="41">
        <v>34.227882037533512</v>
      </c>
      <c r="E59" s="40"/>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40"/>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40" t="s">
        <v>763</v>
      </c>
      <c r="B61" s="40"/>
      <c r="C61" s="40"/>
      <c r="D61" s="40"/>
      <c r="E61" s="40"/>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40"/>
      <c r="B62" s="40"/>
      <c r="C62" s="40"/>
      <c r="D62" s="40"/>
      <c r="E62" s="40"/>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40"/>
      <c r="B63" s="40"/>
      <c r="C63" s="40"/>
      <c r="D63" s="40"/>
      <c r="E63" s="40"/>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448" t="s">
        <v>764</v>
      </c>
      <c r="B64" s="449"/>
      <c r="C64" s="449"/>
      <c r="D64" s="450"/>
      <c r="E64" s="40"/>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49" t="s">
        <v>745</v>
      </c>
      <c r="B65" s="48" t="s">
        <v>746</v>
      </c>
      <c r="C65" s="48" t="s">
        <v>747</v>
      </c>
      <c r="D65" s="48" t="s">
        <v>748</v>
      </c>
      <c r="E65" s="40"/>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46" t="s">
        <v>749</v>
      </c>
      <c r="B66" s="45">
        <v>125</v>
      </c>
      <c r="C66" s="44">
        <v>14.151999999999999</v>
      </c>
      <c r="D66" s="44">
        <v>37.479999999999997</v>
      </c>
      <c r="E66" s="40"/>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46" t="s">
        <v>750</v>
      </c>
      <c r="B67" s="45">
        <v>26</v>
      </c>
      <c r="C67" s="44">
        <v>15.76923076923077</v>
      </c>
      <c r="D67" s="44">
        <v>36.538461538461497</v>
      </c>
      <c r="E67" s="40"/>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46" t="s">
        <v>751</v>
      </c>
      <c r="B68" s="45">
        <v>184</v>
      </c>
      <c r="C68" s="44">
        <v>11.804347826086957</v>
      </c>
      <c r="D68" s="44">
        <v>17.815217391304348</v>
      </c>
      <c r="E68" s="40"/>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47" t="s">
        <v>752</v>
      </c>
      <c r="B69" s="45">
        <v>23</v>
      </c>
      <c r="C69" s="44">
        <v>14.478260869565217</v>
      </c>
      <c r="D69" s="44">
        <v>33.478260869565219</v>
      </c>
      <c r="E69" s="40"/>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46" t="s">
        <v>753</v>
      </c>
      <c r="B70" s="45">
        <v>60</v>
      </c>
      <c r="C70" s="44">
        <v>68.38333333333334</v>
      </c>
      <c r="D70" s="44">
        <v>118.1</v>
      </c>
      <c r="E70" s="40"/>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43" t="s">
        <v>719</v>
      </c>
      <c r="B71" s="42">
        <v>418</v>
      </c>
      <c r="C71" s="41">
        <v>21.02153110047847</v>
      </c>
      <c r="D71" s="41">
        <v>40.117224880382778</v>
      </c>
      <c r="E71" s="40"/>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40"/>
      <c r="B72" s="40"/>
      <c r="C72" s="40"/>
      <c r="D72" s="40"/>
      <c r="E72" s="40"/>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40" t="s">
        <v>765</v>
      </c>
      <c r="B73" s="40"/>
      <c r="C73" s="40"/>
      <c r="D73" s="40"/>
      <c r="E73" s="40"/>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40"/>
      <c r="B74" s="40"/>
      <c r="C74" s="40"/>
      <c r="D74" s="40"/>
      <c r="E74" s="40"/>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40"/>
      <c r="B75" s="40"/>
      <c r="C75" s="40"/>
      <c r="D75" s="40"/>
      <c r="E75" s="40"/>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448" t="s">
        <v>766</v>
      </c>
      <c r="B76" s="449"/>
      <c r="C76" s="449"/>
      <c r="D76" s="450"/>
      <c r="E76" s="40"/>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49" t="s">
        <v>745</v>
      </c>
      <c r="B77" s="48" t="s">
        <v>746</v>
      </c>
      <c r="C77" s="48" t="s">
        <v>747</v>
      </c>
      <c r="D77" s="48" t="s">
        <v>748</v>
      </c>
      <c r="E77" s="40"/>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46" t="s">
        <v>749</v>
      </c>
      <c r="B78" s="45">
        <v>126</v>
      </c>
      <c r="C78" s="44">
        <v>13.365079365079366</v>
      </c>
      <c r="D78" s="44">
        <v>43.261904761904759</v>
      </c>
      <c r="E78" s="40"/>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46" t="s">
        <v>750</v>
      </c>
      <c r="B79" s="45">
        <v>12</v>
      </c>
      <c r="C79" s="44">
        <v>15.916666666666666</v>
      </c>
      <c r="D79" s="44">
        <v>19.416666666666668</v>
      </c>
      <c r="E79" s="40"/>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46" t="s">
        <v>751</v>
      </c>
      <c r="B80" s="45">
        <v>95</v>
      </c>
      <c r="C80" s="44">
        <v>14.684210526315789</v>
      </c>
      <c r="D80" s="44">
        <v>24.821052631578947</v>
      </c>
      <c r="E80" s="40"/>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47" t="s">
        <v>752</v>
      </c>
      <c r="B81" s="45">
        <v>40</v>
      </c>
      <c r="C81" s="44">
        <v>7.85</v>
      </c>
      <c r="D81" s="44">
        <v>44.274999999999999</v>
      </c>
      <c r="E81" s="40"/>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46" t="s">
        <v>753</v>
      </c>
      <c r="B82" s="45">
        <v>78</v>
      </c>
      <c r="C82" s="44">
        <v>53.756410256410255</v>
      </c>
      <c r="D82" s="44">
        <v>94.974358974358978</v>
      </c>
      <c r="E82" s="40"/>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43" t="s">
        <v>719</v>
      </c>
      <c r="B83" s="42">
        <v>351</v>
      </c>
      <c r="C83" s="41">
        <v>22.156695156695157</v>
      </c>
      <c r="D83" s="41">
        <v>49.06267806267806</v>
      </c>
      <c r="E83" s="40"/>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40"/>
      <c r="B84" s="40"/>
      <c r="C84" s="40"/>
      <c r="D84" s="40"/>
      <c r="E84" s="40"/>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40" t="s">
        <v>767</v>
      </c>
      <c r="B85" s="40"/>
      <c r="C85" s="40"/>
      <c r="D85" s="40"/>
      <c r="E85" s="40"/>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40"/>
      <c r="B86" s="40"/>
      <c r="C86" s="40"/>
      <c r="D86" s="40"/>
      <c r="E86" s="40"/>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40"/>
      <c r="B87" s="40"/>
      <c r="C87" s="40"/>
      <c r="D87" s="40"/>
      <c r="E87" s="40"/>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448" t="s">
        <v>768</v>
      </c>
      <c r="B88" s="449"/>
      <c r="C88" s="449"/>
      <c r="D88" s="450"/>
      <c r="E88" s="40"/>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49" t="s">
        <v>745</v>
      </c>
      <c r="B89" s="48" t="s">
        <v>746</v>
      </c>
      <c r="C89" s="48" t="s">
        <v>747</v>
      </c>
      <c r="D89" s="48" t="s">
        <v>748</v>
      </c>
      <c r="E89" s="40"/>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46" t="s">
        <v>749</v>
      </c>
      <c r="B90" s="45">
        <v>131</v>
      </c>
      <c r="C90" s="44">
        <v>13.557251908396946</v>
      </c>
      <c r="D90" s="44">
        <v>39.541984732824424</v>
      </c>
      <c r="E90" s="40"/>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46" t="s">
        <v>750</v>
      </c>
      <c r="B91" s="45">
        <v>9</v>
      </c>
      <c r="C91" s="44">
        <v>19.666666666666668</v>
      </c>
      <c r="D91" s="44">
        <v>45.555555555555557</v>
      </c>
      <c r="E91" s="40"/>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46" t="s">
        <v>751</v>
      </c>
      <c r="B92" s="45">
        <v>231</v>
      </c>
      <c r="C92" s="44">
        <v>11.103896103896103</v>
      </c>
      <c r="D92" s="44">
        <v>19.826839826839826</v>
      </c>
      <c r="E92" s="40"/>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47" t="s">
        <v>752</v>
      </c>
      <c r="B93" s="45">
        <v>46</v>
      </c>
      <c r="C93" s="44">
        <v>7.1956521739130439</v>
      </c>
      <c r="D93" s="44">
        <v>28.195652173913043</v>
      </c>
      <c r="E93" s="40"/>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46" t="s">
        <v>753</v>
      </c>
      <c r="B94" s="45">
        <v>80</v>
      </c>
      <c r="C94" s="44">
        <v>65.037499999999994</v>
      </c>
      <c r="D94" s="44">
        <v>105.7625</v>
      </c>
      <c r="E94" s="40"/>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43" t="s">
        <v>719</v>
      </c>
      <c r="B95" s="42">
        <v>497</v>
      </c>
      <c r="C95" s="41">
        <v>20.225352112676056</v>
      </c>
      <c r="D95" s="41">
        <v>40.096579476861166</v>
      </c>
      <c r="E95" s="40"/>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40"/>
      <c r="B96" s="40"/>
      <c r="C96" s="40"/>
      <c r="D96" s="40"/>
      <c r="E96" s="40"/>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40" t="s">
        <v>769</v>
      </c>
      <c r="B97" s="40"/>
      <c r="C97" s="40"/>
      <c r="D97" s="40"/>
      <c r="E97" s="40"/>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40"/>
      <c r="B98" s="40"/>
      <c r="C98" s="40"/>
      <c r="D98" s="40"/>
      <c r="E98" s="40"/>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5.5" thickBot="1" x14ac:dyDescent="0.4">
      <c r="A99" s="40"/>
      <c r="B99" s="40"/>
      <c r="C99" s="40"/>
      <c r="D99" s="40"/>
      <c r="E99" s="40"/>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5.5" thickBot="1" x14ac:dyDescent="0.4">
      <c r="A100" s="448" t="s">
        <v>770</v>
      </c>
      <c r="B100" s="449"/>
      <c r="C100" s="449"/>
      <c r="D100" s="450"/>
      <c r="E100" s="40"/>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5" thickBot="1" x14ac:dyDescent="0.4">
      <c r="A101" s="49" t="s">
        <v>745</v>
      </c>
      <c r="B101" s="48" t="s">
        <v>746</v>
      </c>
      <c r="C101" s="48" t="s">
        <v>747</v>
      </c>
      <c r="D101" s="48" t="s">
        <v>748</v>
      </c>
      <c r="E101" s="40"/>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5.5" thickBot="1" x14ac:dyDescent="0.4">
      <c r="A102" s="46" t="s">
        <v>749</v>
      </c>
      <c r="B102" s="45">
        <v>140</v>
      </c>
      <c r="C102" s="44">
        <v>30.09054034391535</v>
      </c>
      <c r="D102" s="44">
        <v>52.017708746693103</v>
      </c>
      <c r="E102" s="40"/>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5.5" thickBot="1" x14ac:dyDescent="0.4">
      <c r="A103" s="46" t="s">
        <v>750</v>
      </c>
      <c r="B103" s="45">
        <v>13</v>
      </c>
      <c r="C103" s="44">
        <v>84.17749821937322</v>
      </c>
      <c r="D103" s="44">
        <v>136.59158030626779</v>
      </c>
      <c r="E103" s="40"/>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5" thickBot="1" x14ac:dyDescent="0.4">
      <c r="A104" s="46" t="s">
        <v>771</v>
      </c>
      <c r="B104" s="45">
        <v>96</v>
      </c>
      <c r="C104" s="44">
        <v>13.575856119791666</v>
      </c>
      <c r="D104" s="44">
        <v>19.428074966242285</v>
      </c>
      <c r="E104" s="40"/>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5" thickBot="1" x14ac:dyDescent="0.4">
      <c r="A105" s="47" t="s">
        <v>752</v>
      </c>
      <c r="B105" s="45">
        <v>51</v>
      </c>
      <c r="C105" s="44">
        <v>20.052869462599855</v>
      </c>
      <c r="D105" s="44">
        <v>34.352804330065361</v>
      </c>
      <c r="E105" s="40"/>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5.5" thickBot="1" x14ac:dyDescent="0.4">
      <c r="A106" s="46" t="s">
        <v>753</v>
      </c>
      <c r="B106" s="45">
        <v>91</v>
      </c>
      <c r="C106" s="44">
        <v>117.87915801790803</v>
      </c>
      <c r="D106" s="44">
        <v>145.73506817256822</v>
      </c>
      <c r="E106" s="40"/>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5.5" thickBot="1" x14ac:dyDescent="0.4">
      <c r="A107" s="43" t="s">
        <v>719</v>
      </c>
      <c r="B107" s="42">
        <v>391</v>
      </c>
      <c r="C107" s="41">
        <v>46.956432313867566</v>
      </c>
      <c r="D107" s="41">
        <v>66.335419922800014</v>
      </c>
      <c r="E107" s="40"/>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40"/>
      <c r="B108" s="40"/>
      <c r="C108" s="40"/>
      <c r="D108" s="40"/>
      <c r="E108" s="40"/>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40" t="s">
        <v>772</v>
      </c>
      <c r="B109" s="40"/>
      <c r="C109" s="40"/>
      <c r="D109" s="40"/>
      <c r="E109" s="40"/>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40"/>
      <c r="B110" s="40"/>
      <c r="C110" s="40"/>
      <c r="D110" s="40"/>
      <c r="E110" s="40"/>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5.5" thickBot="1" x14ac:dyDescent="0.4">
      <c r="A111" s="40"/>
      <c r="B111" s="40"/>
      <c r="C111" s="40"/>
      <c r="D111" s="40"/>
      <c r="E111" s="40"/>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5.5" thickBot="1" x14ac:dyDescent="0.4">
      <c r="A112" s="448" t="s">
        <v>773</v>
      </c>
      <c r="B112" s="449"/>
      <c r="C112" s="449"/>
      <c r="D112" s="450"/>
      <c r="E112" s="40"/>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5" thickBot="1" x14ac:dyDescent="0.4">
      <c r="A113" s="49" t="s">
        <v>745</v>
      </c>
      <c r="B113" s="48" t="s">
        <v>746</v>
      </c>
      <c r="C113" s="48" t="s">
        <v>747</v>
      </c>
      <c r="D113" s="48" t="s">
        <v>748</v>
      </c>
      <c r="E113" s="40"/>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5.5" thickBot="1" x14ac:dyDescent="0.4">
      <c r="A114" s="46" t="s">
        <v>749</v>
      </c>
      <c r="B114" s="45">
        <v>167</v>
      </c>
      <c r="C114" s="44">
        <v>30.496791417165674</v>
      </c>
      <c r="D114" s="44">
        <v>43.280074573076057</v>
      </c>
      <c r="E114" s="40"/>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5.5" thickBot="1" x14ac:dyDescent="0.4">
      <c r="A115" s="46" t="s">
        <v>750</v>
      </c>
      <c r="B115" s="45">
        <v>28</v>
      </c>
      <c r="C115" s="44">
        <v>53.039998346560843</v>
      </c>
      <c r="D115" s="44">
        <v>79.322636408730162</v>
      </c>
      <c r="E115" s="40"/>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5.5" thickBot="1" x14ac:dyDescent="0.4">
      <c r="A116" s="46" t="s">
        <v>771</v>
      </c>
      <c r="B116" s="45">
        <v>76</v>
      </c>
      <c r="C116" s="44">
        <v>17.020504385964916</v>
      </c>
      <c r="D116" s="44">
        <v>22.364155854044846</v>
      </c>
      <c r="E116" s="40"/>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5" thickBot="1" x14ac:dyDescent="0.4">
      <c r="A117" s="47" t="s">
        <v>752</v>
      </c>
      <c r="B117" s="45">
        <v>63</v>
      </c>
      <c r="C117" s="44">
        <v>24.704727917401531</v>
      </c>
      <c r="D117" s="44">
        <v>37.624253380364486</v>
      </c>
      <c r="E117" s="40"/>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5.5" thickBot="1" x14ac:dyDescent="0.4">
      <c r="A118" s="46" t="s">
        <v>753</v>
      </c>
      <c r="B118" s="45">
        <v>112</v>
      </c>
      <c r="C118" s="44">
        <v>86.869546647652129</v>
      </c>
      <c r="D118" s="44">
        <v>97.625310019841308</v>
      </c>
      <c r="E118" s="40"/>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5.5" thickBot="1" x14ac:dyDescent="0.4">
      <c r="A119" s="43" t="s">
        <v>719</v>
      </c>
      <c r="B119" s="42">
        <v>446</v>
      </c>
      <c r="C119" s="41">
        <v>42.953877885733277</v>
      </c>
      <c r="D119" s="41">
        <v>54.82700628529318</v>
      </c>
      <c r="E119" s="40"/>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40"/>
      <c r="B120" s="40"/>
      <c r="C120" s="40"/>
      <c r="D120" s="40"/>
      <c r="E120" s="40"/>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40" t="s">
        <v>774</v>
      </c>
      <c r="B121" s="40"/>
      <c r="C121" s="40"/>
      <c r="D121" s="40"/>
      <c r="E121" s="40"/>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40"/>
      <c r="B122" s="40"/>
      <c r="D122" s="40"/>
      <c r="E122" s="40"/>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457" t="s">
        <v>775</v>
      </c>
      <c r="B124" s="458"/>
      <c r="C124" s="458"/>
      <c r="D124" s="458"/>
      <c r="E124" s="458"/>
      <c r="F124" s="458"/>
      <c r="G124" s="458"/>
      <c r="H124" s="458"/>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15.65" customHeight="1" x14ac:dyDescent="0.35">
      <c r="A125" s="459" t="s">
        <v>776</v>
      </c>
      <c r="B125" s="460"/>
      <c r="C125" s="460"/>
      <c r="D125" s="460"/>
      <c r="E125" s="460"/>
      <c r="F125" s="460"/>
      <c r="G125" s="460"/>
      <c r="H125" s="460"/>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457" t="s">
        <v>777</v>
      </c>
      <c r="B127" s="458"/>
      <c r="C127" s="458"/>
      <c r="D127" s="458"/>
      <c r="E127" s="458"/>
      <c r="F127" s="458"/>
      <c r="G127" s="458"/>
      <c r="H127" s="458"/>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455" t="s">
        <v>778</v>
      </c>
      <c r="B128" s="456"/>
      <c r="C128" s="456"/>
      <c r="D128" s="456"/>
      <c r="E128" s="456"/>
      <c r="F128" s="456"/>
      <c r="G128" s="456"/>
      <c r="H128" s="456"/>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164"/>
      <c r="B129" s="164"/>
      <c r="C129" s="164"/>
      <c r="D129" s="164"/>
      <c r="E129" s="164"/>
      <c r="F129" s="164"/>
      <c r="G129" s="164"/>
      <c r="H129" s="164"/>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164"/>
      <c r="B130" s="164"/>
      <c r="C130" s="164"/>
      <c r="D130" s="164"/>
      <c r="E130" s="164"/>
      <c r="F130" s="164"/>
      <c r="G130" s="164"/>
      <c r="H130" s="164"/>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164"/>
      <c r="B131" s="164"/>
      <c r="C131" s="164"/>
      <c r="D131" s="164"/>
      <c r="E131" s="164"/>
      <c r="F131" s="164"/>
      <c r="G131" s="164"/>
      <c r="H131" s="164"/>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16"/>
      <c r="B132" s="16"/>
      <c r="C132" s="16"/>
      <c r="D132" s="16"/>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16"/>
      <c r="B133" s="16"/>
      <c r="C133" s="16"/>
      <c r="D133" s="16"/>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16"/>
      <c r="B134" s="16"/>
      <c r="C134" s="16"/>
      <c r="D134" s="16"/>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16"/>
      <c r="B135" s="16"/>
      <c r="C135" s="16"/>
      <c r="D135" s="16"/>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16"/>
      <c r="B136" s="16"/>
      <c r="C136" s="16"/>
      <c r="D136" s="16"/>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16"/>
      <c r="B137" s="16"/>
      <c r="C137" s="16"/>
      <c r="D137" s="16"/>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16"/>
      <c r="B138" s="16"/>
      <c r="C138" s="16"/>
      <c r="D138" s="16"/>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16"/>
      <c r="B139" s="16"/>
      <c r="C139" s="16"/>
      <c r="D139" s="16"/>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16"/>
      <c r="B140" s="16"/>
      <c r="C140" s="16"/>
      <c r="D140" s="16"/>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16"/>
      <c r="B141" s="16"/>
      <c r="C141" s="16"/>
      <c r="D141" s="16"/>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16"/>
      <c r="B142" s="16"/>
      <c r="C142" s="16"/>
      <c r="D142" s="16"/>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16"/>
      <c r="B143" s="16"/>
      <c r="C143" s="16"/>
      <c r="D143" s="16"/>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6"/>
      <c r="B144" s="16"/>
      <c r="C144" s="16"/>
      <c r="D144" s="16"/>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6"/>
      <c r="B145" s="16"/>
      <c r="C145" s="16"/>
      <c r="D145" s="16"/>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6"/>
      <c r="B146" s="16"/>
      <c r="C146" s="16"/>
      <c r="D146" s="16"/>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6"/>
      <c r="B147" s="16"/>
      <c r="C147" s="16"/>
      <c r="D147" s="16"/>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6"/>
      <c r="B148" s="16"/>
      <c r="C148" s="16"/>
      <c r="D148" s="16"/>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6"/>
      <c r="B149" s="16"/>
      <c r="C149" s="16"/>
      <c r="D149" s="16"/>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6"/>
      <c r="B150" s="16"/>
      <c r="C150" s="16"/>
      <c r="D150" s="16"/>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6"/>
      <c r="B151" s="16"/>
      <c r="C151" s="16"/>
      <c r="D151" s="16"/>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6"/>
      <c r="B152" s="16"/>
      <c r="C152" s="16"/>
      <c r="D152" s="16"/>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6"/>
      <c r="B153" s="16"/>
      <c r="C153" s="16"/>
      <c r="D153" s="16"/>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6"/>
      <c r="B154" s="16"/>
      <c r="C154" s="16"/>
      <c r="D154" s="16"/>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6"/>
      <c r="B155" s="16"/>
      <c r="C155" s="16"/>
      <c r="D155" s="16"/>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6"/>
      <c r="B156" s="16"/>
      <c r="C156" s="16"/>
      <c r="D156" s="1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6"/>
      <c r="B157" s="16"/>
      <c r="C157" s="16"/>
      <c r="D157" s="1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6"/>
      <c r="B158" s="16"/>
      <c r="C158" s="16"/>
      <c r="D158" s="1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6"/>
      <c r="B159" s="16"/>
      <c r="C159" s="16"/>
      <c r="D159" s="1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6"/>
      <c r="B160" s="16"/>
      <c r="C160" s="16"/>
      <c r="D160" s="1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6"/>
      <c r="B161" s="16"/>
      <c r="C161" s="16"/>
      <c r="D161" s="1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6"/>
      <c r="B162" s="16"/>
      <c r="C162" s="16"/>
      <c r="D162" s="1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6"/>
      <c r="B163" s="16"/>
      <c r="C163" s="16"/>
      <c r="D163" s="1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6"/>
      <c r="B164" s="16"/>
      <c r="C164" s="16"/>
      <c r="D164" s="1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6"/>
      <c r="B165" s="16"/>
      <c r="C165" s="16"/>
      <c r="D165" s="1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6"/>
      <c r="B166" s="16"/>
      <c r="C166" s="16"/>
      <c r="D166" s="1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6"/>
      <c r="B167" s="16"/>
      <c r="C167" s="16"/>
      <c r="D167" s="1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6"/>
      <c r="B168" s="16"/>
      <c r="C168" s="16"/>
      <c r="D168" s="1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6"/>
      <c r="B169" s="16"/>
      <c r="C169" s="16"/>
      <c r="D169" s="1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6"/>
      <c r="B170" s="16"/>
      <c r="C170" s="16"/>
      <c r="D170" s="1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6"/>
      <c r="B171" s="16"/>
      <c r="C171" s="16"/>
      <c r="D171" s="1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6"/>
      <c r="B172" s="16"/>
      <c r="C172" s="16"/>
      <c r="D172" s="1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6"/>
      <c r="B173" s="16"/>
      <c r="C173" s="16"/>
      <c r="D173" s="1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6"/>
      <c r="B174" s="16"/>
      <c r="C174" s="16"/>
      <c r="D174" s="1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6"/>
      <c r="B175" s="16"/>
      <c r="C175" s="16"/>
      <c r="D175" s="1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6"/>
      <c r="B176" s="16"/>
      <c r="C176" s="16"/>
      <c r="D176" s="1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6"/>
      <c r="B177" s="16"/>
      <c r="C177" s="16"/>
      <c r="D177" s="1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6"/>
      <c r="B178" s="16"/>
      <c r="C178" s="16"/>
      <c r="D178" s="1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6"/>
      <c r="B179" s="16"/>
      <c r="C179" s="16"/>
      <c r="D179" s="1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6"/>
      <c r="B180" s="16"/>
      <c r="C180" s="16"/>
      <c r="D180" s="1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6"/>
      <c r="B181" s="16"/>
      <c r="C181" s="16"/>
      <c r="D181" s="1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6"/>
      <c r="B182" s="16"/>
      <c r="C182" s="16"/>
      <c r="D182" s="1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6"/>
      <c r="B183" s="16"/>
      <c r="C183" s="16"/>
      <c r="D183" s="1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6"/>
      <c r="B184" s="16"/>
      <c r="C184" s="16"/>
      <c r="D184" s="1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6"/>
      <c r="B185" s="16"/>
      <c r="C185" s="16"/>
      <c r="D185" s="1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6"/>
      <c r="B186" s="16"/>
      <c r="C186" s="16"/>
      <c r="D186" s="1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6"/>
      <c r="B187" s="16"/>
      <c r="C187" s="16"/>
      <c r="D187" s="1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6"/>
      <c r="B188" s="16"/>
      <c r="C188" s="16"/>
      <c r="D188" s="16"/>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6"/>
      <c r="B189" s="16"/>
      <c r="C189" s="16"/>
      <c r="D189" s="16"/>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6"/>
      <c r="B190" s="16"/>
      <c r="C190" s="16"/>
      <c r="D190" s="16"/>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6"/>
      <c r="B191" s="16"/>
      <c r="C191" s="16"/>
      <c r="D191" s="16"/>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6"/>
      <c r="B192" s="16"/>
      <c r="C192" s="16"/>
      <c r="D192" s="16"/>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6"/>
      <c r="B193" s="16"/>
      <c r="C193" s="16"/>
      <c r="D193" s="16"/>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6"/>
      <c r="B194" s="16"/>
      <c r="C194" s="16"/>
      <c r="D194" s="16"/>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6"/>
      <c r="B195" s="16"/>
      <c r="C195" s="16"/>
      <c r="D195" s="16"/>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6"/>
      <c r="B196" s="16"/>
      <c r="C196" s="16"/>
      <c r="D196" s="16"/>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6"/>
      <c r="B197" s="16"/>
      <c r="C197" s="16"/>
      <c r="D197" s="16"/>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6"/>
      <c r="B198" s="16"/>
      <c r="C198" s="16"/>
      <c r="D198" s="16"/>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6"/>
      <c r="B199" s="16"/>
      <c r="C199" s="16"/>
      <c r="D199" s="16"/>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6"/>
      <c r="B200" s="16"/>
      <c r="C200" s="16"/>
      <c r="D200" s="16"/>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6"/>
      <c r="B201" s="16"/>
      <c r="C201" s="16"/>
      <c r="D201" s="16"/>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6"/>
      <c r="B202" s="16"/>
      <c r="C202" s="16"/>
      <c r="D202" s="16"/>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6"/>
      <c r="B203" s="16"/>
      <c r="C203" s="16"/>
      <c r="D203" s="16"/>
      <c r="E203" s="3"/>
      <c r="F203" s="3"/>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6"/>
      <c r="B204" s="16"/>
      <c r="C204" s="16"/>
      <c r="D204" s="16"/>
      <c r="E204" s="3"/>
      <c r="F204" s="3"/>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6"/>
      <c r="B205" s="16"/>
      <c r="C205" s="16"/>
      <c r="D205" s="16"/>
      <c r="E205" s="3"/>
      <c r="F205" s="3"/>
      <c r="G205" s="3"/>
      <c r="H205" s="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5">
      <c r="A206" s="16"/>
      <c r="B206" s="16"/>
      <c r="C206" s="16"/>
      <c r="D206" s="16"/>
      <c r="E206" s="3"/>
      <c r="F206" s="3"/>
      <c r="G206" s="3"/>
      <c r="H206" s="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5">
      <c r="A207" s="16"/>
      <c r="B207" s="16"/>
      <c r="C207" s="16"/>
      <c r="D207" s="16"/>
      <c r="E207" s="3"/>
      <c r="F207" s="3"/>
      <c r="G207" s="3"/>
      <c r="H207" s="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5">
      <c r="A208" s="16"/>
      <c r="B208" s="16"/>
      <c r="C208" s="16"/>
      <c r="D208" s="16"/>
      <c r="E208" s="3"/>
      <c r="F208" s="3"/>
      <c r="G208" s="3"/>
      <c r="H208" s="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5">
      <c r="A209" s="16"/>
      <c r="B209" s="16"/>
      <c r="C209" s="16"/>
      <c r="D209" s="16"/>
      <c r="E209" s="3"/>
      <c r="F209" s="3"/>
      <c r="G209" s="3"/>
      <c r="H209" s="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5">
      <c r="A210" s="16"/>
      <c r="B210" s="16"/>
      <c r="C210" s="16"/>
      <c r="D210" s="16"/>
      <c r="E210" s="3"/>
      <c r="F210" s="3"/>
      <c r="G210" s="3"/>
      <c r="H210" s="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5">
      <c r="A211" s="16"/>
      <c r="B211" s="16"/>
      <c r="C211" s="16"/>
      <c r="D211" s="16"/>
      <c r="E211" s="3"/>
      <c r="F211" s="3"/>
      <c r="G211" s="3"/>
      <c r="H211" s="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5">
      <c r="A212" s="16"/>
      <c r="B212" s="16"/>
      <c r="C212" s="16"/>
      <c r="D212" s="16"/>
      <c r="E212" s="3"/>
      <c r="F212" s="3"/>
      <c r="G212" s="3"/>
      <c r="H212" s="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5">
      <c r="A213" s="16"/>
      <c r="B213" s="16"/>
      <c r="C213" s="16"/>
      <c r="D213" s="16"/>
      <c r="E213" s="3"/>
      <c r="F213" s="3"/>
      <c r="G213" s="3"/>
      <c r="H213" s="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5">
      <c r="A214" s="16"/>
      <c r="B214" s="16"/>
      <c r="C214" s="16"/>
      <c r="D214" s="16"/>
      <c r="E214" s="3"/>
      <c r="F214" s="3"/>
      <c r="G214" s="3"/>
      <c r="H214" s="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5">
      <c r="A215" s="16"/>
      <c r="B215" s="16"/>
      <c r="C215" s="16"/>
      <c r="D215" s="16"/>
      <c r="E215" s="3"/>
      <c r="F215" s="3"/>
      <c r="G215" s="3"/>
      <c r="H215" s="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5">
      <c r="A216" s="16"/>
      <c r="B216" s="16"/>
      <c r="C216" s="16"/>
      <c r="D216" s="16"/>
      <c r="E216" s="3"/>
      <c r="F216" s="3"/>
      <c r="G216" s="3"/>
      <c r="H216" s="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5">
      <c r="A217" s="16"/>
      <c r="B217" s="16"/>
      <c r="C217" s="16"/>
      <c r="D217" s="16"/>
      <c r="E217" s="3"/>
      <c r="F217" s="3"/>
      <c r="G217" s="3"/>
      <c r="H217" s="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5">
      <c r="A218" s="16"/>
      <c r="B218" s="16"/>
      <c r="C218" s="16"/>
      <c r="D218" s="16"/>
      <c r="E218" s="3"/>
      <c r="F218" s="3"/>
      <c r="G218" s="3"/>
      <c r="H218" s="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5">
      <c r="A219" s="16"/>
      <c r="B219" s="16"/>
      <c r="C219" s="16"/>
      <c r="D219" s="16"/>
      <c r="E219" s="3"/>
      <c r="F219" s="3"/>
      <c r="G219" s="3"/>
      <c r="H219" s="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5">
      <c r="A220" s="16"/>
      <c r="B220" s="16"/>
      <c r="C220" s="16"/>
      <c r="D220" s="16"/>
      <c r="E220" s="3"/>
      <c r="F220" s="3"/>
      <c r="G220" s="3"/>
      <c r="H220" s="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5">
      <c r="A221" s="16"/>
      <c r="B221" s="16"/>
      <c r="C221" s="16"/>
      <c r="D221" s="16"/>
      <c r="E221" s="3"/>
      <c r="F221" s="3"/>
      <c r="G221" s="3"/>
      <c r="H221" s="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5">
      <c r="A222" s="16"/>
      <c r="B222" s="16"/>
      <c r="C222" s="16"/>
      <c r="D222" s="16"/>
      <c r="E222" s="3"/>
      <c r="F222" s="3"/>
      <c r="G222" s="3"/>
      <c r="H222" s="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5">
      <c r="A223" s="16"/>
      <c r="B223" s="16"/>
      <c r="C223" s="16"/>
      <c r="D223" s="16"/>
      <c r="E223" s="3"/>
      <c r="F223" s="3"/>
      <c r="G223" s="3"/>
      <c r="H223" s="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5">
      <c r="A224" s="16"/>
      <c r="B224" s="16"/>
      <c r="C224" s="16"/>
      <c r="D224" s="16"/>
      <c r="G224" s="3"/>
      <c r="H224" s="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5">
      <c r="A225" s="16"/>
      <c r="B225" s="16"/>
      <c r="C225" s="16"/>
      <c r="D225" s="16"/>
      <c r="G225" s="3"/>
      <c r="H225" s="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5">
      <c r="A226" s="16"/>
      <c r="B226" s="16"/>
      <c r="C226" s="16"/>
      <c r="D226" s="16"/>
      <c r="M226"/>
    </row>
    <row r="227" spans="1:56" x14ac:dyDescent="0.35">
      <c r="A227" s="16"/>
      <c r="B227" s="16"/>
      <c r="C227" s="16"/>
      <c r="D227" s="16"/>
      <c r="M227"/>
    </row>
    <row r="228" spans="1:56" x14ac:dyDescent="0.35">
      <c r="A228" s="16"/>
      <c r="B228" s="16"/>
      <c r="C228" s="16"/>
      <c r="D228" s="16"/>
    </row>
    <row r="229" spans="1:56" x14ac:dyDescent="0.35">
      <c r="A229" s="16"/>
      <c r="B229" s="16"/>
      <c r="C229" s="16"/>
      <c r="D229" s="16"/>
    </row>
    <row r="230" spans="1:56" x14ac:dyDescent="0.35">
      <c r="A230" s="16"/>
      <c r="B230" s="16"/>
      <c r="C230" s="16"/>
      <c r="D230" s="16"/>
    </row>
    <row r="231" spans="1:56" x14ac:dyDescent="0.35">
      <c r="A231" s="16"/>
      <c r="B231" s="16"/>
      <c r="C231" s="16"/>
      <c r="D231" s="16"/>
    </row>
    <row r="232" spans="1:56" x14ac:dyDescent="0.35">
      <c r="A232" s="16"/>
      <c r="B232" s="16"/>
      <c r="C232" s="16"/>
      <c r="D232" s="16"/>
    </row>
    <row r="233" spans="1:56" x14ac:dyDescent="0.35">
      <c r="A233" s="16"/>
      <c r="B233" s="16"/>
      <c r="C233" s="16"/>
      <c r="D233" s="16"/>
    </row>
    <row r="234" spans="1:56" x14ac:dyDescent="0.35">
      <c r="A234" s="16"/>
      <c r="B234" s="16"/>
      <c r="C234" s="16"/>
      <c r="D234" s="16"/>
    </row>
    <row r="235" spans="1:56" x14ac:dyDescent="0.35">
      <c r="A235" s="16"/>
      <c r="B235" s="16"/>
      <c r="C235" s="16"/>
      <c r="D235" s="16"/>
    </row>
    <row r="236" spans="1:56" x14ac:dyDescent="0.35">
      <c r="A236" s="16"/>
      <c r="B236" s="16"/>
      <c r="C236" s="16"/>
      <c r="D236" s="16"/>
    </row>
    <row r="237" spans="1:56" x14ac:dyDescent="0.35">
      <c r="A237" s="16"/>
      <c r="B237" s="16"/>
      <c r="C237" s="16"/>
      <c r="D237" s="16"/>
    </row>
    <row r="238" spans="1:56" x14ac:dyDescent="0.35">
      <c r="A238" s="16"/>
      <c r="B238" s="16"/>
      <c r="C238" s="16"/>
      <c r="D238" s="16"/>
    </row>
    <row r="239" spans="1:56" x14ac:dyDescent="0.35">
      <c r="A239" s="16"/>
      <c r="B239" s="16"/>
      <c r="C239" s="16"/>
      <c r="D239" s="16"/>
    </row>
    <row r="240" spans="1:56" x14ac:dyDescent="0.35">
      <c r="A240" s="16"/>
      <c r="B240" s="16"/>
      <c r="C240" s="16"/>
      <c r="D240" s="16"/>
    </row>
    <row r="241" spans="1:4" x14ac:dyDescent="0.35">
      <c r="A241" s="16"/>
      <c r="B241" s="16"/>
      <c r="C241" s="16"/>
      <c r="D241" s="16"/>
    </row>
    <row r="242" spans="1:4" x14ac:dyDescent="0.35">
      <c r="A242" s="16"/>
      <c r="B242" s="16"/>
      <c r="C242" s="16"/>
      <c r="D242" s="16"/>
    </row>
    <row r="243" spans="1:4" x14ac:dyDescent="0.35">
      <c r="A243" s="16"/>
      <c r="B243" s="16"/>
      <c r="C243" s="16"/>
      <c r="D243" s="16"/>
    </row>
    <row r="244" spans="1:4" x14ac:dyDescent="0.35">
      <c r="A244" s="16"/>
      <c r="B244" s="16"/>
      <c r="C244" s="16"/>
      <c r="D244" s="16"/>
    </row>
    <row r="245" spans="1:4" x14ac:dyDescent="0.35">
      <c r="A245" s="16"/>
      <c r="B245" s="16"/>
      <c r="C245" s="16"/>
      <c r="D245" s="16"/>
    </row>
    <row r="246" spans="1:4" x14ac:dyDescent="0.35">
      <c r="A246" s="16"/>
      <c r="B246" s="16"/>
      <c r="C246" s="16"/>
      <c r="D246" s="16"/>
    </row>
    <row r="247" spans="1:4" x14ac:dyDescent="0.35">
      <c r="A247" s="16"/>
      <c r="B247" s="16"/>
      <c r="C247" s="16"/>
      <c r="D247" s="16"/>
    </row>
    <row r="248" spans="1:4" x14ac:dyDescent="0.35">
      <c r="A248" s="16"/>
      <c r="B248" s="16"/>
      <c r="C248" s="16"/>
      <c r="D248" s="16"/>
    </row>
    <row r="249" spans="1:4" x14ac:dyDescent="0.35">
      <c r="A249" s="16"/>
      <c r="B249" s="16"/>
      <c r="C249" s="16"/>
      <c r="D249" s="16"/>
    </row>
    <row r="250" spans="1:4" x14ac:dyDescent="0.35">
      <c r="A250" s="16"/>
      <c r="B250" s="16"/>
      <c r="C250" s="16"/>
      <c r="D250" s="16"/>
    </row>
    <row r="251" spans="1:4" x14ac:dyDescent="0.35">
      <c r="A251" s="16"/>
      <c r="B251" s="16"/>
      <c r="C251" s="16"/>
      <c r="D251" s="16"/>
    </row>
    <row r="252" spans="1:4" x14ac:dyDescent="0.35">
      <c r="A252" s="16"/>
      <c r="B252" s="16"/>
      <c r="C252" s="16"/>
      <c r="D252" s="16"/>
    </row>
    <row r="253" spans="1:4" x14ac:dyDescent="0.35">
      <c r="A253" s="16"/>
      <c r="B253" s="16"/>
      <c r="C253" s="16"/>
      <c r="D253" s="16"/>
    </row>
    <row r="254" spans="1:4" x14ac:dyDescent="0.35">
      <c r="A254" s="16"/>
      <c r="B254" s="16"/>
      <c r="C254" s="16"/>
      <c r="D254" s="16"/>
    </row>
    <row r="255" spans="1:4" x14ac:dyDescent="0.35">
      <c r="A255" s="16"/>
      <c r="B255" s="16"/>
      <c r="C255" s="16"/>
      <c r="D255" s="16"/>
    </row>
    <row r="256" spans="1:4" x14ac:dyDescent="0.35">
      <c r="A256" s="16"/>
      <c r="B256" s="16"/>
      <c r="C256" s="16"/>
      <c r="D256" s="16"/>
    </row>
    <row r="257" spans="1:4" x14ac:dyDescent="0.35">
      <c r="A257" s="16"/>
      <c r="B257" s="16"/>
      <c r="C257" s="16"/>
      <c r="D257" s="16"/>
    </row>
    <row r="258" spans="1:4" x14ac:dyDescent="0.35">
      <c r="A258" s="16"/>
      <c r="B258" s="16"/>
      <c r="C258" s="16"/>
      <c r="D258" s="16"/>
    </row>
  </sheetData>
  <mergeCells count="18">
    <mergeCell ref="A112:D112"/>
    <mergeCell ref="A128:H128"/>
    <mergeCell ref="A40:D40"/>
    <mergeCell ref="A52:D52"/>
    <mergeCell ref="A64:D64"/>
    <mergeCell ref="A124:H124"/>
    <mergeCell ref="A125:H125"/>
    <mergeCell ref="A127:H127"/>
    <mergeCell ref="A76:D76"/>
    <mergeCell ref="A88:D88"/>
    <mergeCell ref="A100:D100"/>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47845-A0CA-421D-B07A-4D3EEB1F96DF}">
  <sheetPr>
    <pageSetUpPr fitToPage="1"/>
  </sheetPr>
  <dimension ref="A1:D164"/>
  <sheetViews>
    <sheetView showGridLines="0" zoomScale="80" zoomScaleNormal="80" workbookViewId="0">
      <selection activeCell="B121" sqref="B121"/>
    </sheetView>
  </sheetViews>
  <sheetFormatPr defaultRowHeight="14.5" x14ac:dyDescent="0.35"/>
  <cols>
    <col min="1" max="1" width="26.54296875" style="1" customWidth="1"/>
    <col min="2" max="2" width="160.81640625" customWidth="1"/>
  </cols>
  <sheetData>
    <row r="1" spans="1:2" s="2" customFormat="1" ht="26" x14ac:dyDescent="0.35">
      <c r="A1" s="373" t="s">
        <v>5</v>
      </c>
      <c r="B1" s="373"/>
    </row>
    <row r="2" spans="1:2" s="2" customFormat="1" ht="74.25" customHeight="1" x14ac:dyDescent="0.35">
      <c r="A2" s="374" t="s">
        <v>1</v>
      </c>
      <c r="B2" s="374"/>
    </row>
    <row r="3" spans="1:2" s="2" customFormat="1" ht="48.65" customHeight="1" thickBot="1" x14ac:dyDescent="0.4">
      <c r="A3" s="6" t="s">
        <v>779</v>
      </c>
      <c r="B3" s="56"/>
    </row>
    <row r="4" spans="1:2" ht="18" x14ac:dyDescent="0.35">
      <c r="A4" s="9" t="s">
        <v>780</v>
      </c>
      <c r="B4" s="10" t="s">
        <v>781</v>
      </c>
    </row>
    <row r="5" spans="1:2" ht="15.5" x14ac:dyDescent="0.35">
      <c r="A5" s="167" t="s">
        <v>782</v>
      </c>
      <c r="B5" s="11" t="s">
        <v>783</v>
      </c>
    </row>
    <row r="6" spans="1:2" ht="15.5" x14ac:dyDescent="0.35">
      <c r="A6" s="167" t="s">
        <v>28</v>
      </c>
      <c r="B6" s="11" t="s">
        <v>784</v>
      </c>
    </row>
    <row r="7" spans="1:2" ht="15.5" x14ac:dyDescent="0.35">
      <c r="A7" s="167" t="s">
        <v>785</v>
      </c>
      <c r="B7" s="11" t="s">
        <v>786</v>
      </c>
    </row>
    <row r="8" spans="1:2" ht="15.5" x14ac:dyDescent="0.35">
      <c r="A8" s="167" t="s">
        <v>264</v>
      </c>
      <c r="B8" s="11" t="s">
        <v>787</v>
      </c>
    </row>
    <row r="9" spans="1:2" ht="15.5" x14ac:dyDescent="0.35">
      <c r="A9" s="167" t="s">
        <v>788</v>
      </c>
      <c r="B9" s="11" t="s">
        <v>789</v>
      </c>
    </row>
    <row r="10" spans="1:2" ht="15.5" x14ac:dyDescent="0.35">
      <c r="A10" s="167" t="s">
        <v>790</v>
      </c>
      <c r="B10" s="11" t="s">
        <v>791</v>
      </c>
    </row>
    <row r="11" spans="1:2" ht="15.5" x14ac:dyDescent="0.35">
      <c r="A11" s="167" t="s">
        <v>792</v>
      </c>
      <c r="B11" s="11" t="s">
        <v>793</v>
      </c>
    </row>
    <row r="12" spans="1:2" ht="15.5" x14ac:dyDescent="0.35">
      <c r="A12" s="167" t="s">
        <v>97</v>
      </c>
      <c r="B12" s="11" t="s">
        <v>794</v>
      </c>
    </row>
    <row r="13" spans="1:2" ht="46.5" x14ac:dyDescent="0.35">
      <c r="A13" s="167" t="s">
        <v>795</v>
      </c>
      <c r="B13" s="11" t="s">
        <v>796</v>
      </c>
    </row>
    <row r="14" spans="1:2" ht="46.5" x14ac:dyDescent="0.35">
      <c r="A14" s="167" t="s">
        <v>797</v>
      </c>
      <c r="B14" s="11" t="s">
        <v>798</v>
      </c>
    </row>
    <row r="15" spans="1:2" ht="15.5" x14ac:dyDescent="0.35">
      <c r="A15" s="167" t="s">
        <v>799</v>
      </c>
      <c r="B15" s="11" t="s">
        <v>800</v>
      </c>
    </row>
    <row r="16" spans="1:2" ht="47.25" customHeight="1" x14ac:dyDescent="0.35">
      <c r="A16" s="461" t="s">
        <v>801</v>
      </c>
      <c r="B16" s="11" t="s">
        <v>802</v>
      </c>
    </row>
    <row r="17" spans="1:2" ht="46.5" x14ac:dyDescent="0.35">
      <c r="A17" s="461"/>
      <c r="B17" s="11" t="s">
        <v>803</v>
      </c>
    </row>
    <row r="18" spans="1:2" ht="47.15" customHeight="1" x14ac:dyDescent="0.35">
      <c r="A18" s="461" t="s">
        <v>804</v>
      </c>
      <c r="B18" s="11" t="s">
        <v>805</v>
      </c>
    </row>
    <row r="19" spans="1:2" ht="46.5" x14ac:dyDescent="0.35">
      <c r="A19" s="461"/>
      <c r="B19" s="11" t="s">
        <v>806</v>
      </c>
    </row>
    <row r="20" spans="1:2" ht="31" x14ac:dyDescent="0.35">
      <c r="A20" s="167" t="s">
        <v>807</v>
      </c>
      <c r="B20" s="11" t="s">
        <v>808</v>
      </c>
    </row>
    <row r="21" spans="1:2" ht="15.5" x14ac:dyDescent="0.35">
      <c r="A21" s="167" t="s">
        <v>67</v>
      </c>
      <c r="B21" s="11" t="s">
        <v>809</v>
      </c>
    </row>
    <row r="22" spans="1:2" ht="15.5" x14ac:dyDescent="0.35">
      <c r="A22" s="167" t="s">
        <v>810</v>
      </c>
      <c r="B22" s="11" t="s">
        <v>811</v>
      </c>
    </row>
    <row r="23" spans="1:2" ht="15.5" x14ac:dyDescent="0.35">
      <c r="A23" s="167" t="s">
        <v>95</v>
      </c>
      <c r="B23" s="11" t="s">
        <v>812</v>
      </c>
    </row>
    <row r="24" spans="1:2" ht="46.5" x14ac:dyDescent="0.35">
      <c r="A24" s="167" t="s">
        <v>813</v>
      </c>
      <c r="B24" s="11" t="s">
        <v>814</v>
      </c>
    </row>
    <row r="25" spans="1:2" ht="31" x14ac:dyDescent="0.35">
      <c r="A25" s="167" t="s">
        <v>815</v>
      </c>
      <c r="B25" s="11" t="s">
        <v>816</v>
      </c>
    </row>
    <row r="26" spans="1:2" ht="15.5" x14ac:dyDescent="0.35">
      <c r="A26" s="167" t="s">
        <v>817</v>
      </c>
      <c r="B26" s="11" t="s">
        <v>818</v>
      </c>
    </row>
    <row r="27" spans="1:2" ht="15.5" x14ac:dyDescent="0.35">
      <c r="A27" s="167" t="s">
        <v>819</v>
      </c>
      <c r="B27" s="11" t="s">
        <v>820</v>
      </c>
    </row>
    <row r="28" spans="1:2" ht="15.5" x14ac:dyDescent="0.35">
      <c r="A28" s="167" t="s">
        <v>285</v>
      </c>
      <c r="B28" s="11" t="s">
        <v>821</v>
      </c>
    </row>
    <row r="29" spans="1:2" ht="15.5" x14ac:dyDescent="0.35">
      <c r="A29" s="167" t="s">
        <v>266</v>
      </c>
      <c r="B29" s="11" t="s">
        <v>822</v>
      </c>
    </row>
    <row r="30" spans="1:2" ht="15.5" x14ac:dyDescent="0.35">
      <c r="A30" s="167" t="s">
        <v>823</v>
      </c>
      <c r="B30" s="11" t="s">
        <v>824</v>
      </c>
    </row>
    <row r="31" spans="1:2" ht="15.5" x14ac:dyDescent="0.35">
      <c r="A31" s="167" t="s">
        <v>127</v>
      </c>
      <c r="B31" s="11" t="s">
        <v>825</v>
      </c>
    </row>
    <row r="32" spans="1:2" ht="31" x14ac:dyDescent="0.35">
      <c r="A32" s="167" t="s">
        <v>826</v>
      </c>
      <c r="B32" s="11" t="s">
        <v>827</v>
      </c>
    </row>
    <row r="33" spans="1:2" ht="15.5" x14ac:dyDescent="0.35">
      <c r="A33" s="167" t="s">
        <v>128</v>
      </c>
      <c r="B33" s="11" t="s">
        <v>828</v>
      </c>
    </row>
    <row r="34" spans="1:2" ht="31" x14ac:dyDescent="0.35">
      <c r="A34" s="167" t="s">
        <v>829</v>
      </c>
      <c r="B34" s="11" t="s">
        <v>830</v>
      </c>
    </row>
    <row r="35" spans="1:2" ht="15.5" x14ac:dyDescent="0.35">
      <c r="A35" s="167" t="s">
        <v>831</v>
      </c>
      <c r="B35" s="11" t="s">
        <v>832</v>
      </c>
    </row>
    <row r="36" spans="1:2" ht="31" x14ac:dyDescent="0.35">
      <c r="A36" s="167" t="s">
        <v>833</v>
      </c>
      <c r="B36" s="11" t="s">
        <v>834</v>
      </c>
    </row>
    <row r="37" spans="1:2" ht="15.5" x14ac:dyDescent="0.35">
      <c r="A37" s="167" t="s">
        <v>835</v>
      </c>
      <c r="B37" s="11" t="s">
        <v>836</v>
      </c>
    </row>
    <row r="38" spans="1:2" ht="15.5" x14ac:dyDescent="0.35">
      <c r="A38" s="167" t="s">
        <v>837</v>
      </c>
      <c r="B38" s="11" t="s">
        <v>838</v>
      </c>
    </row>
    <row r="39" spans="1:2" ht="15.5" x14ac:dyDescent="0.35">
      <c r="A39" s="461" t="s">
        <v>839</v>
      </c>
      <c r="B39" s="11" t="s">
        <v>840</v>
      </c>
    </row>
    <row r="40" spans="1:2" ht="15.5" x14ac:dyDescent="0.35">
      <c r="A40" s="461"/>
      <c r="B40" s="11" t="s">
        <v>841</v>
      </c>
    </row>
    <row r="41" spans="1:2" ht="46.5" x14ac:dyDescent="0.35">
      <c r="A41" s="461"/>
      <c r="B41" s="11" t="s">
        <v>842</v>
      </c>
    </row>
    <row r="42" spans="1:2" ht="46.5" x14ac:dyDescent="0.35">
      <c r="A42" s="461"/>
      <c r="B42" s="11" t="s">
        <v>843</v>
      </c>
    </row>
    <row r="43" spans="1:2" ht="15.5" x14ac:dyDescent="0.35">
      <c r="A43" s="461"/>
      <c r="B43" s="11" t="s">
        <v>844</v>
      </c>
    </row>
    <row r="44" spans="1:2" ht="15.5" x14ac:dyDescent="0.35">
      <c r="A44" s="461"/>
      <c r="B44" s="11" t="s">
        <v>845</v>
      </c>
    </row>
    <row r="45" spans="1:2" ht="15.5" x14ac:dyDescent="0.35">
      <c r="A45" s="461"/>
      <c r="B45" s="11" t="s">
        <v>846</v>
      </c>
    </row>
    <row r="46" spans="1:2" ht="15.5" x14ac:dyDescent="0.35">
      <c r="A46" s="167" t="s">
        <v>847</v>
      </c>
      <c r="B46" s="11" t="s">
        <v>848</v>
      </c>
    </row>
    <row r="47" spans="1:2" ht="31" x14ac:dyDescent="0.35">
      <c r="A47" s="461" t="s">
        <v>849</v>
      </c>
      <c r="B47" s="11" t="s">
        <v>850</v>
      </c>
    </row>
    <row r="48" spans="1:2" ht="15.5" x14ac:dyDescent="0.35">
      <c r="A48" s="461"/>
      <c r="B48" s="11" t="s">
        <v>851</v>
      </c>
    </row>
    <row r="49" spans="1:2" ht="15.5" x14ac:dyDescent="0.35">
      <c r="A49" s="461"/>
      <c r="B49" s="11" t="s">
        <v>852</v>
      </c>
    </row>
    <row r="50" spans="1:2" ht="15.75" customHeight="1" x14ac:dyDescent="0.35">
      <c r="A50" s="461" t="s">
        <v>853</v>
      </c>
      <c r="B50" s="57" t="s">
        <v>854</v>
      </c>
    </row>
    <row r="51" spans="1:2" ht="15.5" x14ac:dyDescent="0.35">
      <c r="A51" s="461"/>
      <c r="B51" s="11" t="s">
        <v>855</v>
      </c>
    </row>
    <row r="52" spans="1:2" ht="35.5" customHeight="1" x14ac:dyDescent="0.35">
      <c r="A52" s="461"/>
      <c r="B52" s="11" t="s">
        <v>856</v>
      </c>
    </row>
    <row r="53" spans="1:2" ht="86.25" customHeight="1" x14ac:dyDescent="0.35">
      <c r="A53" s="461"/>
      <c r="B53" s="11" t="s">
        <v>857</v>
      </c>
    </row>
    <row r="54" spans="1:2" ht="87.65" customHeight="1" x14ac:dyDescent="0.35">
      <c r="A54" s="461"/>
      <c r="B54" s="11" t="s">
        <v>858</v>
      </c>
    </row>
    <row r="55" spans="1:2" ht="31" x14ac:dyDescent="0.35">
      <c r="A55" s="461"/>
      <c r="B55" s="11" t="s">
        <v>859</v>
      </c>
    </row>
    <row r="56" spans="1:2" ht="77.5" x14ac:dyDescent="0.35">
      <c r="A56" s="461"/>
      <c r="B56" s="11" t="s">
        <v>860</v>
      </c>
    </row>
    <row r="57" spans="1:2" ht="15.5" x14ac:dyDescent="0.35">
      <c r="A57" s="461"/>
      <c r="B57" s="11" t="s">
        <v>861</v>
      </c>
    </row>
    <row r="58" spans="1:2" ht="31" x14ac:dyDescent="0.35">
      <c r="A58" s="461"/>
      <c r="B58" s="11" t="s">
        <v>862</v>
      </c>
    </row>
    <row r="59" spans="1:2" ht="15.5" x14ac:dyDescent="0.35">
      <c r="A59" s="461"/>
      <c r="B59" s="11" t="s">
        <v>863</v>
      </c>
    </row>
    <row r="60" spans="1:2" ht="15.5" x14ac:dyDescent="0.35">
      <c r="A60" s="465" t="s">
        <v>864</v>
      </c>
      <c r="B60" s="58" t="s">
        <v>865</v>
      </c>
    </row>
    <row r="61" spans="1:2" ht="15.5" x14ac:dyDescent="0.35">
      <c r="A61" s="466"/>
      <c r="B61" s="59" t="s">
        <v>866</v>
      </c>
    </row>
    <row r="62" spans="1:2" ht="31" x14ac:dyDescent="0.35">
      <c r="A62" s="466"/>
      <c r="B62" s="60" t="s">
        <v>867</v>
      </c>
    </row>
    <row r="63" spans="1:2" ht="77.5" x14ac:dyDescent="0.35">
      <c r="A63" s="466"/>
      <c r="B63" s="60" t="s">
        <v>868</v>
      </c>
    </row>
    <row r="64" spans="1:2" ht="15.5" x14ac:dyDescent="0.35">
      <c r="A64" s="461" t="s">
        <v>869</v>
      </c>
      <c r="B64" s="61" t="s">
        <v>870</v>
      </c>
    </row>
    <row r="65" spans="1:2" ht="31" x14ac:dyDescent="0.35">
      <c r="A65" s="461"/>
      <c r="B65" s="11" t="s">
        <v>871</v>
      </c>
    </row>
    <row r="66" spans="1:2" ht="15.5" x14ac:dyDescent="0.35">
      <c r="A66" s="461"/>
      <c r="B66" s="11" t="s">
        <v>872</v>
      </c>
    </row>
    <row r="67" spans="1:2" ht="15.5" x14ac:dyDescent="0.35">
      <c r="A67" s="461"/>
      <c r="B67" s="11" t="s">
        <v>873</v>
      </c>
    </row>
    <row r="68" spans="1:2" ht="77.5" x14ac:dyDescent="0.35">
      <c r="A68" s="461"/>
      <c r="B68" s="11" t="s">
        <v>874</v>
      </c>
    </row>
    <row r="69" spans="1:2" ht="15.5" x14ac:dyDescent="0.35">
      <c r="A69" s="461"/>
      <c r="B69" s="11" t="s">
        <v>863</v>
      </c>
    </row>
    <row r="70" spans="1:2" ht="15.5" x14ac:dyDescent="0.35">
      <c r="A70" s="467" t="s">
        <v>875</v>
      </c>
      <c r="B70" s="57" t="s">
        <v>876</v>
      </c>
    </row>
    <row r="71" spans="1:2" ht="15.5" x14ac:dyDescent="0.35">
      <c r="A71" s="467"/>
      <c r="B71" s="11" t="s">
        <v>877</v>
      </c>
    </row>
    <row r="72" spans="1:2" ht="50.5" customHeight="1" x14ac:dyDescent="0.35">
      <c r="A72" s="467"/>
      <c r="B72" s="11" t="s">
        <v>878</v>
      </c>
    </row>
    <row r="73" spans="1:2" ht="46.5" x14ac:dyDescent="0.35">
      <c r="A73" s="467"/>
      <c r="B73" s="11" t="s">
        <v>879</v>
      </c>
    </row>
    <row r="74" spans="1:2" ht="31" x14ac:dyDescent="0.35">
      <c r="A74" s="467"/>
      <c r="B74" s="11" t="s">
        <v>808</v>
      </c>
    </row>
    <row r="75" spans="1:2" ht="15.5" x14ac:dyDescent="0.35">
      <c r="A75" s="467"/>
      <c r="B75" s="11" t="s">
        <v>880</v>
      </c>
    </row>
    <row r="76" spans="1:2" ht="15.5" x14ac:dyDescent="0.35">
      <c r="A76" s="467" t="s">
        <v>881</v>
      </c>
      <c r="B76" s="57" t="s">
        <v>882</v>
      </c>
    </row>
    <row r="77" spans="1:2" ht="15.5" x14ac:dyDescent="0.35">
      <c r="A77" s="467"/>
      <c r="B77" s="11" t="s">
        <v>883</v>
      </c>
    </row>
    <row r="78" spans="1:2" ht="83.5" customHeight="1" x14ac:dyDescent="0.35">
      <c r="A78" s="467"/>
      <c r="B78" s="11" t="s">
        <v>874</v>
      </c>
    </row>
    <row r="79" spans="1:2" ht="77.5" x14ac:dyDescent="0.35">
      <c r="A79" s="467"/>
      <c r="B79" s="12" t="s">
        <v>860</v>
      </c>
    </row>
    <row r="80" spans="1:2" ht="15.5" x14ac:dyDescent="0.35">
      <c r="A80" s="467"/>
      <c r="B80" s="11" t="s">
        <v>861</v>
      </c>
    </row>
    <row r="81" spans="1:2" ht="31" x14ac:dyDescent="0.35">
      <c r="A81" s="467"/>
      <c r="B81" s="11" t="s">
        <v>884</v>
      </c>
    </row>
    <row r="82" spans="1:2" ht="15.5" x14ac:dyDescent="0.35">
      <c r="A82" s="467"/>
      <c r="B82" s="11" t="s">
        <v>885</v>
      </c>
    </row>
    <row r="83" spans="1:2" ht="15.5" x14ac:dyDescent="0.35">
      <c r="A83" s="467"/>
      <c r="B83" s="11" t="s">
        <v>880</v>
      </c>
    </row>
    <row r="84" spans="1:2" ht="15.5" x14ac:dyDescent="0.35">
      <c r="A84" s="468" t="s">
        <v>886</v>
      </c>
      <c r="B84" s="57" t="s">
        <v>887</v>
      </c>
    </row>
    <row r="85" spans="1:2" ht="15.5" x14ac:dyDescent="0.35">
      <c r="A85" s="468"/>
      <c r="B85" s="11" t="s">
        <v>883</v>
      </c>
    </row>
    <row r="86" spans="1:2" ht="31" x14ac:dyDescent="0.35">
      <c r="A86" s="468"/>
      <c r="B86" s="11" t="s">
        <v>859</v>
      </c>
    </row>
    <row r="87" spans="1:2" ht="15.5" x14ac:dyDescent="0.35">
      <c r="A87" s="468"/>
      <c r="B87" s="11" t="s">
        <v>888</v>
      </c>
    </row>
    <row r="88" spans="1:2" ht="46.5" x14ac:dyDescent="0.35">
      <c r="A88" s="468"/>
      <c r="B88" s="11" t="s">
        <v>889</v>
      </c>
    </row>
    <row r="89" spans="1:2" ht="15.5" x14ac:dyDescent="0.35">
      <c r="A89" s="468"/>
      <c r="B89" s="11" t="s">
        <v>890</v>
      </c>
    </row>
    <row r="90" spans="1:2" ht="15.5" x14ac:dyDescent="0.35">
      <c r="A90" s="468"/>
      <c r="B90" s="11" t="s">
        <v>891</v>
      </c>
    </row>
    <row r="91" spans="1:2" ht="15.5" x14ac:dyDescent="0.35">
      <c r="A91" s="468"/>
      <c r="B91" s="11" t="s">
        <v>861</v>
      </c>
    </row>
    <row r="92" spans="1:2" ht="77.5" x14ac:dyDescent="0.35">
      <c r="A92" s="468"/>
      <c r="B92" s="11" t="s">
        <v>874</v>
      </c>
    </row>
    <row r="93" spans="1:2" ht="15.5" x14ac:dyDescent="0.35">
      <c r="A93" s="468"/>
      <c r="B93" s="11" t="s">
        <v>880</v>
      </c>
    </row>
    <row r="94" spans="1:2" ht="15.65" customHeight="1" x14ac:dyDescent="0.35">
      <c r="A94" s="469" t="s">
        <v>892</v>
      </c>
      <c r="B94" s="13" t="s">
        <v>893</v>
      </c>
    </row>
    <row r="95" spans="1:2" ht="15.5" x14ac:dyDescent="0.35">
      <c r="A95" s="469"/>
      <c r="B95" s="62" t="s">
        <v>865</v>
      </c>
    </row>
    <row r="96" spans="1:2" ht="15.5" x14ac:dyDescent="0.35">
      <c r="A96" s="469"/>
      <c r="B96" s="14" t="s">
        <v>883</v>
      </c>
    </row>
    <row r="97" spans="1:2" ht="15.5" x14ac:dyDescent="0.35">
      <c r="A97" s="469"/>
      <c r="B97" s="13" t="s">
        <v>894</v>
      </c>
    </row>
    <row r="98" spans="1:2" ht="62" x14ac:dyDescent="0.35">
      <c r="A98" s="469"/>
      <c r="B98" s="14" t="s">
        <v>895</v>
      </c>
    </row>
    <row r="99" spans="1:2" ht="31" x14ac:dyDescent="0.35">
      <c r="A99" s="469"/>
      <c r="B99" s="14" t="s">
        <v>896</v>
      </c>
    </row>
    <row r="100" spans="1:2" ht="49" customHeight="1" x14ac:dyDescent="0.35">
      <c r="A100" s="469"/>
      <c r="B100" s="13" t="s">
        <v>897</v>
      </c>
    </row>
    <row r="101" spans="1:2" ht="31" x14ac:dyDescent="0.35">
      <c r="A101" s="469"/>
      <c r="B101" s="14" t="s">
        <v>898</v>
      </c>
    </row>
    <row r="102" spans="1:2" ht="143.5" customHeight="1" x14ac:dyDescent="0.35">
      <c r="A102" s="469"/>
      <c r="B102" s="13" t="s">
        <v>899</v>
      </c>
    </row>
    <row r="103" spans="1:2" ht="66" customHeight="1" x14ac:dyDescent="0.35">
      <c r="A103" s="469"/>
      <c r="B103" s="14" t="s">
        <v>900</v>
      </c>
    </row>
    <row r="104" spans="1:2" ht="31" x14ac:dyDescent="0.35">
      <c r="A104" s="469" t="s">
        <v>901</v>
      </c>
      <c r="B104" s="14" t="s">
        <v>902</v>
      </c>
    </row>
    <row r="105" spans="1:2" ht="148" customHeight="1" x14ac:dyDescent="0.35">
      <c r="A105" s="469"/>
      <c r="B105" s="63" t="s">
        <v>903</v>
      </c>
    </row>
    <row r="106" spans="1:2" ht="15.65" customHeight="1" x14ac:dyDescent="0.35">
      <c r="A106" s="469"/>
      <c r="B106" s="14" t="s">
        <v>904</v>
      </c>
    </row>
    <row r="107" spans="1:2" ht="15.5" x14ac:dyDescent="0.35">
      <c r="A107" s="469"/>
      <c r="B107" s="64" t="s">
        <v>880</v>
      </c>
    </row>
    <row r="108" spans="1:2" ht="31" x14ac:dyDescent="0.35">
      <c r="A108" s="469"/>
      <c r="B108" s="65" t="s">
        <v>905</v>
      </c>
    </row>
    <row r="109" spans="1:2" ht="15.5" x14ac:dyDescent="0.35">
      <c r="A109" s="469"/>
      <c r="B109" s="14" t="s">
        <v>906</v>
      </c>
    </row>
    <row r="110" spans="1:2" ht="15.5" x14ac:dyDescent="0.35">
      <c r="A110" s="468" t="s">
        <v>907</v>
      </c>
      <c r="B110" s="14" t="s">
        <v>865</v>
      </c>
    </row>
    <row r="111" spans="1:2" ht="15.5" x14ac:dyDescent="0.35">
      <c r="A111" s="468"/>
      <c r="B111" s="61" t="s">
        <v>870</v>
      </c>
    </row>
    <row r="112" spans="1:2" ht="15.5" x14ac:dyDescent="0.35">
      <c r="A112" s="468"/>
      <c r="B112" s="59" t="s">
        <v>866</v>
      </c>
    </row>
    <row r="113" spans="1:2" ht="31" x14ac:dyDescent="0.35">
      <c r="A113" s="468"/>
      <c r="B113" s="60" t="s">
        <v>867</v>
      </c>
    </row>
    <row r="114" spans="1:2" ht="77.5" x14ac:dyDescent="0.35">
      <c r="A114" s="468"/>
      <c r="B114" s="60" t="s">
        <v>868</v>
      </c>
    </row>
    <row r="115" spans="1:2" ht="15.5" x14ac:dyDescent="0.35">
      <c r="A115" s="468"/>
      <c r="B115" s="11" t="s">
        <v>872</v>
      </c>
    </row>
    <row r="116" spans="1:2" ht="15.5" x14ac:dyDescent="0.35">
      <c r="A116" s="468"/>
      <c r="B116" s="11" t="s">
        <v>873</v>
      </c>
    </row>
    <row r="117" spans="1:2" ht="15.5" x14ac:dyDescent="0.35">
      <c r="A117" s="468"/>
      <c r="B117" s="14" t="s">
        <v>908</v>
      </c>
    </row>
    <row r="118" spans="1:2" ht="15.5" x14ac:dyDescent="0.35">
      <c r="A118" s="468"/>
      <c r="B118" s="14" t="s">
        <v>909</v>
      </c>
    </row>
    <row r="119" spans="1:2" ht="21" customHeight="1" x14ac:dyDescent="0.35">
      <c r="A119" s="468"/>
      <c r="B119" s="14" t="s">
        <v>910</v>
      </c>
    </row>
    <row r="120" spans="1:2" ht="31" x14ac:dyDescent="0.35">
      <c r="A120" s="468"/>
      <c r="B120" s="14" t="s">
        <v>911</v>
      </c>
    </row>
    <row r="121" spans="1:2" ht="31" x14ac:dyDescent="0.35">
      <c r="A121" s="468"/>
      <c r="B121" s="14" t="s">
        <v>912</v>
      </c>
    </row>
    <row r="122" spans="1:2" ht="15.65" customHeight="1" x14ac:dyDescent="0.35">
      <c r="A122" s="467" t="s">
        <v>913</v>
      </c>
      <c r="B122" s="12" t="s">
        <v>914</v>
      </c>
    </row>
    <row r="123" spans="1:2" ht="15.5" x14ac:dyDescent="0.35">
      <c r="A123" s="467"/>
      <c r="B123" s="13" t="s">
        <v>915</v>
      </c>
    </row>
    <row r="124" spans="1:2" ht="15.5" x14ac:dyDescent="0.35">
      <c r="A124" s="467"/>
      <c r="B124" s="13" t="s">
        <v>916</v>
      </c>
    </row>
    <row r="125" spans="1:2" ht="15.5" x14ac:dyDescent="0.35">
      <c r="A125" s="467"/>
      <c r="B125" s="13" t="s">
        <v>917</v>
      </c>
    </row>
    <row r="126" spans="1:2" ht="15.5" x14ac:dyDescent="0.35">
      <c r="A126" s="467"/>
      <c r="B126" s="13" t="s">
        <v>918</v>
      </c>
    </row>
    <row r="127" spans="1:2" ht="15.5" x14ac:dyDescent="0.35">
      <c r="A127" s="470" t="s">
        <v>919</v>
      </c>
      <c r="B127" s="13" t="s">
        <v>920</v>
      </c>
    </row>
    <row r="128" spans="1:2" ht="15.65" customHeight="1" x14ac:dyDescent="0.35">
      <c r="A128" s="471"/>
      <c r="B128" s="12" t="s">
        <v>921</v>
      </c>
    </row>
    <row r="129" spans="1:4" ht="15.5" x14ac:dyDescent="0.35">
      <c r="A129" s="471"/>
      <c r="B129" s="12" t="s">
        <v>922</v>
      </c>
    </row>
    <row r="130" spans="1:4" ht="16.5" customHeight="1" x14ac:dyDescent="0.35">
      <c r="A130" s="471"/>
      <c r="B130" s="12" t="s">
        <v>923</v>
      </c>
    </row>
    <row r="131" spans="1:4" ht="16.5" customHeight="1" x14ac:dyDescent="0.35">
      <c r="A131" s="471"/>
      <c r="B131" s="12" t="s">
        <v>924</v>
      </c>
    </row>
    <row r="132" spans="1:4" ht="16.5" customHeight="1" x14ac:dyDescent="0.35">
      <c r="A132" s="471"/>
      <c r="B132" s="13" t="s">
        <v>925</v>
      </c>
    </row>
    <row r="133" spans="1:4" ht="16.5" customHeight="1" x14ac:dyDescent="0.35">
      <c r="A133" s="471"/>
      <c r="B133" s="12" t="s">
        <v>921</v>
      </c>
    </row>
    <row r="134" spans="1:4" ht="16.5" customHeight="1" x14ac:dyDescent="0.35">
      <c r="A134" s="471"/>
      <c r="B134" s="12" t="s">
        <v>922</v>
      </c>
    </row>
    <row r="135" spans="1:4" ht="16.5" customHeight="1" x14ac:dyDescent="0.35">
      <c r="A135" s="471"/>
      <c r="B135" s="12" t="s">
        <v>923</v>
      </c>
    </row>
    <row r="136" spans="1:4" ht="16.5" customHeight="1" x14ac:dyDescent="0.35">
      <c r="A136" s="471"/>
      <c r="B136" s="12" t="s">
        <v>924</v>
      </c>
    </row>
    <row r="137" spans="1:4" ht="15.5" x14ac:dyDescent="0.35">
      <c r="A137" s="471"/>
      <c r="B137" s="13" t="s">
        <v>926</v>
      </c>
    </row>
    <row r="138" spans="1:4" ht="15.5" x14ac:dyDescent="0.35">
      <c r="A138" s="471"/>
      <c r="B138" s="12" t="s">
        <v>921</v>
      </c>
    </row>
    <row r="139" spans="1:4" ht="15.5" x14ac:dyDescent="0.35">
      <c r="A139" s="471"/>
      <c r="B139" s="12" t="s">
        <v>922</v>
      </c>
      <c r="D139" s="55"/>
    </row>
    <row r="140" spans="1:4" ht="15.5" x14ac:dyDescent="0.35">
      <c r="A140" s="471"/>
      <c r="B140" s="12" t="s">
        <v>923</v>
      </c>
    </row>
    <row r="141" spans="1:4" ht="15.5" x14ac:dyDescent="0.35">
      <c r="A141" s="471"/>
      <c r="B141" s="12" t="s">
        <v>924</v>
      </c>
    </row>
    <row r="142" spans="1:4" ht="15.5" x14ac:dyDescent="0.35">
      <c r="A142" s="471"/>
      <c r="B142" s="13" t="s">
        <v>927</v>
      </c>
    </row>
    <row r="143" spans="1:4" ht="15.5" x14ac:dyDescent="0.35">
      <c r="A143" s="471"/>
      <c r="B143" s="12" t="s">
        <v>921</v>
      </c>
    </row>
    <row r="144" spans="1:4" ht="15.5" x14ac:dyDescent="0.35">
      <c r="A144" s="471"/>
      <c r="B144" s="12" t="s">
        <v>922</v>
      </c>
    </row>
    <row r="145" spans="1:2" ht="15.5" x14ac:dyDescent="0.35">
      <c r="A145" s="471"/>
      <c r="B145" s="12" t="s">
        <v>923</v>
      </c>
    </row>
    <row r="146" spans="1:2" ht="15.5" x14ac:dyDescent="0.35">
      <c r="A146" s="471"/>
      <c r="B146" s="12" t="s">
        <v>924</v>
      </c>
    </row>
    <row r="147" spans="1:2" ht="15.5" x14ac:dyDescent="0.35">
      <c r="A147" s="471"/>
      <c r="B147" s="12" t="s">
        <v>928</v>
      </c>
    </row>
    <row r="148" spans="1:2" ht="15.5" x14ac:dyDescent="0.35">
      <c r="A148" s="471"/>
      <c r="B148" s="12" t="s">
        <v>929</v>
      </c>
    </row>
    <row r="149" spans="1:2" ht="54.65" customHeight="1" x14ac:dyDescent="0.35">
      <c r="A149" s="471"/>
      <c r="B149" s="12" t="s">
        <v>930</v>
      </c>
    </row>
    <row r="150" spans="1:2" ht="15.5" x14ac:dyDescent="0.35">
      <c r="A150" s="471"/>
      <c r="B150" s="12" t="s">
        <v>931</v>
      </c>
    </row>
    <row r="151" spans="1:2" ht="31" x14ac:dyDescent="0.35">
      <c r="A151" s="471"/>
      <c r="B151" s="12" t="s">
        <v>932</v>
      </c>
    </row>
    <row r="152" spans="1:2" ht="15.5" x14ac:dyDescent="0.35">
      <c r="A152" s="471"/>
      <c r="B152" s="12" t="s">
        <v>855</v>
      </c>
    </row>
    <row r="153" spans="1:2" ht="31" x14ac:dyDescent="0.35">
      <c r="A153" s="471"/>
      <c r="B153" s="12" t="s">
        <v>933</v>
      </c>
    </row>
    <row r="154" spans="1:2" ht="93" x14ac:dyDescent="0.35">
      <c r="A154" s="471"/>
      <c r="B154" s="12" t="s">
        <v>934</v>
      </c>
    </row>
    <row r="155" spans="1:2" ht="21.65" customHeight="1" x14ac:dyDescent="0.35">
      <c r="A155" s="471"/>
      <c r="B155" s="12" t="s">
        <v>935</v>
      </c>
    </row>
    <row r="156" spans="1:2" ht="54" customHeight="1" x14ac:dyDescent="0.35">
      <c r="A156" s="471"/>
      <c r="B156" s="66" t="s">
        <v>878</v>
      </c>
    </row>
    <row r="157" spans="1:2" ht="15.5" x14ac:dyDescent="0.35">
      <c r="A157" s="472"/>
      <c r="B157" s="66" t="s">
        <v>936</v>
      </c>
    </row>
    <row r="158" spans="1:2" ht="15.5" x14ac:dyDescent="0.35">
      <c r="A158" s="462" t="s">
        <v>937</v>
      </c>
      <c r="B158" s="12" t="s">
        <v>938</v>
      </c>
    </row>
    <row r="159" spans="1:2" ht="15.5" x14ac:dyDescent="0.35">
      <c r="A159" s="463"/>
      <c r="B159" s="12" t="s">
        <v>939</v>
      </c>
    </row>
    <row r="160" spans="1:2" ht="15.5" x14ac:dyDescent="0.35">
      <c r="A160" s="463"/>
      <c r="B160" s="12" t="s">
        <v>940</v>
      </c>
    </row>
    <row r="161" spans="1:2" ht="15.5" x14ac:dyDescent="0.35">
      <c r="A161" s="463"/>
      <c r="B161" s="12" t="s">
        <v>941</v>
      </c>
    </row>
    <row r="162" spans="1:2" ht="15.5" x14ac:dyDescent="0.35">
      <c r="A162" s="463"/>
      <c r="B162" s="12" t="s">
        <v>942</v>
      </c>
    </row>
    <row r="163" spans="1:2" ht="15.5" x14ac:dyDescent="0.35">
      <c r="A163" s="463"/>
      <c r="B163" s="12" t="s">
        <v>943</v>
      </c>
    </row>
    <row r="164" spans="1:2" ht="16" thickBot="1" x14ac:dyDescent="0.4">
      <c r="A164" s="464"/>
      <c r="B164" s="67" t="s">
        <v>944</v>
      </c>
    </row>
  </sheetData>
  <mergeCells count="18">
    <mergeCell ref="A158:A164"/>
    <mergeCell ref="A50:A59"/>
    <mergeCell ref="A60:A63"/>
    <mergeCell ref="A64:A69"/>
    <mergeCell ref="A70:A75"/>
    <mergeCell ref="A76:A83"/>
    <mergeCell ref="A84:A93"/>
    <mergeCell ref="A94:A103"/>
    <mergeCell ref="A104:A109"/>
    <mergeCell ref="A110:A121"/>
    <mergeCell ref="A122:A126"/>
    <mergeCell ref="A127:A157"/>
    <mergeCell ref="A47:A49"/>
    <mergeCell ref="A1:B1"/>
    <mergeCell ref="A2:B2"/>
    <mergeCell ref="A16:A17"/>
    <mergeCell ref="A18:A19"/>
    <mergeCell ref="A39:A45"/>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971BD-D310-4954-80C7-A138095D9036}">
  <sheetPr codeName="Sheet2">
    <tabColor theme="0"/>
  </sheetPr>
  <dimension ref="A1:BC178"/>
  <sheetViews>
    <sheetView showGridLines="0" tabSelected="1" zoomScaleNormal="100" zoomScalePageLayoutView="110" workbookViewId="0">
      <selection activeCell="I11" sqref="I11"/>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100" customWidth="1"/>
    <col min="7" max="7" width="15.81640625" style="99" customWidth="1"/>
    <col min="8" max="8" width="19.54296875" customWidth="1"/>
    <col min="9" max="9" width="15" customWidth="1"/>
    <col min="12" max="12" width="8.7265625" style="3"/>
  </cols>
  <sheetData>
    <row r="1" spans="1:55" ht="38.5" customHeight="1" x14ac:dyDescent="0.35">
      <c r="A1" s="373" t="s">
        <v>5</v>
      </c>
      <c r="B1" s="373"/>
      <c r="C1" s="373"/>
      <c r="D1" s="373"/>
      <c r="E1" s="373"/>
      <c r="F1" s="373"/>
      <c r="G1" s="373"/>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374" t="s">
        <v>1</v>
      </c>
      <c r="B2" s="374"/>
      <c r="C2" s="374"/>
      <c r="D2" s="374"/>
      <c r="E2" s="374"/>
      <c r="F2" s="374"/>
      <c r="G2" s="374"/>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374"/>
      <c r="B3" s="374"/>
      <c r="C3" s="374"/>
      <c r="D3" s="374"/>
      <c r="E3" s="374"/>
      <c r="F3" s="374"/>
      <c r="G3" s="374"/>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375" t="s">
        <v>6</v>
      </c>
      <c r="B4" s="375"/>
      <c r="C4" s="375"/>
      <c r="D4" s="375"/>
      <c r="E4" s="375"/>
      <c r="F4" s="375"/>
      <c r="G4" s="375"/>
      <c r="H4" s="152"/>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71"/>
      <c r="B5" s="171"/>
      <c r="C5" s="171"/>
      <c r="D5" s="171"/>
      <c r="E5" s="171"/>
      <c r="F5" s="171"/>
      <c r="G5" s="171"/>
      <c r="H5" s="152"/>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62"/>
      <c r="B6" s="162"/>
      <c r="C6" s="162"/>
      <c r="D6" s="3"/>
      <c r="E6" s="3"/>
      <c r="F6" s="113"/>
      <c r="G6" s="114"/>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371" t="s">
        <v>7</v>
      </c>
      <c r="B7" s="371"/>
      <c r="C7" s="371"/>
      <c r="D7" s="146"/>
      <c r="E7" s="3"/>
      <c r="F7" s="113"/>
      <c r="G7" s="114"/>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43" t="s">
        <v>8</v>
      </c>
      <c r="B8" s="143" t="s">
        <v>9</v>
      </c>
      <c r="C8" s="143" t="s">
        <v>10</v>
      </c>
      <c r="D8" s="3"/>
      <c r="E8" s="376" t="s">
        <v>965</v>
      </c>
      <c r="F8" s="376"/>
      <c r="G8" s="376"/>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32" t="s">
        <v>11</v>
      </c>
      <c r="B9" s="135">
        <v>155285</v>
      </c>
      <c r="C9" s="147">
        <v>149073.60000023243</v>
      </c>
      <c r="D9" s="3"/>
      <c r="E9" s="142" t="s">
        <v>12</v>
      </c>
      <c r="F9" s="151" t="s">
        <v>9</v>
      </c>
      <c r="G9" s="150" t="s">
        <v>13</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32" t="s">
        <v>14</v>
      </c>
      <c r="B10" s="139">
        <v>18016</v>
      </c>
      <c r="C10" s="145">
        <v>49363.839999996097</v>
      </c>
      <c r="D10" s="3"/>
      <c r="E10" s="15" t="s">
        <v>15</v>
      </c>
      <c r="F10" s="137">
        <v>6624</v>
      </c>
      <c r="G10" s="136">
        <v>0.98399999999999999</v>
      </c>
      <c r="H10" s="3"/>
      <c r="I10" s="126"/>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32" t="s">
        <v>16</v>
      </c>
      <c r="B11" s="135">
        <v>5950</v>
      </c>
      <c r="C11" s="147">
        <v>26775</v>
      </c>
      <c r="D11" s="3"/>
      <c r="E11" s="15" t="s">
        <v>17</v>
      </c>
      <c r="F11" s="149">
        <v>107</v>
      </c>
      <c r="G11" s="148">
        <v>1.6E-2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32" t="s">
        <v>18</v>
      </c>
      <c r="B12" s="135">
        <v>2030</v>
      </c>
      <c r="C12" s="147">
        <v>365.40000000001129</v>
      </c>
      <c r="D12" s="3"/>
      <c r="E12" s="130" t="s">
        <v>19</v>
      </c>
      <c r="F12" s="134">
        <v>6731</v>
      </c>
      <c r="G12" s="133">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32" t="s">
        <v>20</v>
      </c>
      <c r="B13" s="135">
        <v>605</v>
      </c>
      <c r="C13" s="147">
        <v>2238.5000000000082</v>
      </c>
      <c r="D13" s="146"/>
      <c r="E13" s="161" t="s">
        <v>21</v>
      </c>
      <c r="F13" s="161"/>
      <c r="G13" s="161"/>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32" t="s">
        <v>22</v>
      </c>
      <c r="B14" s="139">
        <v>2</v>
      </c>
      <c r="C14" s="145">
        <v>0</v>
      </c>
      <c r="D14" s="3"/>
      <c r="E14" s="377" t="s">
        <v>23</v>
      </c>
      <c r="F14" s="377"/>
      <c r="G14" s="377"/>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30" t="s">
        <v>19</v>
      </c>
      <c r="B15" s="129">
        <v>181888</v>
      </c>
      <c r="C15" s="144">
        <v>227816.33999981373</v>
      </c>
      <c r="D15" s="3"/>
      <c r="E15" s="161"/>
      <c r="F15" s="161"/>
      <c r="G15" s="161"/>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49999999999999" customHeight="1" x14ac:dyDescent="0.35">
      <c r="A16" s="372" t="s">
        <v>24</v>
      </c>
      <c r="B16" s="372"/>
      <c r="C16" s="372"/>
      <c r="E16" s="161"/>
      <c r="F16" s="161"/>
      <c r="G16" s="161"/>
      <c r="H16" s="3"/>
      <c r="I16" s="126"/>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5" customHeight="1" x14ac:dyDescent="0.35">
      <c r="A17" s="372" t="s">
        <v>25</v>
      </c>
      <c r="B17" s="372"/>
      <c r="C17" s="372"/>
      <c r="D17" s="3"/>
      <c r="E17" s="161"/>
      <c r="F17" s="161"/>
      <c r="G17" s="161"/>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60"/>
      <c r="B18" s="160"/>
      <c r="C18" s="160"/>
      <c r="D18" s="3"/>
      <c r="E18" s="377"/>
      <c r="F18" s="377"/>
      <c r="G18" s="377"/>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371" t="s">
        <v>26</v>
      </c>
      <c r="B19" s="371"/>
      <c r="C19" s="371"/>
      <c r="D19" s="3"/>
      <c r="E19" s="379" t="s">
        <v>966</v>
      </c>
      <c r="F19" s="380"/>
      <c r="G19" s="380"/>
      <c r="H19" s="126"/>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43" t="s">
        <v>27</v>
      </c>
      <c r="B20" s="143" t="s">
        <v>9</v>
      </c>
      <c r="C20" s="143" t="s">
        <v>28</v>
      </c>
      <c r="D20" s="3"/>
      <c r="E20" s="142" t="s">
        <v>12</v>
      </c>
      <c r="F20" s="141" t="s">
        <v>9</v>
      </c>
      <c r="G20" s="140" t="s">
        <v>13</v>
      </c>
      <c r="H20" s="3"/>
      <c r="I20" s="126"/>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32" t="s">
        <v>29</v>
      </c>
      <c r="B21" s="139">
        <v>83900</v>
      </c>
      <c r="C21" s="138">
        <v>622.07785458879619</v>
      </c>
      <c r="D21" s="3"/>
      <c r="E21" s="15" t="s">
        <v>15</v>
      </c>
      <c r="F21" s="137">
        <v>574</v>
      </c>
      <c r="G21" s="136">
        <v>0.84299999999999997</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32" t="s">
        <v>30</v>
      </c>
      <c r="B22" s="139">
        <v>3</v>
      </c>
      <c r="C22" s="138">
        <v>916</v>
      </c>
      <c r="D22" s="3"/>
      <c r="E22" s="15" t="s">
        <v>17</v>
      </c>
      <c r="F22" s="137">
        <v>107</v>
      </c>
      <c r="G22" s="136">
        <v>0.157</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32" t="s">
        <v>31</v>
      </c>
      <c r="B23" s="135">
        <v>97982</v>
      </c>
      <c r="C23" s="131">
        <v>568.80826070094508</v>
      </c>
      <c r="D23" s="3"/>
      <c r="E23" s="130" t="s">
        <v>19</v>
      </c>
      <c r="F23" s="134">
        <v>681</v>
      </c>
      <c r="G23" s="133">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32" t="s">
        <v>32</v>
      </c>
      <c r="B24">
        <v>3</v>
      </c>
      <c r="C24" s="131">
        <v>1544</v>
      </c>
      <c r="D24" s="3"/>
      <c r="E24" s="377" t="s">
        <v>33</v>
      </c>
      <c r="F24" s="377"/>
      <c r="G24" s="377"/>
      <c r="H24" s="3"/>
      <c r="I24" s="126"/>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130" t="s">
        <v>19</v>
      </c>
      <c r="B25" s="129">
        <v>181888</v>
      </c>
      <c r="C25" s="128">
        <v>593.4018901741731</v>
      </c>
      <c r="D25" s="3"/>
      <c r="E25" s="377" t="s">
        <v>23</v>
      </c>
      <c r="F25" s="377"/>
      <c r="G25" s="377"/>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372" t="str">
        <f>A16</f>
        <v>Data from BI Inc. Participants Report, 11.02.2024</v>
      </c>
      <c r="B26" s="372"/>
      <c r="C26" s="372"/>
      <c r="D26" s="126"/>
      <c r="E26" s="162"/>
      <c r="F26" s="127"/>
      <c r="G26" s="114"/>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372" t="s">
        <v>34</v>
      </c>
      <c r="B27" s="372"/>
      <c r="C27" s="372"/>
      <c r="D27" s="126"/>
      <c r="F27" s="125"/>
      <c r="G27" s="124"/>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378"/>
      <c r="B28" s="378"/>
      <c r="C28" s="378"/>
      <c r="D28" s="3"/>
      <c r="E28" s="3"/>
      <c r="F28" s="113"/>
      <c r="G28" s="114"/>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378"/>
      <c r="B29" s="378"/>
      <c r="C29" s="378"/>
      <c r="D29" s="3"/>
      <c r="E29" s="3"/>
      <c r="F29" s="113"/>
      <c r="G29" s="114"/>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5" customHeight="1" thickBot="1" x14ac:dyDescent="0.4">
      <c r="A30" s="378" t="s">
        <v>35</v>
      </c>
      <c r="B30" s="378"/>
      <c r="C30" s="378"/>
      <c r="D30" s="3"/>
      <c r="E30" s="3"/>
      <c r="F30" s="113"/>
      <c r="G30" s="114"/>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123" t="s">
        <v>36</v>
      </c>
      <c r="B31" s="123" t="s">
        <v>9</v>
      </c>
      <c r="C31" s="123" t="s">
        <v>37</v>
      </c>
      <c r="D31" s="3"/>
      <c r="E31" s="3"/>
      <c r="F31" s="113"/>
      <c r="G31" s="114"/>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122" t="s">
        <v>19</v>
      </c>
      <c r="B32" s="121">
        <v>181888</v>
      </c>
      <c r="C32" s="120">
        <v>593.4018901741731</v>
      </c>
      <c r="D32" s="119"/>
      <c r="E32" s="3"/>
      <c r="F32" s="113"/>
      <c r="G32" s="114"/>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117" t="s">
        <v>38</v>
      </c>
      <c r="B33" s="116">
        <v>5923</v>
      </c>
      <c r="C33" s="115">
        <v>562.91912881985479</v>
      </c>
      <c r="E33" s="3"/>
      <c r="F33" s="113"/>
      <c r="G33" s="114"/>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103" t="s">
        <v>11</v>
      </c>
      <c r="B34" s="108">
        <v>5221</v>
      </c>
      <c r="C34" s="107">
        <v>593.47615399348786</v>
      </c>
      <c r="E34" s="112"/>
      <c r="F34" s="113"/>
      <c r="G34" s="114"/>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103" t="s">
        <v>18</v>
      </c>
      <c r="B35" s="108">
        <v>24</v>
      </c>
      <c r="C35" s="107">
        <v>2520.0416666666665</v>
      </c>
      <c r="E35" s="112"/>
      <c r="F35" s="113"/>
      <c r="G35" s="114"/>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103" t="s">
        <v>20</v>
      </c>
      <c r="B36" s="108">
        <v>19</v>
      </c>
      <c r="C36" s="107">
        <v>15.526315789473685</v>
      </c>
      <c r="E36" s="112"/>
      <c r="F36" s="113"/>
      <c r="G36" s="114"/>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103" t="s">
        <v>14</v>
      </c>
      <c r="B37" s="108">
        <v>539</v>
      </c>
      <c r="C37" s="107">
        <v>296.93692022263451</v>
      </c>
      <c r="E37" s="112"/>
      <c r="F37" s="113"/>
      <c r="G37" s="114"/>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103" t="s">
        <v>16</v>
      </c>
      <c r="B38" s="108">
        <v>120</v>
      </c>
      <c r="C38" s="107">
        <v>123.38333333333334</v>
      </c>
      <c r="E38" s="112"/>
      <c r="F38" s="113"/>
      <c r="G38" s="114"/>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117" t="s">
        <v>39</v>
      </c>
      <c r="B39" s="116">
        <v>3613</v>
      </c>
      <c r="C39" s="115">
        <v>516.47993357320786</v>
      </c>
      <c r="E39" s="112"/>
      <c r="F39" s="113"/>
      <c r="G39" s="114"/>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103" t="s">
        <v>11</v>
      </c>
      <c r="B40" s="108">
        <v>3209</v>
      </c>
      <c r="C40" s="107">
        <v>540.98940479900284</v>
      </c>
      <c r="E40" s="112"/>
      <c r="F40" s="113"/>
      <c r="G40" s="114"/>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103" t="s">
        <v>18</v>
      </c>
      <c r="B41" s="108">
        <v>3</v>
      </c>
      <c r="C41" s="107">
        <v>1573</v>
      </c>
      <c r="D41" s="119"/>
      <c r="E41" s="112"/>
      <c r="F41" s="113"/>
      <c r="G41" s="114"/>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103" t="s">
        <v>20</v>
      </c>
      <c r="B42" s="108">
        <v>18</v>
      </c>
      <c r="C42" s="107">
        <v>43.611111111111114</v>
      </c>
      <c r="E42" s="112"/>
      <c r="F42" s="113"/>
      <c r="G42" s="114"/>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103" t="s">
        <v>14</v>
      </c>
      <c r="B43" s="108">
        <v>239</v>
      </c>
      <c r="C43" s="107">
        <v>310.37656903765691</v>
      </c>
      <c r="E43" s="112"/>
      <c r="F43" s="113"/>
      <c r="G43" s="114"/>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103" t="s">
        <v>16</v>
      </c>
      <c r="B44" s="108">
        <v>144</v>
      </c>
      <c r="C44" s="107">
        <v>349.46527777777777</v>
      </c>
      <c r="E44" s="112"/>
      <c r="F44" s="113"/>
      <c r="G44" s="114"/>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117" t="s">
        <v>40</v>
      </c>
      <c r="B45" s="105">
        <v>7708</v>
      </c>
      <c r="C45" s="104">
        <v>610.92125064867673</v>
      </c>
      <c r="E45" s="112"/>
      <c r="F45" s="113"/>
      <c r="G45" s="114"/>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103" t="s">
        <v>11</v>
      </c>
      <c r="B46" s="108">
        <v>6780</v>
      </c>
      <c r="C46" s="107">
        <v>655.36651917404129</v>
      </c>
      <c r="E46" s="112"/>
      <c r="F46" s="113"/>
      <c r="G46" s="114"/>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103" t="s">
        <v>18</v>
      </c>
      <c r="B47" s="108">
        <v>2</v>
      </c>
      <c r="C47" s="107">
        <v>1366</v>
      </c>
      <c r="E47" s="112"/>
      <c r="F47" s="113"/>
      <c r="G47" s="114"/>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103" t="s">
        <v>20</v>
      </c>
      <c r="B48" s="108">
        <v>49</v>
      </c>
      <c r="C48" s="107">
        <v>22.346938775510203</v>
      </c>
      <c r="E48" s="112"/>
      <c r="F48" s="113"/>
      <c r="G48" s="114"/>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103" t="s">
        <v>14</v>
      </c>
      <c r="B49" s="108">
        <v>408</v>
      </c>
      <c r="C49" s="107">
        <v>304.3480392156863</v>
      </c>
      <c r="E49" s="112"/>
      <c r="F49" s="113"/>
      <c r="G49" s="114"/>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103" t="s">
        <v>16</v>
      </c>
      <c r="B50" s="108">
        <v>469</v>
      </c>
      <c r="C50" s="107">
        <v>293.37953091684437</v>
      </c>
      <c r="E50" s="112"/>
      <c r="F50" s="113"/>
      <c r="G50" s="114"/>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117" t="s">
        <v>41</v>
      </c>
      <c r="B51" s="116">
        <v>839</v>
      </c>
      <c r="C51" s="115">
        <v>825.36352800953512</v>
      </c>
      <c r="E51" s="112"/>
      <c r="F51" s="113"/>
      <c r="G51" s="114"/>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103" t="s">
        <v>11</v>
      </c>
      <c r="B52" s="108">
        <v>615</v>
      </c>
      <c r="C52" s="107">
        <v>474.33658536585364</v>
      </c>
      <c r="E52" s="112"/>
      <c r="F52" s="113"/>
      <c r="G52" s="114"/>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103" t="s">
        <v>18</v>
      </c>
      <c r="B53" s="108">
        <v>173</v>
      </c>
      <c r="C53" s="107">
        <v>2285.849710982659</v>
      </c>
      <c r="E53" s="112"/>
      <c r="F53" s="113"/>
      <c r="G53" s="114"/>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103" t="s">
        <v>14</v>
      </c>
      <c r="B54" s="108">
        <v>39</v>
      </c>
      <c r="C54" s="107">
        <v>107.05128205128206</v>
      </c>
      <c r="D54" s="119"/>
      <c r="E54" s="112"/>
      <c r="F54" s="113"/>
      <c r="G54" s="114"/>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103" t="s">
        <v>16</v>
      </c>
      <c r="B55" s="108">
        <v>12</v>
      </c>
      <c r="C55" s="107">
        <v>94.666666666666671</v>
      </c>
      <c r="E55" s="112"/>
      <c r="F55" s="113"/>
      <c r="G55" s="114"/>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117" t="s">
        <v>42</v>
      </c>
      <c r="B56" s="105">
        <v>19379</v>
      </c>
      <c r="C56" s="104">
        <v>692.59827648485475</v>
      </c>
      <c r="E56" s="112"/>
      <c r="F56" s="113"/>
      <c r="G56" s="114"/>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111" t="s">
        <v>11</v>
      </c>
      <c r="B57" s="110">
        <v>15930</v>
      </c>
      <c r="C57" s="109">
        <v>726.26660389202766</v>
      </c>
      <c r="E57" s="112"/>
      <c r="F57" s="113"/>
      <c r="G57" s="114"/>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103" t="s">
        <v>18</v>
      </c>
      <c r="B58" s="108">
        <v>394</v>
      </c>
      <c r="C58" s="107">
        <v>2820.6979695431473</v>
      </c>
      <c r="E58" s="112"/>
      <c r="F58" s="113"/>
      <c r="G58" s="114"/>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103" t="s">
        <v>20</v>
      </c>
      <c r="B59" s="108">
        <v>48</v>
      </c>
      <c r="C59" s="107">
        <v>81.645833333333329</v>
      </c>
      <c r="E59" s="112"/>
      <c r="F59" s="113"/>
      <c r="G59" s="114"/>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103" t="s">
        <v>14</v>
      </c>
      <c r="B60" s="108">
        <v>2674</v>
      </c>
      <c r="C60" s="107">
        <v>254.54151084517576</v>
      </c>
      <c r="E60" s="112"/>
      <c r="F60" s="113"/>
      <c r="G60" s="114"/>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103" t="s">
        <v>16</v>
      </c>
      <c r="B61" s="108">
        <v>333</v>
      </c>
      <c r="C61" s="107">
        <v>169.72072072072072</v>
      </c>
      <c r="E61" s="112"/>
      <c r="F61" s="113"/>
      <c r="G61" s="114"/>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5.5" thickBot="1" x14ac:dyDescent="0.4">
      <c r="A62" s="117" t="s">
        <v>43</v>
      </c>
      <c r="B62" s="116">
        <v>2509</v>
      </c>
      <c r="C62" s="115">
        <v>447.20565962534874</v>
      </c>
      <c r="E62" s="112"/>
      <c r="F62" s="113"/>
      <c r="G62" s="114"/>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103" t="s">
        <v>11</v>
      </c>
      <c r="B63" s="108">
        <v>1923</v>
      </c>
      <c r="C63" s="107">
        <v>541.20956838273526</v>
      </c>
      <c r="E63" s="112"/>
      <c r="F63" s="113"/>
      <c r="G63" s="114"/>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103" t="s">
        <v>20</v>
      </c>
      <c r="B64" s="108">
        <v>15</v>
      </c>
      <c r="C64" s="107">
        <v>37.200000000000003</v>
      </c>
      <c r="E64" s="112"/>
      <c r="F64" s="113"/>
      <c r="G64" s="114"/>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103" t="s">
        <v>14</v>
      </c>
      <c r="B65" s="108">
        <v>478</v>
      </c>
      <c r="C65" s="107">
        <v>138.15690376569037</v>
      </c>
      <c r="E65" s="112"/>
      <c r="F65" s="113"/>
      <c r="G65" s="114"/>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103" t="s">
        <v>16</v>
      </c>
      <c r="B66" s="108">
        <v>93</v>
      </c>
      <c r="C66" s="107">
        <v>158.02150537634409</v>
      </c>
      <c r="E66" s="112"/>
      <c r="F66" s="113"/>
      <c r="G66" s="114"/>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5.5" thickBot="1" x14ac:dyDescent="0.4">
      <c r="A67" s="117" t="s">
        <v>44</v>
      </c>
      <c r="B67" s="116">
        <v>3849</v>
      </c>
      <c r="C67" s="115">
        <v>549.37100545596263</v>
      </c>
      <c r="E67" s="112"/>
      <c r="F67" s="113"/>
      <c r="G67" s="114"/>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103" t="s">
        <v>11</v>
      </c>
      <c r="B68" s="108">
        <v>3514</v>
      </c>
      <c r="C68" s="107">
        <v>569.15110984632895</v>
      </c>
      <c r="E68" s="112"/>
      <c r="F68" s="113"/>
      <c r="G68" s="114"/>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103" t="s">
        <v>18</v>
      </c>
      <c r="B69" s="108">
        <v>22</v>
      </c>
      <c r="C69" s="107">
        <v>2552.2272727272725</v>
      </c>
      <c r="E69" s="112"/>
      <c r="F69" s="113"/>
      <c r="G69" s="114"/>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103" t="s">
        <v>20</v>
      </c>
      <c r="B70" s="108">
        <v>19</v>
      </c>
      <c r="C70" s="107">
        <v>174.36842105263159</v>
      </c>
      <c r="E70" s="112"/>
      <c r="F70" s="113"/>
      <c r="G70" s="114"/>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103" t="s">
        <v>14</v>
      </c>
      <c r="B71" s="108">
        <v>181</v>
      </c>
      <c r="C71" s="107">
        <v>115.06077348066299</v>
      </c>
      <c r="E71" s="112"/>
      <c r="F71" s="113"/>
      <c r="G71" s="114"/>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103" t="s">
        <v>16</v>
      </c>
      <c r="B72" s="108">
        <v>113</v>
      </c>
      <c r="C72" s="107">
        <v>303.04424778761063</v>
      </c>
      <c r="E72" s="112"/>
      <c r="F72" s="113"/>
      <c r="G72" s="114"/>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117" t="s">
        <v>45</v>
      </c>
      <c r="B73" s="105">
        <v>7981</v>
      </c>
      <c r="C73" s="104">
        <v>842.54592156371382</v>
      </c>
      <c r="E73" s="112"/>
      <c r="F73" s="113"/>
      <c r="G73" s="114"/>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103" t="s">
        <v>11</v>
      </c>
      <c r="B74" s="108">
        <v>7643</v>
      </c>
      <c r="C74" s="107">
        <v>832.65419337956303</v>
      </c>
      <c r="E74" s="112"/>
      <c r="F74" s="113"/>
      <c r="G74" s="114"/>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103" t="s">
        <v>18</v>
      </c>
      <c r="B75" s="108">
        <v>105</v>
      </c>
      <c r="C75" s="107">
        <v>2821.1333333333332</v>
      </c>
      <c r="E75" s="112"/>
      <c r="F75" s="113"/>
      <c r="G75" s="114"/>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103" t="s">
        <v>20</v>
      </c>
      <c r="B76" s="108">
        <v>6</v>
      </c>
      <c r="C76" s="107">
        <v>54.166666666666664</v>
      </c>
      <c r="E76" s="112"/>
      <c r="F76" s="113"/>
      <c r="G76" s="114"/>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103" t="s">
        <v>14</v>
      </c>
      <c r="B77" s="108">
        <v>200</v>
      </c>
      <c r="C77" s="107">
        <v>302.05</v>
      </c>
      <c r="E77" s="112"/>
      <c r="F77" s="113"/>
      <c r="G77" s="114"/>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103" t="s">
        <v>16</v>
      </c>
      <c r="B78" s="110">
        <v>27</v>
      </c>
      <c r="C78" s="109">
        <v>127</v>
      </c>
      <c r="D78" s="119"/>
      <c r="E78" s="112"/>
      <c r="F78" s="113"/>
      <c r="G78" s="114"/>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118" t="s">
        <v>46</v>
      </c>
      <c r="B79" s="116">
        <v>3459</v>
      </c>
      <c r="C79" s="115">
        <v>236.11448395490027</v>
      </c>
      <c r="E79" s="112"/>
      <c r="F79" s="113"/>
      <c r="G79" s="114"/>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103" t="s">
        <v>11</v>
      </c>
      <c r="B80" s="108">
        <v>1552</v>
      </c>
      <c r="C80" s="107">
        <v>374.17976804123714</v>
      </c>
      <c r="E80" s="112"/>
      <c r="F80" s="113"/>
      <c r="G80" s="114"/>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103" t="s">
        <v>18</v>
      </c>
      <c r="B81" s="108">
        <v>12</v>
      </c>
      <c r="C81" s="107">
        <v>1804.8333333333333</v>
      </c>
      <c r="E81" s="112"/>
      <c r="F81" s="113"/>
      <c r="G81" s="114"/>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103" t="s">
        <v>20</v>
      </c>
      <c r="B82" s="108">
        <v>3</v>
      </c>
      <c r="C82" s="107">
        <v>4</v>
      </c>
      <c r="E82" s="112"/>
      <c r="F82" s="113"/>
      <c r="G82" s="114"/>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103" t="s">
        <v>14</v>
      </c>
      <c r="B83" s="108">
        <v>1380</v>
      </c>
      <c r="C83" s="107">
        <v>123.53333333333333</v>
      </c>
      <c r="E83" s="112"/>
      <c r="F83" s="113"/>
      <c r="G83" s="114"/>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111" t="s">
        <v>16</v>
      </c>
      <c r="B84" s="110">
        <v>512</v>
      </c>
      <c r="C84" s="109">
        <v>85.638671875</v>
      </c>
      <c r="E84" s="112"/>
      <c r="F84" s="113"/>
      <c r="G84" s="114"/>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106" t="s">
        <v>47</v>
      </c>
      <c r="B85" s="105">
        <v>3843</v>
      </c>
      <c r="C85" s="104">
        <v>412.89513400988812</v>
      </c>
      <c r="E85" s="112"/>
      <c r="F85" s="113"/>
      <c r="G85" s="114"/>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103" t="s">
        <v>11</v>
      </c>
      <c r="B86" s="108">
        <v>2418</v>
      </c>
      <c r="C86" s="107">
        <v>598.82588916459883</v>
      </c>
      <c r="E86" s="112"/>
      <c r="F86" s="113"/>
      <c r="G86" s="114"/>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103" t="s">
        <v>20</v>
      </c>
      <c r="B87" s="108">
        <v>11</v>
      </c>
      <c r="C87" s="107">
        <v>5.8181818181818183</v>
      </c>
      <c r="E87" s="112"/>
      <c r="F87" s="113"/>
      <c r="G87" s="114"/>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103" t="s">
        <v>14</v>
      </c>
      <c r="B88" s="108">
        <v>1169</v>
      </c>
      <c r="C88" s="107">
        <v>94.512403763900764</v>
      </c>
      <c r="E88" s="112"/>
      <c r="F88" s="113"/>
      <c r="G88" s="114"/>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111" t="s">
        <v>16</v>
      </c>
      <c r="B89" s="110">
        <v>245</v>
      </c>
      <c r="C89" s="109">
        <v>115.28979591836735</v>
      </c>
      <c r="E89" s="112"/>
      <c r="F89" s="113"/>
      <c r="G89" s="114"/>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106" t="s">
        <v>48</v>
      </c>
      <c r="B90" s="105">
        <v>3060</v>
      </c>
      <c r="C90" s="104">
        <v>387.26862745098038</v>
      </c>
      <c r="E90" s="112"/>
      <c r="F90" s="113"/>
      <c r="G90" s="114"/>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103" t="s">
        <v>11</v>
      </c>
      <c r="B91" s="108">
        <v>2536</v>
      </c>
      <c r="C91" s="107">
        <v>395.61790220820188</v>
      </c>
      <c r="E91" s="112"/>
      <c r="F91" s="113"/>
      <c r="G91" s="114"/>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103" t="s">
        <v>20</v>
      </c>
      <c r="B92" s="108">
        <v>28</v>
      </c>
      <c r="C92" s="107">
        <v>23.928571428571427</v>
      </c>
      <c r="E92" s="112"/>
      <c r="F92" s="113"/>
      <c r="G92" s="114"/>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103" t="s">
        <v>14</v>
      </c>
      <c r="B93" s="108">
        <v>397</v>
      </c>
      <c r="C93" s="107">
        <v>423.67758186397987</v>
      </c>
      <c r="E93" s="112"/>
      <c r="F93" s="113"/>
      <c r="G93" s="114"/>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111" t="s">
        <v>16</v>
      </c>
      <c r="B94" s="110">
        <v>99</v>
      </c>
      <c r="C94" s="109">
        <v>130.15151515151516</v>
      </c>
      <c r="E94" s="112"/>
      <c r="F94" s="113"/>
      <c r="G94" s="114"/>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106" t="s">
        <v>49</v>
      </c>
      <c r="B95" s="105">
        <v>15419</v>
      </c>
      <c r="C95" s="104">
        <v>479.77164537259227</v>
      </c>
      <c r="E95" s="112"/>
      <c r="F95" s="113"/>
      <c r="G95" s="114"/>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103" t="s">
        <v>11</v>
      </c>
      <c r="B96" s="108">
        <v>13279</v>
      </c>
      <c r="C96" s="107">
        <v>472.24693124482263</v>
      </c>
      <c r="E96" s="112"/>
      <c r="F96" s="113"/>
      <c r="G96" s="114"/>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103" t="s">
        <v>18</v>
      </c>
      <c r="B97" s="108">
        <v>347</v>
      </c>
      <c r="C97" s="107">
        <v>1961.3890489913545</v>
      </c>
      <c r="E97" s="112"/>
      <c r="F97" s="113"/>
      <c r="G97" s="114"/>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103" t="s">
        <v>20</v>
      </c>
      <c r="B98" s="108">
        <v>25</v>
      </c>
      <c r="C98" s="107">
        <v>13.8</v>
      </c>
      <c r="E98" s="112"/>
      <c r="F98" s="113"/>
      <c r="G98" s="114"/>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103" t="s">
        <v>14</v>
      </c>
      <c r="B99" s="108">
        <v>1077</v>
      </c>
      <c r="C99" s="107">
        <v>257.54317548746519</v>
      </c>
      <c r="E99" s="112"/>
      <c r="F99" s="113"/>
      <c r="G99" s="114"/>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111" t="s">
        <v>16</v>
      </c>
      <c r="B100" s="110">
        <v>691</v>
      </c>
      <c r="C100" s="109">
        <v>243.57597684515196</v>
      </c>
      <c r="E100" s="112"/>
      <c r="F100" s="113"/>
      <c r="G100" s="114"/>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106" t="s">
        <v>50</v>
      </c>
      <c r="B101" s="105">
        <v>14849</v>
      </c>
      <c r="C101" s="104">
        <v>507.25685231328708</v>
      </c>
      <c r="E101" s="112"/>
      <c r="F101" s="113"/>
      <c r="G101" s="114"/>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103" t="s">
        <v>11</v>
      </c>
      <c r="B102" s="108">
        <v>13456</v>
      </c>
      <c r="C102" s="107">
        <v>532.14134958382874</v>
      </c>
      <c r="E102" s="112"/>
      <c r="F102" s="113"/>
      <c r="G102" s="114"/>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103" t="s">
        <v>22</v>
      </c>
      <c r="B103" s="108">
        <v>1</v>
      </c>
      <c r="C103" s="107">
        <v>405</v>
      </c>
      <c r="E103" s="112"/>
      <c r="F103" s="113"/>
      <c r="G103" s="114"/>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103" t="s">
        <v>18</v>
      </c>
      <c r="B104" s="108">
        <v>1</v>
      </c>
      <c r="C104" s="107">
        <v>1599</v>
      </c>
      <c r="E104" s="112"/>
      <c r="F104" s="113"/>
      <c r="G104" s="114"/>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103" t="s">
        <v>20</v>
      </c>
      <c r="B105" s="108">
        <v>31</v>
      </c>
      <c r="C105" s="107">
        <v>34.967741935483872</v>
      </c>
      <c r="E105" s="112"/>
      <c r="F105" s="113"/>
      <c r="G105" s="114"/>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103" t="s">
        <v>14</v>
      </c>
      <c r="B106" s="108">
        <v>1151</v>
      </c>
      <c r="C106" s="107">
        <v>282.42745438748915</v>
      </c>
      <c r="E106" s="112"/>
      <c r="F106" s="113"/>
      <c r="G106" s="114"/>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103" t="s">
        <v>16</v>
      </c>
      <c r="B107" s="108">
        <v>209</v>
      </c>
      <c r="C107" s="107">
        <v>208.61722488038276</v>
      </c>
      <c r="E107" s="112"/>
      <c r="F107" s="113"/>
      <c r="G107" s="114"/>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5.5" thickBot="1" x14ac:dyDescent="0.4">
      <c r="A108" s="117" t="s">
        <v>51</v>
      </c>
      <c r="B108" s="116">
        <v>6249</v>
      </c>
      <c r="C108" s="115">
        <v>558.90350456072974</v>
      </c>
      <c r="E108" s="112"/>
      <c r="F108" s="113"/>
      <c r="G108" s="114"/>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103" t="s">
        <v>11</v>
      </c>
      <c r="B109" s="108">
        <v>5279</v>
      </c>
      <c r="C109" s="107">
        <v>622.19511271074066</v>
      </c>
      <c r="E109" s="112"/>
      <c r="F109" s="113"/>
      <c r="G109" s="114"/>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103" t="s">
        <v>18</v>
      </c>
      <c r="B110" s="108">
        <v>17</v>
      </c>
      <c r="C110" s="107">
        <v>2346.0588235294117</v>
      </c>
      <c r="E110" s="112"/>
      <c r="F110" s="113"/>
      <c r="G110" s="114"/>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103" t="s">
        <v>20</v>
      </c>
      <c r="B111" s="108">
        <v>8</v>
      </c>
      <c r="C111" s="107">
        <v>49.5</v>
      </c>
      <c r="E111" s="112"/>
      <c r="F111" s="113"/>
      <c r="G111" s="114"/>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103" t="s">
        <v>14</v>
      </c>
      <c r="B112" s="108">
        <v>816</v>
      </c>
      <c r="C112" s="107">
        <v>185.9485294117647</v>
      </c>
      <c r="E112" s="112"/>
      <c r="F112" s="113"/>
      <c r="G112" s="114"/>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111" t="s">
        <v>16</v>
      </c>
      <c r="B113" s="110">
        <v>129</v>
      </c>
      <c r="C113" s="109">
        <v>124.08527131782945</v>
      </c>
      <c r="E113" s="112"/>
      <c r="F113" s="113"/>
      <c r="G113" s="114"/>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106" t="s">
        <v>52</v>
      </c>
      <c r="B114" s="105">
        <v>10764</v>
      </c>
      <c r="C114" s="104">
        <v>507.25733927907839</v>
      </c>
      <c r="E114" s="112"/>
      <c r="F114" s="113"/>
      <c r="G114" s="114"/>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103" t="s">
        <v>11</v>
      </c>
      <c r="B115" s="108">
        <v>8872</v>
      </c>
      <c r="C115" s="107">
        <v>517.84682146077546</v>
      </c>
      <c r="E115" s="112"/>
      <c r="F115" s="113"/>
      <c r="G115" s="114"/>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103" t="s">
        <v>18</v>
      </c>
      <c r="B116" s="108">
        <v>123</v>
      </c>
      <c r="C116" s="107">
        <v>2546.0243902439024</v>
      </c>
      <c r="E116" s="112"/>
      <c r="F116" s="113"/>
      <c r="G116" s="114"/>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103" t="s">
        <v>20</v>
      </c>
      <c r="B117" s="108">
        <v>1</v>
      </c>
      <c r="C117" s="107">
        <v>227</v>
      </c>
      <c r="E117" s="112"/>
      <c r="F117" s="113"/>
      <c r="G117" s="114"/>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103" t="s">
        <v>14</v>
      </c>
      <c r="B118" s="108">
        <v>1178</v>
      </c>
      <c r="C118" s="107">
        <v>319.97453310696096</v>
      </c>
      <c r="E118" s="112"/>
      <c r="F118" s="113"/>
      <c r="G118" s="114"/>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111" t="s">
        <v>16</v>
      </c>
      <c r="B119" s="110">
        <v>590</v>
      </c>
      <c r="C119" s="109">
        <v>297.39491525423728</v>
      </c>
      <c r="E119" s="112"/>
      <c r="F119" s="113"/>
      <c r="G119" s="114"/>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106" t="s">
        <v>53</v>
      </c>
      <c r="B120" s="105">
        <v>12673</v>
      </c>
      <c r="C120" s="104">
        <v>875.69312712065016</v>
      </c>
      <c r="E120" s="112"/>
      <c r="F120" s="113"/>
      <c r="G120" s="114"/>
      <c r="L120"/>
    </row>
    <row r="121" spans="1:55" ht="16" thickBot="1" x14ac:dyDescent="0.4">
      <c r="A121" s="103" t="s">
        <v>11</v>
      </c>
      <c r="B121" s="108">
        <v>11492</v>
      </c>
      <c r="C121" s="107">
        <v>820.14009745910198</v>
      </c>
      <c r="E121" s="112"/>
      <c r="F121" s="113"/>
      <c r="G121" s="114"/>
    </row>
    <row r="122" spans="1:55" ht="16" thickBot="1" x14ac:dyDescent="0.4">
      <c r="A122" s="103" t="s">
        <v>18</v>
      </c>
      <c r="B122" s="108">
        <v>534</v>
      </c>
      <c r="C122" s="107">
        <v>2748.3726591760301</v>
      </c>
      <c r="E122" s="112"/>
      <c r="F122" s="113"/>
    </row>
    <row r="123" spans="1:55" ht="16" thickBot="1" x14ac:dyDescent="0.4">
      <c r="A123" s="103" t="s">
        <v>20</v>
      </c>
      <c r="B123" s="108">
        <v>40</v>
      </c>
      <c r="C123" s="107">
        <v>19.2</v>
      </c>
      <c r="E123" s="112"/>
      <c r="F123" s="113"/>
    </row>
    <row r="124" spans="1:55" ht="16" thickBot="1" x14ac:dyDescent="0.4">
      <c r="A124" s="103" t="s">
        <v>14</v>
      </c>
      <c r="B124" s="108">
        <v>364</v>
      </c>
      <c r="C124" s="107">
        <v>384.32142857142856</v>
      </c>
      <c r="E124" s="112"/>
      <c r="F124" s="113"/>
    </row>
    <row r="125" spans="1:55" ht="16" thickBot="1" x14ac:dyDescent="0.4">
      <c r="A125" s="111" t="s">
        <v>16</v>
      </c>
      <c r="B125" s="110">
        <v>243</v>
      </c>
      <c r="C125" s="109">
        <v>264.67901234567898</v>
      </c>
      <c r="E125" s="112"/>
      <c r="F125" s="113"/>
    </row>
    <row r="126" spans="1:55" ht="16" thickBot="1" x14ac:dyDescent="0.4">
      <c r="A126" s="106" t="s">
        <v>54</v>
      </c>
      <c r="B126" s="105">
        <v>6631</v>
      </c>
      <c r="C126" s="104">
        <v>599.24400542904539</v>
      </c>
      <c r="E126" s="112"/>
      <c r="F126" s="113"/>
    </row>
    <row r="127" spans="1:55" ht="16" thickBot="1" x14ac:dyDescent="0.4">
      <c r="A127" s="103" t="s">
        <v>11</v>
      </c>
      <c r="B127" s="108">
        <v>6121</v>
      </c>
      <c r="C127" s="107">
        <v>632.04754125142949</v>
      </c>
      <c r="E127" s="112"/>
      <c r="F127" s="113"/>
    </row>
    <row r="128" spans="1:55" ht="16" thickBot="1" x14ac:dyDescent="0.4">
      <c r="A128" s="103" t="s">
        <v>18</v>
      </c>
      <c r="B128" s="108">
        <v>3</v>
      </c>
      <c r="C128" s="107">
        <v>2221.3333333333335</v>
      </c>
      <c r="E128" s="112"/>
      <c r="F128" s="113"/>
    </row>
    <row r="129" spans="1:12" ht="16" thickBot="1" x14ac:dyDescent="0.4">
      <c r="A129" s="103" t="s">
        <v>20</v>
      </c>
      <c r="B129" s="108">
        <v>15</v>
      </c>
      <c r="C129" s="107">
        <v>26.866666666666667</v>
      </c>
      <c r="E129" s="112"/>
      <c r="F129" s="113"/>
    </row>
    <row r="130" spans="1:12" ht="16" thickBot="1" x14ac:dyDescent="0.4">
      <c r="A130" s="103" t="s">
        <v>14</v>
      </c>
      <c r="B130" s="108">
        <v>194</v>
      </c>
      <c r="C130" s="107">
        <v>202.94329896907217</v>
      </c>
      <c r="E130" s="112"/>
      <c r="F130" s="113"/>
    </row>
    <row r="131" spans="1:12" ht="16" thickBot="1" x14ac:dyDescent="0.4">
      <c r="A131" s="111" t="s">
        <v>16</v>
      </c>
      <c r="B131" s="110">
        <v>298</v>
      </c>
      <c r="C131" s="109">
        <v>195.92617449664431</v>
      </c>
      <c r="E131" s="112"/>
      <c r="F131" s="113"/>
    </row>
    <row r="132" spans="1:12" ht="16" thickBot="1" x14ac:dyDescent="0.4">
      <c r="A132" s="106" t="s">
        <v>55</v>
      </c>
      <c r="B132" s="105">
        <v>3555</v>
      </c>
      <c r="C132" s="104">
        <v>254.88888888888889</v>
      </c>
      <c r="E132" s="112"/>
      <c r="F132" s="113"/>
    </row>
    <row r="133" spans="1:12" ht="16" thickBot="1" x14ac:dyDescent="0.4">
      <c r="A133" s="103" t="s">
        <v>11</v>
      </c>
      <c r="B133" s="108">
        <v>2347</v>
      </c>
      <c r="C133" s="107">
        <v>342.71026842778014</v>
      </c>
      <c r="E133" s="112"/>
      <c r="F133" s="113"/>
    </row>
    <row r="134" spans="1:12" ht="16" thickBot="1" x14ac:dyDescent="0.4">
      <c r="A134" s="103" t="s">
        <v>20</v>
      </c>
      <c r="B134" s="108">
        <v>95</v>
      </c>
      <c r="C134" s="107">
        <v>14.589473684210526</v>
      </c>
      <c r="E134" s="112"/>
      <c r="F134" s="113"/>
    </row>
    <row r="135" spans="1:12" ht="16" thickBot="1" x14ac:dyDescent="0.4">
      <c r="A135" s="103" t="s">
        <v>14</v>
      </c>
      <c r="B135" s="108">
        <v>1100</v>
      </c>
      <c r="C135" s="107">
        <v>89.919090909090912</v>
      </c>
      <c r="E135" s="112"/>
      <c r="F135" s="113"/>
    </row>
    <row r="136" spans="1:12" ht="16" thickBot="1" x14ac:dyDescent="0.4">
      <c r="A136" s="103" t="s">
        <v>16</v>
      </c>
      <c r="B136" s="108">
        <v>13</v>
      </c>
      <c r="C136" s="107">
        <v>114.76923076923077</v>
      </c>
      <c r="E136" s="112"/>
      <c r="F136" s="113"/>
    </row>
    <row r="137" spans="1:12" ht="16" thickBot="1" x14ac:dyDescent="0.4">
      <c r="A137" s="103" t="s">
        <v>56</v>
      </c>
      <c r="B137" s="108">
        <v>6724</v>
      </c>
      <c r="C137" s="107">
        <v>703.83105294467578</v>
      </c>
      <c r="E137" s="112"/>
      <c r="F137" s="113"/>
    </row>
    <row r="138" spans="1:12" ht="16" thickBot="1" x14ac:dyDescent="0.4">
      <c r="A138" s="106" t="s">
        <v>11</v>
      </c>
      <c r="B138" s="105">
        <v>6496</v>
      </c>
      <c r="C138" s="104">
        <v>709.87530788177344</v>
      </c>
      <c r="E138" s="112"/>
    </row>
    <row r="139" spans="1:12" ht="16" thickBot="1" x14ac:dyDescent="0.4">
      <c r="A139" s="103" t="s">
        <v>22</v>
      </c>
      <c r="B139" s="108">
        <v>1</v>
      </c>
      <c r="C139" s="107">
        <v>748</v>
      </c>
      <c r="E139" s="112"/>
    </row>
    <row r="140" spans="1:12" ht="16" thickBot="1" x14ac:dyDescent="0.4">
      <c r="A140" s="103" t="s">
        <v>18</v>
      </c>
      <c r="B140" s="108">
        <v>26</v>
      </c>
      <c r="C140" s="107">
        <v>2545.6153846153848</v>
      </c>
      <c r="E140" s="112"/>
    </row>
    <row r="141" spans="1:12" ht="16" thickBot="1" x14ac:dyDescent="0.4">
      <c r="A141" s="103" t="s">
        <v>20</v>
      </c>
      <c r="B141" s="108">
        <v>11</v>
      </c>
      <c r="C141" s="107">
        <v>15</v>
      </c>
      <c r="E141" s="112"/>
      <c r="J141" s="3"/>
      <c r="L141"/>
    </row>
    <row r="142" spans="1:12" ht="16" thickBot="1" x14ac:dyDescent="0.4">
      <c r="A142" s="103" t="s">
        <v>14</v>
      </c>
      <c r="B142" s="108">
        <v>162</v>
      </c>
      <c r="C142" s="107">
        <v>291.37654320987656</v>
      </c>
      <c r="E142" s="112"/>
      <c r="J142" s="3"/>
      <c r="L142"/>
    </row>
    <row r="143" spans="1:12" ht="16" thickBot="1" x14ac:dyDescent="0.4">
      <c r="A143" s="103" t="s">
        <v>16</v>
      </c>
      <c r="B143" s="108">
        <v>28</v>
      </c>
      <c r="C143" s="107">
        <v>246.71428571428572</v>
      </c>
      <c r="E143" s="112"/>
      <c r="G143"/>
      <c r="J143" s="3"/>
      <c r="L143"/>
    </row>
    <row r="144" spans="1:12" ht="16" thickBot="1" x14ac:dyDescent="0.4">
      <c r="A144" s="106" t="s">
        <v>57</v>
      </c>
      <c r="B144" s="105">
        <v>4772</v>
      </c>
      <c r="C144" s="104">
        <v>317.39291701592623</v>
      </c>
      <c r="E144" s="112"/>
      <c r="G144"/>
      <c r="J144" s="3"/>
      <c r="L144"/>
    </row>
    <row r="145" spans="1:7" ht="16" thickBot="1" x14ac:dyDescent="0.4">
      <c r="A145" s="103" t="s">
        <v>11</v>
      </c>
      <c r="B145" s="108">
        <v>2936</v>
      </c>
      <c r="C145" s="107">
        <v>456.26328337874662</v>
      </c>
      <c r="E145" s="112"/>
      <c r="G145"/>
    </row>
    <row r="146" spans="1:7" ht="16" thickBot="1" x14ac:dyDescent="0.4">
      <c r="A146" s="103" t="s">
        <v>18</v>
      </c>
      <c r="B146" s="108">
        <v>2</v>
      </c>
      <c r="C146" s="107">
        <v>941</v>
      </c>
      <c r="E146" s="112"/>
      <c r="G146"/>
    </row>
    <row r="147" spans="1:7" ht="16" thickBot="1" x14ac:dyDescent="0.4">
      <c r="A147" s="103" t="s">
        <v>20</v>
      </c>
      <c r="B147" s="108">
        <v>79</v>
      </c>
      <c r="C147" s="107">
        <v>7.5316455696202533</v>
      </c>
      <c r="E147" s="112"/>
    </row>
    <row r="148" spans="1:7" ht="16" thickBot="1" x14ac:dyDescent="0.4">
      <c r="A148" s="103" t="s">
        <v>14</v>
      </c>
      <c r="B148" s="108">
        <v>1594</v>
      </c>
      <c r="C148" s="107">
        <v>92.463613550815552</v>
      </c>
      <c r="E148" s="112"/>
    </row>
    <row r="149" spans="1:7" ht="16" thickBot="1" x14ac:dyDescent="0.4">
      <c r="A149" s="103" t="s">
        <v>16</v>
      </c>
      <c r="B149" s="108">
        <v>161</v>
      </c>
      <c r="C149" s="107">
        <v>156.1863354037267</v>
      </c>
      <c r="E149" s="112"/>
    </row>
    <row r="150" spans="1:7" ht="16" thickBot="1" x14ac:dyDescent="0.4">
      <c r="A150" s="106" t="s">
        <v>58</v>
      </c>
      <c r="B150" s="105">
        <v>2063</v>
      </c>
      <c r="C150" s="104">
        <v>540.80610761027629</v>
      </c>
      <c r="D150" s="100"/>
      <c r="E150" s="112"/>
    </row>
    <row r="151" spans="1:7" ht="16" thickBot="1" x14ac:dyDescent="0.4">
      <c r="A151" s="103" t="s">
        <v>11</v>
      </c>
      <c r="B151" s="108">
        <v>1153</v>
      </c>
      <c r="C151" s="107">
        <v>811.4241110147442</v>
      </c>
      <c r="D151" s="100"/>
      <c r="E151" s="112"/>
    </row>
    <row r="152" spans="1:7" ht="16" thickBot="1" x14ac:dyDescent="0.4">
      <c r="A152" s="103" t="s">
        <v>18</v>
      </c>
      <c r="B152" s="108">
        <v>22</v>
      </c>
      <c r="C152" s="107">
        <v>2476.818181818182</v>
      </c>
      <c r="D152" s="100"/>
      <c r="E152" s="99"/>
      <c r="F152"/>
    </row>
    <row r="153" spans="1:7" ht="16" thickBot="1" x14ac:dyDescent="0.4">
      <c r="A153" s="103" t="s">
        <v>20</v>
      </c>
      <c r="B153" s="108">
        <v>16</v>
      </c>
      <c r="C153" s="107">
        <v>21.125</v>
      </c>
      <c r="D153" s="100"/>
      <c r="E153" s="99"/>
      <c r="F153"/>
    </row>
    <row r="154" spans="1:7" ht="16" thickBot="1" x14ac:dyDescent="0.4">
      <c r="A154" s="103" t="s">
        <v>14</v>
      </c>
      <c r="B154" s="108">
        <v>609</v>
      </c>
      <c r="C154" s="107">
        <v>189.51559934318556</v>
      </c>
      <c r="E154" s="99"/>
      <c r="F154"/>
    </row>
    <row r="155" spans="1:7" ht="16" thickBot="1" x14ac:dyDescent="0.4">
      <c r="A155" s="103" t="s">
        <v>16</v>
      </c>
      <c r="B155" s="108">
        <v>263</v>
      </c>
      <c r="C155" s="107">
        <v>37.520912547528518</v>
      </c>
      <c r="E155" s="99"/>
      <c r="F155"/>
    </row>
    <row r="156" spans="1:7" ht="16" thickBot="1" x14ac:dyDescent="0.4">
      <c r="A156" s="106" t="s">
        <v>59</v>
      </c>
      <c r="B156" s="105">
        <v>19421</v>
      </c>
      <c r="C156" s="104">
        <v>632.50363009113846</v>
      </c>
    </row>
    <row r="157" spans="1:7" ht="16" thickBot="1" x14ac:dyDescent="0.4">
      <c r="A157" s="103" t="s">
        <v>11</v>
      </c>
      <c r="B157" s="108">
        <v>17923</v>
      </c>
      <c r="C157" s="107">
        <v>648.41354683925681</v>
      </c>
    </row>
    <row r="158" spans="1:7" ht="16" thickBot="1" x14ac:dyDescent="0.4">
      <c r="A158" s="103" t="s">
        <v>18</v>
      </c>
      <c r="B158" s="108">
        <v>86</v>
      </c>
      <c r="C158" s="107">
        <v>2487.4069767441861</v>
      </c>
    </row>
    <row r="159" spans="1:7" ht="16" thickBot="1" x14ac:dyDescent="0.4">
      <c r="A159" s="103" t="s">
        <v>20</v>
      </c>
      <c r="B159" s="108">
        <v>21</v>
      </c>
      <c r="C159" s="107">
        <v>14.571428571428571</v>
      </c>
    </row>
    <row r="160" spans="1:7" ht="16" thickBot="1" x14ac:dyDescent="0.4">
      <c r="A160" s="103" t="s">
        <v>14</v>
      </c>
      <c r="B160" s="108">
        <v>880</v>
      </c>
      <c r="C160" s="107">
        <v>349.38295454545454</v>
      </c>
    </row>
    <row r="161" spans="1:3" ht="16" thickBot="1" x14ac:dyDescent="0.4">
      <c r="A161" s="111" t="s">
        <v>16</v>
      </c>
      <c r="B161" s="110">
        <v>511</v>
      </c>
      <c r="C161" s="109">
        <v>275.25831702544031</v>
      </c>
    </row>
    <row r="162" spans="1:3" ht="16" thickBot="1" x14ac:dyDescent="0.4">
      <c r="A162" s="106" t="s">
        <v>60</v>
      </c>
      <c r="B162" s="105">
        <v>10214</v>
      </c>
      <c r="C162" s="104">
        <v>642.7740356373605</v>
      </c>
    </row>
    <row r="163" spans="1:3" ht="16" thickBot="1" x14ac:dyDescent="0.4">
      <c r="A163" s="103" t="s">
        <v>11</v>
      </c>
      <c r="B163" s="108">
        <v>8811</v>
      </c>
      <c r="C163" s="107">
        <v>659.30064691862447</v>
      </c>
    </row>
    <row r="164" spans="1:3" ht="16" thickBot="1" x14ac:dyDescent="0.4">
      <c r="A164" s="103" t="s">
        <v>18</v>
      </c>
      <c r="B164" s="108">
        <v>101</v>
      </c>
      <c r="C164" s="107">
        <v>2672.1881188118814</v>
      </c>
    </row>
    <row r="165" spans="1:3" ht="16" thickBot="1" x14ac:dyDescent="0.4">
      <c r="A165" s="103" t="s">
        <v>20</v>
      </c>
      <c r="B165" s="108">
        <v>9</v>
      </c>
      <c r="C165" s="107">
        <v>15.888888888888889</v>
      </c>
    </row>
    <row r="166" spans="1:3" ht="16" thickBot="1" x14ac:dyDescent="0.4">
      <c r="A166" s="103" t="s">
        <v>14</v>
      </c>
      <c r="B166" s="108">
        <v>708</v>
      </c>
      <c r="C166" s="107">
        <v>296.00988700564972</v>
      </c>
    </row>
    <row r="167" spans="1:3" ht="16" thickBot="1" x14ac:dyDescent="0.4">
      <c r="A167" s="111" t="s">
        <v>16</v>
      </c>
      <c r="B167" s="110">
        <v>585</v>
      </c>
      <c r="C167" s="109">
        <v>472.79829059829058</v>
      </c>
    </row>
    <row r="168" spans="1:3" ht="16" thickBot="1" x14ac:dyDescent="0.4">
      <c r="A168" s="106" t="s">
        <v>61</v>
      </c>
      <c r="B168" s="105">
        <v>4086</v>
      </c>
      <c r="C168" s="104">
        <v>818.849975526187</v>
      </c>
    </row>
    <row r="169" spans="1:3" ht="16" thickBot="1" x14ac:dyDescent="0.4">
      <c r="A169" s="103" t="s">
        <v>11</v>
      </c>
      <c r="B169" s="108">
        <v>3721</v>
      </c>
      <c r="C169" s="107">
        <v>840.69497446922867</v>
      </c>
    </row>
    <row r="170" spans="1:3" ht="16" thickBot="1" x14ac:dyDescent="0.4">
      <c r="A170" s="103" t="s">
        <v>18</v>
      </c>
      <c r="B170" s="108">
        <v>33</v>
      </c>
      <c r="C170" s="107">
        <v>2723.5757575757575</v>
      </c>
    </row>
    <row r="171" spans="1:3" ht="16" thickBot="1" x14ac:dyDescent="0.4">
      <c r="A171" s="103" t="s">
        <v>20</v>
      </c>
      <c r="B171" s="108">
        <v>10</v>
      </c>
      <c r="C171" s="107">
        <v>21.8</v>
      </c>
    </row>
    <row r="172" spans="1:3" ht="16" thickBot="1" x14ac:dyDescent="0.4">
      <c r="A172" s="103" t="s">
        <v>14</v>
      </c>
      <c r="B172" s="108">
        <v>300</v>
      </c>
      <c r="C172" s="107">
        <v>414.78666666666669</v>
      </c>
    </row>
    <row r="173" spans="1:3" ht="16" thickBot="1" x14ac:dyDescent="0.4">
      <c r="A173" s="103" t="s">
        <v>16</v>
      </c>
      <c r="B173" s="108">
        <v>22</v>
      </c>
      <c r="C173" s="107">
        <v>139.22727272727272</v>
      </c>
    </row>
    <row r="174" spans="1:3" ht="16" thickBot="1" x14ac:dyDescent="0.4">
      <c r="A174" s="106" t="s">
        <v>62</v>
      </c>
      <c r="B174" s="105">
        <v>2305</v>
      </c>
      <c r="C174" s="104">
        <v>408.65726681127984</v>
      </c>
    </row>
    <row r="175" spans="1:3" ht="16" thickBot="1" x14ac:dyDescent="0.4">
      <c r="A175" s="103" t="s">
        <v>11</v>
      </c>
      <c r="B175" s="102">
        <v>2058</v>
      </c>
      <c r="C175" s="101">
        <v>434.31243926141883</v>
      </c>
    </row>
    <row r="176" spans="1:3" ht="16" thickBot="1" x14ac:dyDescent="0.4">
      <c r="A176" s="103" t="s">
        <v>20</v>
      </c>
      <c r="B176" s="102">
        <v>28</v>
      </c>
      <c r="C176" s="101">
        <v>98.75</v>
      </c>
    </row>
    <row r="177" spans="1:3" ht="16" thickBot="1" x14ac:dyDescent="0.4">
      <c r="A177" s="103" t="s">
        <v>14</v>
      </c>
      <c r="B177" s="102">
        <v>179</v>
      </c>
      <c r="C177" s="101">
        <v>215.41899441340783</v>
      </c>
    </row>
    <row r="178" spans="1:3" ht="16" thickBot="1" x14ac:dyDescent="0.4">
      <c r="A178" s="103" t="s">
        <v>16</v>
      </c>
      <c r="B178" s="102">
        <v>40</v>
      </c>
      <c r="C178" s="101">
        <v>170.375</v>
      </c>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065EF-C0F3-4536-B3EF-7F0B00A486F4}">
  <sheetPr>
    <tabColor theme="0"/>
  </sheetPr>
  <dimension ref="A1:BC180"/>
  <sheetViews>
    <sheetView showGridLines="0" zoomScaleNormal="100" zoomScalePageLayoutView="110" workbookViewId="0">
      <selection activeCell="E40" sqref="E40"/>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100" customWidth="1"/>
    <col min="7" max="7" width="15.81640625" style="99" customWidth="1"/>
    <col min="8" max="8" width="19.54296875" customWidth="1"/>
    <col min="9" max="9" width="15" customWidth="1"/>
    <col min="12" max="12" width="8.7265625" style="3"/>
  </cols>
  <sheetData>
    <row r="1" spans="1:55" ht="38.5" customHeight="1" x14ac:dyDescent="0.35">
      <c r="A1" s="373" t="s">
        <v>5</v>
      </c>
      <c r="B1" s="373"/>
      <c r="C1" s="373"/>
      <c r="D1" s="373"/>
      <c r="E1" s="373"/>
      <c r="F1" s="373"/>
      <c r="G1" s="373"/>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374" t="s">
        <v>1</v>
      </c>
      <c r="B2" s="374"/>
      <c r="C2" s="374"/>
      <c r="D2" s="374"/>
      <c r="E2" s="374"/>
      <c r="F2" s="374"/>
      <c r="G2" s="374"/>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374"/>
      <c r="B3" s="374"/>
      <c r="C3" s="374"/>
      <c r="D3" s="374"/>
      <c r="E3" s="374"/>
      <c r="F3" s="374"/>
      <c r="G3" s="374"/>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375" t="s">
        <v>63</v>
      </c>
      <c r="B4" s="375"/>
      <c r="C4" s="375"/>
      <c r="D4" s="375"/>
      <c r="E4" s="375"/>
      <c r="F4" s="375"/>
      <c r="G4" s="375"/>
      <c r="H4" s="152"/>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71"/>
      <c r="B5" s="171"/>
      <c r="C5" s="171"/>
      <c r="D5" s="171"/>
      <c r="E5" s="171"/>
      <c r="F5" s="171"/>
      <c r="G5" s="171"/>
      <c r="H5" s="152"/>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62"/>
      <c r="B6" s="162"/>
      <c r="C6" s="162"/>
      <c r="D6" s="3"/>
      <c r="E6" s="3"/>
      <c r="F6" s="113"/>
      <c r="G6" s="114"/>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371" t="s">
        <v>7</v>
      </c>
      <c r="B7" s="371"/>
      <c r="C7" s="371"/>
      <c r="D7" s="146"/>
      <c r="E7" s="3"/>
      <c r="F7" s="113"/>
      <c r="G7" s="114"/>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43" t="s">
        <v>8</v>
      </c>
      <c r="B8" s="143" t="s">
        <v>9</v>
      </c>
      <c r="C8" s="143" t="s">
        <v>10</v>
      </c>
      <c r="D8" s="3"/>
      <c r="E8" s="376" t="s">
        <v>958</v>
      </c>
      <c r="F8" s="376"/>
      <c r="G8" s="376"/>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32" t="s">
        <v>11</v>
      </c>
      <c r="B9" s="135">
        <v>151800</v>
      </c>
      <c r="C9" s="147">
        <v>145728.00000026083</v>
      </c>
      <c r="D9" s="3"/>
      <c r="E9" s="142" t="s">
        <v>12</v>
      </c>
      <c r="F9" s="151" t="s">
        <v>9</v>
      </c>
      <c r="G9" s="150" t="s">
        <v>13</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32" t="s">
        <v>14</v>
      </c>
      <c r="B10" s="139">
        <v>16372</v>
      </c>
      <c r="C10" s="145">
        <v>44859.279999999446</v>
      </c>
      <c r="D10" s="3"/>
      <c r="E10" s="15" t="s">
        <v>15</v>
      </c>
      <c r="F10" s="137">
        <v>72815</v>
      </c>
      <c r="G10" s="136">
        <v>0.98662637868892444</v>
      </c>
      <c r="H10" s="3"/>
      <c r="I10" s="126"/>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32" t="s">
        <v>16</v>
      </c>
      <c r="B11" s="135">
        <v>5951</v>
      </c>
      <c r="C11" s="147">
        <v>26779.5</v>
      </c>
      <c r="D11" s="3"/>
      <c r="E11" s="15" t="s">
        <v>17</v>
      </c>
      <c r="F11" s="149">
        <v>987</v>
      </c>
      <c r="G11" s="148">
        <v>1.3373621311075581E-2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32" t="s">
        <v>18</v>
      </c>
      <c r="B12" s="135">
        <v>2336</v>
      </c>
      <c r="C12" s="147">
        <v>420.48000000001338</v>
      </c>
      <c r="D12" s="3"/>
      <c r="E12" s="130" t="s">
        <v>19</v>
      </c>
      <c r="F12" s="134">
        <v>73802</v>
      </c>
      <c r="G12" s="133">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32" t="s">
        <v>20</v>
      </c>
      <c r="B13" s="135">
        <v>423</v>
      </c>
      <c r="C13" s="147">
        <v>1565.1000000000117</v>
      </c>
      <c r="D13" s="146"/>
      <c r="E13" s="161" t="s">
        <v>21</v>
      </c>
      <c r="F13" s="161"/>
      <c r="G13" s="161"/>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32" t="s">
        <v>22</v>
      </c>
      <c r="B14" s="139">
        <v>4</v>
      </c>
      <c r="C14" s="145">
        <v>0</v>
      </c>
      <c r="D14" s="3"/>
      <c r="E14" s="377" t="s">
        <v>23</v>
      </c>
      <c r="F14" s="377"/>
      <c r="G14" s="377"/>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30" t="s">
        <v>19</v>
      </c>
      <c r="B15" s="129">
        <v>176886</v>
      </c>
      <c r="C15" s="144">
        <v>219352.35999988313</v>
      </c>
      <c r="D15" s="3"/>
      <c r="E15" s="161"/>
      <c r="F15" s="161"/>
      <c r="G15" s="161"/>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49999999999999" customHeight="1" x14ac:dyDescent="0.35">
      <c r="A16" s="372" t="s">
        <v>959</v>
      </c>
      <c r="B16" s="372"/>
      <c r="C16" s="372"/>
      <c r="E16" s="161"/>
      <c r="F16" s="161"/>
      <c r="G16" s="161"/>
      <c r="H16" s="3"/>
      <c r="I16" s="126"/>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5" customHeight="1" x14ac:dyDescent="0.35">
      <c r="A17" s="372" t="s">
        <v>25</v>
      </c>
      <c r="B17" s="372"/>
      <c r="C17" s="372"/>
      <c r="D17" s="3"/>
      <c r="E17" s="161"/>
      <c r="F17" s="161"/>
      <c r="G17" s="161"/>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60"/>
      <c r="B18" s="160"/>
      <c r="C18" s="160"/>
      <c r="D18" s="3"/>
      <c r="E18" s="377"/>
      <c r="F18" s="377"/>
      <c r="G18" s="377"/>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371" t="s">
        <v>64</v>
      </c>
      <c r="B19" s="371"/>
      <c r="C19" s="371"/>
      <c r="D19" s="3"/>
      <c r="E19" s="379" t="s">
        <v>960</v>
      </c>
      <c r="F19" s="380"/>
      <c r="G19" s="380"/>
      <c r="H19" s="126"/>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43" t="s">
        <v>27</v>
      </c>
      <c r="B20" s="143" t="s">
        <v>9</v>
      </c>
      <c r="C20" s="143" t="s">
        <v>28</v>
      </c>
      <c r="D20" s="3"/>
      <c r="E20" s="142" t="s">
        <v>12</v>
      </c>
      <c r="F20" s="141" t="s">
        <v>9</v>
      </c>
      <c r="G20" s="140" t="s">
        <v>13</v>
      </c>
      <c r="H20" s="3"/>
      <c r="I20" s="126"/>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32" t="s">
        <v>29</v>
      </c>
      <c r="B21" s="139">
        <v>85233</v>
      </c>
      <c r="C21" s="138">
        <v>587.56566118756814</v>
      </c>
      <c r="D21" s="3"/>
      <c r="E21" s="15" t="s">
        <v>15</v>
      </c>
      <c r="F21" s="137">
        <v>9623</v>
      </c>
      <c r="G21" s="136">
        <v>0.90697455230914237</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32" t="s">
        <v>30</v>
      </c>
      <c r="B22" s="139">
        <v>7</v>
      </c>
      <c r="C22" s="138">
        <v>579.14285714285711</v>
      </c>
      <c r="D22" s="3"/>
      <c r="E22" s="15" t="s">
        <v>17</v>
      </c>
      <c r="F22" s="137">
        <v>987</v>
      </c>
      <c r="G22" s="136">
        <v>9.3025447690857688E-2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32" t="s">
        <v>31</v>
      </c>
      <c r="B23" s="135">
        <v>91641</v>
      </c>
      <c r="C23" s="131">
        <v>584.20628321384538</v>
      </c>
      <c r="D23" s="3"/>
      <c r="E23" s="130" t="s">
        <v>19</v>
      </c>
      <c r="F23" s="134">
        <v>10610</v>
      </c>
      <c r="G23" s="133">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32" t="s">
        <v>32</v>
      </c>
      <c r="B24">
        <v>5</v>
      </c>
      <c r="C24" s="131">
        <v>1314.4</v>
      </c>
      <c r="D24" s="3"/>
      <c r="E24" s="377" t="s">
        <v>33</v>
      </c>
      <c r="F24" s="377"/>
      <c r="G24" s="377"/>
      <c r="H24" s="3"/>
      <c r="I24" s="126"/>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130" t="s">
        <v>19</v>
      </c>
      <c r="B25" s="129">
        <v>176886</v>
      </c>
      <c r="C25" s="128">
        <v>585.84544848094254</v>
      </c>
      <c r="D25" s="3"/>
      <c r="E25" s="377" t="s">
        <v>23</v>
      </c>
      <c r="F25" s="377"/>
      <c r="G25" s="377"/>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372" t="str">
        <f>A16</f>
        <v>Data from BI Inc. Participants Report, 09.07.2024</v>
      </c>
      <c r="B26" s="372"/>
      <c r="C26" s="372"/>
      <c r="D26" s="126"/>
      <c r="E26" s="162"/>
      <c r="F26" s="127"/>
      <c r="G26" s="114"/>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372" t="s">
        <v>961</v>
      </c>
      <c r="B27" s="372"/>
      <c r="C27" s="372"/>
      <c r="D27" s="126"/>
      <c r="F27" s="125"/>
      <c r="G27" s="124"/>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378"/>
      <c r="B28" s="378"/>
      <c r="C28" s="378"/>
      <c r="D28" s="3"/>
      <c r="E28" s="3"/>
      <c r="F28" s="113"/>
      <c r="G28" s="114"/>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378"/>
      <c r="B29" s="378"/>
      <c r="C29" s="378"/>
      <c r="D29" s="3"/>
      <c r="E29" s="3"/>
      <c r="F29" s="113"/>
      <c r="G29" s="114"/>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5" customHeight="1" thickBot="1" x14ac:dyDescent="0.4">
      <c r="A30" s="378" t="s">
        <v>962</v>
      </c>
      <c r="B30" s="378"/>
      <c r="C30" s="378"/>
      <c r="D30" s="3"/>
      <c r="E30" s="3"/>
      <c r="F30" s="113"/>
      <c r="G30" s="114"/>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123" t="s">
        <v>36</v>
      </c>
      <c r="B31" s="123" t="s">
        <v>9</v>
      </c>
      <c r="C31" s="123" t="s">
        <v>37</v>
      </c>
      <c r="D31" s="3"/>
      <c r="E31" s="3"/>
      <c r="F31" s="113"/>
      <c r="G31" s="114"/>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122" t="s">
        <v>19</v>
      </c>
      <c r="B32" s="121">
        <v>176886</v>
      </c>
      <c r="C32" s="120">
        <v>585.84544848094254</v>
      </c>
      <c r="D32" s="119"/>
      <c r="E32" s="3"/>
      <c r="F32" s="113"/>
      <c r="G32" s="114"/>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117" t="s">
        <v>38</v>
      </c>
      <c r="B33" s="116">
        <v>5305</v>
      </c>
      <c r="C33" s="115">
        <v>589.04071630537226</v>
      </c>
      <c r="E33" s="3"/>
      <c r="F33" s="113"/>
      <c r="G33" s="114"/>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103" t="s">
        <v>11</v>
      </c>
      <c r="B34" s="108">
        <v>4687</v>
      </c>
      <c r="C34" s="107">
        <v>602.23255813953483</v>
      </c>
      <c r="E34" s="112"/>
      <c r="F34" s="113"/>
      <c r="G34" s="114"/>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103" t="s">
        <v>18</v>
      </c>
      <c r="B35" s="108">
        <v>66</v>
      </c>
      <c r="C35" s="107">
        <v>2177.8333333333335</v>
      </c>
      <c r="E35" s="112"/>
      <c r="F35" s="113"/>
      <c r="G35" s="114"/>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103" t="s">
        <v>20</v>
      </c>
      <c r="B36" s="108">
        <v>9</v>
      </c>
      <c r="C36" s="107">
        <v>17.444444444444443</v>
      </c>
      <c r="E36" s="112"/>
      <c r="F36" s="113"/>
      <c r="G36" s="114"/>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103" t="s">
        <v>14</v>
      </c>
      <c r="B37" s="108">
        <v>442</v>
      </c>
      <c r="C37" s="107">
        <v>336.45022624434387</v>
      </c>
      <c r="E37" s="112"/>
      <c r="F37" s="113"/>
      <c r="G37" s="114"/>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103" t="s">
        <v>16</v>
      </c>
      <c r="B38" s="108">
        <v>101</v>
      </c>
      <c r="C38" s="107">
        <v>94.970297029702976</v>
      </c>
      <c r="E38" s="112"/>
      <c r="F38" s="113"/>
      <c r="G38" s="114"/>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117" t="s">
        <v>39</v>
      </c>
      <c r="B39" s="116">
        <v>3578</v>
      </c>
      <c r="C39" s="115">
        <v>507.25517048630519</v>
      </c>
      <c r="E39" s="112"/>
      <c r="F39" s="113"/>
      <c r="G39" s="114"/>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103" t="s">
        <v>11</v>
      </c>
      <c r="B40" s="108">
        <v>3146</v>
      </c>
      <c r="C40" s="107">
        <v>535.5178003814367</v>
      </c>
      <c r="E40" s="112"/>
      <c r="F40" s="113"/>
      <c r="G40" s="114"/>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103" t="s">
        <v>18</v>
      </c>
      <c r="B41" s="108">
        <v>4</v>
      </c>
      <c r="C41" s="107">
        <v>1711.25</v>
      </c>
      <c r="D41" s="119"/>
      <c r="E41" s="112"/>
      <c r="F41" s="113"/>
      <c r="G41" s="114"/>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103" t="s">
        <v>20</v>
      </c>
      <c r="B42" s="108">
        <v>22</v>
      </c>
      <c r="C42" s="107">
        <v>60.227272727272727</v>
      </c>
      <c r="E42" s="112"/>
      <c r="F42" s="113"/>
      <c r="G42" s="114"/>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103" t="s">
        <v>14</v>
      </c>
      <c r="B43" s="108">
        <v>246</v>
      </c>
      <c r="C43" s="107">
        <v>283.2479674796748</v>
      </c>
      <c r="E43" s="112"/>
      <c r="F43" s="113"/>
      <c r="G43" s="114"/>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103" t="s">
        <v>16</v>
      </c>
      <c r="B44" s="108">
        <v>160</v>
      </c>
      <c r="C44" s="107">
        <v>327.31875000000002</v>
      </c>
      <c r="E44" s="112"/>
      <c r="F44" s="113"/>
      <c r="G44" s="114"/>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117" t="s">
        <v>40</v>
      </c>
      <c r="B45" s="105">
        <v>7130</v>
      </c>
      <c r="C45" s="104">
        <v>616.31248246844325</v>
      </c>
      <c r="E45" s="112"/>
      <c r="F45" s="113"/>
      <c r="G45" s="114"/>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103" t="s">
        <v>11</v>
      </c>
      <c r="B46" s="108">
        <v>6348</v>
      </c>
      <c r="C46" s="107">
        <v>654.84609325771896</v>
      </c>
      <c r="E46" s="112"/>
      <c r="F46" s="113"/>
      <c r="G46" s="114"/>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103" t="s">
        <v>22</v>
      </c>
      <c r="B47" s="108">
        <v>1</v>
      </c>
      <c r="C47" s="107">
        <v>154</v>
      </c>
      <c r="E47" s="112"/>
      <c r="F47" s="113"/>
      <c r="G47" s="114"/>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103" t="s">
        <v>18</v>
      </c>
      <c r="B48" s="108">
        <v>2</v>
      </c>
      <c r="C48" s="107">
        <v>1310</v>
      </c>
      <c r="E48" s="112"/>
      <c r="F48" s="113"/>
      <c r="G48" s="114"/>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103" t="s">
        <v>20</v>
      </c>
      <c r="B49" s="108">
        <v>19</v>
      </c>
      <c r="C49" s="107">
        <v>48.315789473684212</v>
      </c>
      <c r="E49" s="112"/>
      <c r="F49" s="113"/>
      <c r="G49" s="114"/>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103" t="s">
        <v>14</v>
      </c>
      <c r="B50" s="108">
        <v>288</v>
      </c>
      <c r="C50" s="107">
        <v>417.56944444444446</v>
      </c>
      <c r="E50" s="112"/>
      <c r="F50" s="113"/>
      <c r="G50" s="114"/>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103" t="s">
        <v>16</v>
      </c>
      <c r="B51" s="108">
        <v>472</v>
      </c>
      <c r="C51" s="107">
        <v>240.23940677966101</v>
      </c>
      <c r="E51" s="112"/>
      <c r="F51" s="113"/>
      <c r="G51" s="114"/>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5.5" thickBot="1" x14ac:dyDescent="0.4">
      <c r="A52" s="117" t="s">
        <v>41</v>
      </c>
      <c r="B52" s="116">
        <v>792</v>
      </c>
      <c r="C52" s="115">
        <v>829.47979797979804</v>
      </c>
      <c r="E52" s="112"/>
      <c r="F52" s="113"/>
      <c r="G52" s="114"/>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103" t="s">
        <v>11</v>
      </c>
      <c r="B53" s="108">
        <v>556</v>
      </c>
      <c r="C53" s="107">
        <v>454.92446043165467</v>
      </c>
      <c r="E53" s="112"/>
      <c r="F53" s="113"/>
      <c r="G53" s="114"/>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103" t="s">
        <v>18</v>
      </c>
      <c r="B54" s="108">
        <v>178</v>
      </c>
      <c r="C54" s="107">
        <v>2244.3539325842698</v>
      </c>
      <c r="D54" s="119"/>
      <c r="E54" s="112"/>
      <c r="F54" s="113"/>
      <c r="G54" s="114"/>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103" t="s">
        <v>20</v>
      </c>
      <c r="B55" s="108">
        <v>4</v>
      </c>
      <c r="C55" s="107">
        <v>29.25</v>
      </c>
      <c r="E55" s="112"/>
      <c r="F55" s="113"/>
      <c r="G55" s="114"/>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103" t="s">
        <v>14</v>
      </c>
      <c r="B56" s="108">
        <v>38</v>
      </c>
      <c r="C56" s="107">
        <v>91.15789473684211</v>
      </c>
      <c r="E56" s="112"/>
      <c r="F56" s="113"/>
      <c r="G56" s="114"/>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103" t="s">
        <v>16</v>
      </c>
      <c r="B57" s="108">
        <v>16</v>
      </c>
      <c r="C57" s="107">
        <v>58.375</v>
      </c>
      <c r="E57" s="112"/>
      <c r="F57" s="113"/>
      <c r="G57" s="114"/>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117" t="s">
        <v>42</v>
      </c>
      <c r="B58" s="105">
        <v>19160</v>
      </c>
      <c r="C58" s="104">
        <v>668.51649269311065</v>
      </c>
      <c r="E58" s="112"/>
      <c r="F58" s="113"/>
      <c r="G58" s="114"/>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111" t="s">
        <v>11</v>
      </c>
      <c r="B59" s="110">
        <v>15753</v>
      </c>
      <c r="C59" s="109">
        <v>700.76702850250751</v>
      </c>
      <c r="E59" s="112"/>
      <c r="F59" s="113"/>
      <c r="G59" s="114"/>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103" t="s">
        <v>18</v>
      </c>
      <c r="B60" s="108">
        <v>405</v>
      </c>
      <c r="C60" s="107">
        <v>2759.8246913580247</v>
      </c>
      <c r="E60" s="112"/>
      <c r="F60" s="113"/>
      <c r="G60" s="114"/>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103" t="s">
        <v>20</v>
      </c>
      <c r="B61" s="108">
        <v>50</v>
      </c>
      <c r="C61" s="107">
        <v>71.239999999999995</v>
      </c>
      <c r="E61" s="112"/>
      <c r="F61" s="113"/>
      <c r="G61" s="114"/>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103" t="s">
        <v>14</v>
      </c>
      <c r="B62" s="108">
        <v>2674</v>
      </c>
      <c r="C62" s="107">
        <v>227.91810022438295</v>
      </c>
      <c r="E62" s="112"/>
      <c r="F62" s="113"/>
      <c r="G62" s="114"/>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103" t="s">
        <v>16</v>
      </c>
      <c r="B63" s="108">
        <v>278</v>
      </c>
      <c r="C63" s="107">
        <v>139.74460431654677</v>
      </c>
      <c r="E63" s="112"/>
      <c r="F63" s="113"/>
      <c r="G63" s="114"/>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5.5" thickBot="1" x14ac:dyDescent="0.4">
      <c r="A64" s="117" t="s">
        <v>43</v>
      </c>
      <c r="B64" s="116">
        <v>2393</v>
      </c>
      <c r="C64" s="115">
        <v>448.95403259506895</v>
      </c>
      <c r="E64" s="112"/>
      <c r="F64" s="113"/>
      <c r="G64" s="114"/>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103" t="s">
        <v>11</v>
      </c>
      <c r="B65" s="108">
        <v>1910</v>
      </c>
      <c r="C65" s="107">
        <v>522.08900523560214</v>
      </c>
      <c r="E65" s="112"/>
      <c r="F65" s="113"/>
      <c r="G65" s="114"/>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103" t="s">
        <v>18</v>
      </c>
      <c r="B66" s="108">
        <v>2</v>
      </c>
      <c r="C66" s="107">
        <v>2023</v>
      </c>
      <c r="E66" s="112"/>
      <c r="F66" s="113"/>
      <c r="G66" s="114"/>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103" t="s">
        <v>20</v>
      </c>
      <c r="B67" s="108">
        <v>9</v>
      </c>
      <c r="C67" s="107">
        <v>18.666666666666668</v>
      </c>
      <c r="E67" s="112"/>
      <c r="F67" s="113"/>
      <c r="G67" s="114"/>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103" t="s">
        <v>14</v>
      </c>
      <c r="B68" s="108">
        <v>391</v>
      </c>
      <c r="C68" s="107">
        <v>148.67263427109975</v>
      </c>
      <c r="E68" s="112"/>
      <c r="F68" s="113"/>
      <c r="G68" s="114"/>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103" t="s">
        <v>16</v>
      </c>
      <c r="B69" s="108">
        <v>81</v>
      </c>
      <c r="C69" s="107">
        <v>182.8641975308642</v>
      </c>
      <c r="E69" s="112"/>
      <c r="F69" s="113"/>
      <c r="G69" s="114"/>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5.5" thickBot="1" x14ac:dyDescent="0.4">
      <c r="A70" s="117" t="s">
        <v>44</v>
      </c>
      <c r="B70" s="116">
        <v>3598</v>
      </c>
      <c r="C70" s="115">
        <v>550.05308504724849</v>
      </c>
      <c r="E70" s="112"/>
      <c r="F70" s="113"/>
      <c r="G70" s="114"/>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103" t="s">
        <v>11</v>
      </c>
      <c r="B71" s="108">
        <v>3368</v>
      </c>
      <c r="C71" s="107">
        <v>556.10807600950113</v>
      </c>
      <c r="E71" s="112"/>
      <c r="F71" s="113"/>
      <c r="G71" s="114"/>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103" t="s">
        <v>18</v>
      </c>
      <c r="B72" s="108">
        <v>22</v>
      </c>
      <c r="C72" s="107">
        <v>2496.2272727272725</v>
      </c>
      <c r="E72" s="112"/>
      <c r="F72" s="113"/>
      <c r="G72" s="114"/>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103" t="s">
        <v>20</v>
      </c>
      <c r="B73" s="108">
        <v>18</v>
      </c>
      <c r="C73" s="107">
        <v>194.22222222222223</v>
      </c>
      <c r="E73" s="112"/>
      <c r="F73" s="113"/>
      <c r="G73" s="114"/>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103" t="s">
        <v>14</v>
      </c>
      <c r="B74" s="108">
        <v>103</v>
      </c>
      <c r="C74" s="107">
        <v>160.97087378640776</v>
      </c>
      <c r="E74" s="112"/>
      <c r="F74" s="113"/>
      <c r="G74" s="114"/>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103" t="s">
        <v>16</v>
      </c>
      <c r="B75" s="108">
        <v>87</v>
      </c>
      <c r="C75" s="107">
        <v>357.77011494252872</v>
      </c>
      <c r="E75" s="112"/>
      <c r="F75" s="113"/>
      <c r="G75" s="114"/>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117" t="s">
        <v>45</v>
      </c>
      <c r="B76" s="105">
        <v>7962</v>
      </c>
      <c r="C76" s="104">
        <v>844.14518965084153</v>
      </c>
      <c r="E76" s="112"/>
      <c r="F76" s="113"/>
      <c r="G76" s="114"/>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103" t="s">
        <v>11</v>
      </c>
      <c r="B77" s="108">
        <v>7679</v>
      </c>
      <c r="C77" s="107">
        <v>827.91978122151318</v>
      </c>
      <c r="E77" s="112"/>
      <c r="F77" s="113"/>
      <c r="G77" s="114"/>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103" t="s">
        <v>18</v>
      </c>
      <c r="B78" s="108">
        <v>109</v>
      </c>
      <c r="C78" s="107">
        <v>2775.5688073394494</v>
      </c>
      <c r="D78" s="119"/>
      <c r="E78" s="112"/>
      <c r="F78" s="113"/>
      <c r="G78" s="114"/>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103" t="s">
        <v>20</v>
      </c>
      <c r="B79" s="108">
        <v>3</v>
      </c>
      <c r="C79" s="107">
        <v>41</v>
      </c>
      <c r="E79" s="112"/>
      <c r="F79" s="113"/>
      <c r="G79" s="114"/>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103" t="s">
        <v>14</v>
      </c>
      <c r="B80" s="108">
        <v>152</v>
      </c>
      <c r="C80" s="107">
        <v>379.30263157894734</v>
      </c>
      <c r="E80" s="112"/>
      <c r="F80" s="113"/>
      <c r="G80" s="114"/>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103" t="s">
        <v>16</v>
      </c>
      <c r="B81" s="110">
        <v>19</v>
      </c>
      <c r="C81" s="109">
        <v>167.05263157894737</v>
      </c>
      <c r="E81" s="112"/>
      <c r="F81" s="113"/>
      <c r="G81" s="114"/>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118" t="s">
        <v>46</v>
      </c>
      <c r="B82" s="116">
        <v>4070</v>
      </c>
      <c r="C82" s="115">
        <v>200.70786240786242</v>
      </c>
      <c r="E82" s="112"/>
      <c r="F82" s="113"/>
      <c r="G82" s="114"/>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103" t="s">
        <v>11</v>
      </c>
      <c r="B83" s="108">
        <v>1737</v>
      </c>
      <c r="C83" s="107">
        <v>317.10535405872196</v>
      </c>
      <c r="E83" s="112"/>
      <c r="F83" s="113"/>
      <c r="G83" s="114"/>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103" t="s">
        <v>18</v>
      </c>
      <c r="B84" s="108">
        <v>27</v>
      </c>
      <c r="C84" s="107">
        <v>1497.4444444444443</v>
      </c>
      <c r="E84" s="112"/>
      <c r="F84" s="113"/>
      <c r="G84" s="114"/>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103" t="s">
        <v>20</v>
      </c>
      <c r="B85" s="108">
        <v>7</v>
      </c>
      <c r="C85" s="107">
        <v>15.857142857142858</v>
      </c>
      <c r="E85" s="112"/>
      <c r="F85" s="113"/>
      <c r="G85" s="114"/>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103" t="s">
        <v>14</v>
      </c>
      <c r="B86" s="108">
        <v>1753</v>
      </c>
      <c r="C86" s="107">
        <v>109.5407872219053</v>
      </c>
      <c r="E86" s="112"/>
      <c r="F86" s="113"/>
      <c r="G86" s="114"/>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111" t="s">
        <v>16</v>
      </c>
      <c r="B87" s="110">
        <v>546</v>
      </c>
      <c r="C87" s="109">
        <v>61.358974358974358</v>
      </c>
      <c r="E87" s="112"/>
      <c r="F87" s="113"/>
      <c r="G87" s="114"/>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106" t="s">
        <v>47</v>
      </c>
      <c r="B88" s="105">
        <v>4191</v>
      </c>
      <c r="C88" s="104">
        <v>410.14936769267479</v>
      </c>
      <c r="E88" s="112"/>
      <c r="F88" s="113"/>
      <c r="G88" s="114"/>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103" t="s">
        <v>11</v>
      </c>
      <c r="B89" s="108">
        <v>2851</v>
      </c>
      <c r="C89" s="107">
        <v>551.54577341283755</v>
      </c>
      <c r="E89" s="112"/>
      <c r="F89" s="113"/>
      <c r="G89" s="114"/>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103" t="s">
        <v>14</v>
      </c>
      <c r="B90" s="108">
        <v>1010</v>
      </c>
      <c r="C90" s="107">
        <v>118.93861386138614</v>
      </c>
      <c r="E90" s="112"/>
      <c r="F90" s="113"/>
      <c r="G90" s="114"/>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111" t="s">
        <v>16</v>
      </c>
      <c r="B91" s="110">
        <v>330</v>
      </c>
      <c r="C91" s="109">
        <v>79.851515151515144</v>
      </c>
      <c r="E91" s="112"/>
      <c r="F91" s="113"/>
      <c r="G91" s="114"/>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106" t="s">
        <v>48</v>
      </c>
      <c r="B92" s="105">
        <v>3003</v>
      </c>
      <c r="C92" s="104">
        <v>370.86813186813185</v>
      </c>
      <c r="E92" s="112"/>
      <c r="F92" s="113"/>
      <c r="G92" s="114"/>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103" t="s">
        <v>11</v>
      </c>
      <c r="B93" s="108">
        <v>2538</v>
      </c>
      <c r="C93" s="107">
        <v>370.27226162332545</v>
      </c>
      <c r="E93" s="112"/>
      <c r="F93" s="113"/>
      <c r="G93" s="114"/>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103" t="s">
        <v>20</v>
      </c>
      <c r="B94" s="108">
        <v>17</v>
      </c>
      <c r="C94" s="107">
        <v>23.647058823529413</v>
      </c>
      <c r="E94" s="112"/>
      <c r="F94" s="113"/>
      <c r="G94" s="114"/>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103" t="s">
        <v>14</v>
      </c>
      <c r="B95" s="108">
        <v>352</v>
      </c>
      <c r="C95" s="107">
        <v>466.20738636363637</v>
      </c>
      <c r="E95" s="112"/>
      <c r="F95" s="113"/>
      <c r="G95" s="114"/>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111" t="s">
        <v>16</v>
      </c>
      <c r="B96" s="110">
        <v>96</v>
      </c>
      <c r="C96" s="109">
        <v>98.53125</v>
      </c>
      <c r="E96" s="112"/>
      <c r="F96" s="113"/>
      <c r="G96" s="114"/>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106" t="s">
        <v>49</v>
      </c>
      <c r="B97" s="105">
        <v>15019</v>
      </c>
      <c r="C97" s="104">
        <v>472.36207470537317</v>
      </c>
      <c r="E97" s="112"/>
      <c r="F97" s="113"/>
      <c r="G97" s="114"/>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103" t="s">
        <v>11</v>
      </c>
      <c r="B98" s="108">
        <v>13069</v>
      </c>
      <c r="C98" s="107">
        <v>452.75047823092814</v>
      </c>
      <c r="E98" s="112"/>
      <c r="F98" s="113"/>
      <c r="G98" s="114"/>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103" t="s">
        <v>18</v>
      </c>
      <c r="B99" s="108">
        <v>404</v>
      </c>
      <c r="C99" s="107">
        <v>1979.8836633663366</v>
      </c>
      <c r="E99" s="112"/>
      <c r="F99" s="113"/>
      <c r="G99" s="114"/>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103" t="s">
        <v>20</v>
      </c>
      <c r="B100" s="108">
        <v>11</v>
      </c>
      <c r="C100" s="107">
        <v>13.818181818181818</v>
      </c>
      <c r="E100" s="112"/>
      <c r="F100" s="113"/>
      <c r="G100" s="114"/>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103" t="s">
        <v>14</v>
      </c>
      <c r="B101" s="108">
        <v>887</v>
      </c>
      <c r="C101" s="107">
        <v>259.57609921082297</v>
      </c>
      <c r="E101" s="112"/>
      <c r="F101" s="113"/>
      <c r="G101" s="114"/>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111" t="s">
        <v>16</v>
      </c>
      <c r="B102" s="110">
        <v>648</v>
      </c>
      <c r="C102" s="109">
        <v>227.06944444444446</v>
      </c>
      <c r="E102" s="112"/>
      <c r="F102" s="113"/>
      <c r="G102" s="114"/>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106" t="s">
        <v>50</v>
      </c>
      <c r="B103" s="105">
        <v>14394</v>
      </c>
      <c r="C103" s="104">
        <v>479.3957899124635</v>
      </c>
      <c r="E103" s="112"/>
      <c r="F103" s="113"/>
      <c r="G103" s="114"/>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103" t="s">
        <v>11</v>
      </c>
      <c r="B104" s="108">
        <v>13176</v>
      </c>
      <c r="C104" s="107">
        <v>498.63904068002427</v>
      </c>
      <c r="E104" s="112"/>
      <c r="F104" s="113"/>
      <c r="G104" s="114"/>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103" t="s">
        <v>18</v>
      </c>
      <c r="B105" s="108">
        <v>1</v>
      </c>
      <c r="C105" s="107">
        <v>1543</v>
      </c>
      <c r="E105" s="112"/>
      <c r="F105" s="113"/>
      <c r="G105" s="114"/>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103" t="s">
        <v>20</v>
      </c>
      <c r="B106" s="108">
        <v>23</v>
      </c>
      <c r="C106" s="107">
        <v>36.434782608695649</v>
      </c>
      <c r="E106" s="112"/>
      <c r="F106" s="113"/>
      <c r="G106" s="114"/>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103" t="s">
        <v>14</v>
      </c>
      <c r="B107" s="108">
        <v>1002</v>
      </c>
      <c r="C107" s="107">
        <v>287.61576846307383</v>
      </c>
      <c r="E107" s="112"/>
      <c r="F107" s="113"/>
      <c r="G107" s="114"/>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103" t="s">
        <v>16</v>
      </c>
      <c r="B108" s="108">
        <v>192</v>
      </c>
      <c r="C108" s="107">
        <v>207.203125</v>
      </c>
      <c r="E108" s="112"/>
      <c r="F108" s="113"/>
      <c r="G108" s="114"/>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5.5" thickBot="1" x14ac:dyDescent="0.4">
      <c r="A109" s="117" t="s">
        <v>51</v>
      </c>
      <c r="B109" s="116">
        <v>5764</v>
      </c>
      <c r="C109" s="115">
        <v>568.52914642609301</v>
      </c>
      <c r="E109" s="112"/>
      <c r="F109" s="113"/>
      <c r="G109" s="114"/>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103" t="s">
        <v>11</v>
      </c>
      <c r="B110" s="108">
        <v>4995</v>
      </c>
      <c r="C110" s="107">
        <v>618.8644644644645</v>
      </c>
      <c r="E110" s="112"/>
      <c r="F110" s="113"/>
      <c r="G110" s="114"/>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103" t="s">
        <v>18</v>
      </c>
      <c r="B111" s="108">
        <v>19</v>
      </c>
      <c r="C111" s="107">
        <v>2388.9473684210525</v>
      </c>
      <c r="E111" s="112"/>
      <c r="F111" s="113"/>
      <c r="G111" s="114"/>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103" t="s">
        <v>20</v>
      </c>
      <c r="B112" s="108">
        <v>4</v>
      </c>
      <c r="C112" s="107">
        <v>27</v>
      </c>
      <c r="E112" s="112"/>
      <c r="F112" s="113"/>
      <c r="G112" s="114"/>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103" t="s">
        <v>14</v>
      </c>
      <c r="B113" s="108">
        <v>637</v>
      </c>
      <c r="C113" s="107">
        <v>200.77708006279434</v>
      </c>
      <c r="E113" s="112"/>
      <c r="F113" s="113"/>
      <c r="G113" s="114"/>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111" t="s">
        <v>16</v>
      </c>
      <c r="B114" s="110">
        <v>109</v>
      </c>
      <c r="C114" s="109">
        <v>113.58715596330275</v>
      </c>
      <c r="E114" s="112"/>
      <c r="F114" s="113"/>
      <c r="G114" s="114"/>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106" t="s">
        <v>52</v>
      </c>
      <c r="B115" s="105">
        <v>9160</v>
      </c>
      <c r="C115" s="104">
        <v>545.30032751091699</v>
      </c>
      <c r="E115" s="112"/>
      <c r="F115" s="113"/>
      <c r="G115" s="114"/>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103" t="s">
        <v>11</v>
      </c>
      <c r="B116" s="108">
        <v>7480</v>
      </c>
      <c r="C116" s="107">
        <v>562.52139037433153</v>
      </c>
      <c r="E116" s="112"/>
      <c r="F116" s="113"/>
      <c r="G116" s="114"/>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103" t="s">
        <v>22</v>
      </c>
      <c r="B117" s="108">
        <v>2</v>
      </c>
      <c r="C117" s="107">
        <v>379</v>
      </c>
      <c r="E117" s="112"/>
      <c r="F117" s="113"/>
      <c r="G117" s="114"/>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103" t="s">
        <v>18</v>
      </c>
      <c r="B118" s="108">
        <v>125</v>
      </c>
      <c r="C118" s="107">
        <v>2504.424</v>
      </c>
      <c r="E118" s="112"/>
      <c r="F118" s="113"/>
      <c r="G118" s="114"/>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103" t="s">
        <v>20</v>
      </c>
      <c r="B119" s="108">
        <v>1</v>
      </c>
      <c r="C119" s="107">
        <v>171</v>
      </c>
      <c r="E119" s="112"/>
      <c r="F119" s="113"/>
      <c r="G119" s="114"/>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103" t="s">
        <v>14</v>
      </c>
      <c r="B120" s="108">
        <v>1008</v>
      </c>
      <c r="C120" s="107">
        <v>326.68055555555554</v>
      </c>
      <c r="E120" s="112"/>
      <c r="F120" s="113"/>
      <c r="G120" s="114"/>
      <c r="L120"/>
    </row>
    <row r="121" spans="1:55" ht="16" thickBot="1" x14ac:dyDescent="0.4">
      <c r="A121" s="111" t="s">
        <v>16</v>
      </c>
      <c r="B121" s="110">
        <v>544</v>
      </c>
      <c r="C121" s="109">
        <v>264.73345588235293</v>
      </c>
      <c r="E121" s="112"/>
      <c r="F121" s="113"/>
      <c r="G121" s="114"/>
    </row>
    <row r="122" spans="1:55" ht="16" thickBot="1" x14ac:dyDescent="0.4">
      <c r="A122" s="106" t="s">
        <v>53</v>
      </c>
      <c r="B122" s="105">
        <v>12393</v>
      </c>
      <c r="C122" s="104">
        <v>868.30646332607114</v>
      </c>
      <c r="E122" s="112"/>
      <c r="F122" s="113"/>
    </row>
    <row r="123" spans="1:55" ht="16" thickBot="1" x14ac:dyDescent="0.4">
      <c r="A123" s="103" t="s">
        <v>11</v>
      </c>
      <c r="B123" s="108">
        <v>11274</v>
      </c>
      <c r="C123" s="107">
        <v>798.36012063154158</v>
      </c>
      <c r="E123" s="112"/>
      <c r="F123" s="113"/>
    </row>
    <row r="124" spans="1:55" ht="16" thickBot="1" x14ac:dyDescent="0.4">
      <c r="A124" s="103" t="s">
        <v>18</v>
      </c>
      <c r="B124" s="108">
        <v>583</v>
      </c>
      <c r="C124" s="107">
        <v>2699.0686106346484</v>
      </c>
      <c r="E124" s="112"/>
      <c r="F124" s="113"/>
    </row>
    <row r="125" spans="1:55" ht="16" thickBot="1" x14ac:dyDescent="0.4">
      <c r="A125" s="103" t="s">
        <v>20</v>
      </c>
      <c r="B125" s="108">
        <v>23</v>
      </c>
      <c r="C125" s="107">
        <v>47.652173913043477</v>
      </c>
      <c r="E125" s="112"/>
      <c r="F125" s="113"/>
    </row>
    <row r="126" spans="1:55" ht="16" thickBot="1" x14ac:dyDescent="0.4">
      <c r="A126" s="103" t="s">
        <v>14</v>
      </c>
      <c r="B126" s="108">
        <v>335</v>
      </c>
      <c r="C126" s="107">
        <v>416.86865671641789</v>
      </c>
      <c r="E126" s="112"/>
      <c r="F126" s="113"/>
    </row>
    <row r="127" spans="1:55" ht="16" thickBot="1" x14ac:dyDescent="0.4">
      <c r="A127" s="111" t="s">
        <v>16</v>
      </c>
      <c r="B127" s="110">
        <v>178</v>
      </c>
      <c r="C127" s="109">
        <v>257.89887640449439</v>
      </c>
      <c r="E127" s="112"/>
      <c r="F127" s="113"/>
    </row>
    <row r="128" spans="1:55" ht="16" thickBot="1" x14ac:dyDescent="0.4">
      <c r="A128" s="106" t="s">
        <v>54</v>
      </c>
      <c r="B128" s="105">
        <v>6497</v>
      </c>
      <c r="C128" s="104">
        <v>582.27289518239184</v>
      </c>
      <c r="E128" s="112"/>
      <c r="F128" s="113"/>
    </row>
    <row r="129" spans="1:12" ht="16" thickBot="1" x14ac:dyDescent="0.4">
      <c r="A129" s="103" t="s">
        <v>11</v>
      </c>
      <c r="B129" s="108">
        <v>5925</v>
      </c>
      <c r="C129" s="107">
        <v>621.04877637130801</v>
      </c>
      <c r="E129" s="112"/>
      <c r="F129" s="113"/>
    </row>
    <row r="130" spans="1:12" ht="16" thickBot="1" x14ac:dyDescent="0.4">
      <c r="A130" s="103" t="s">
        <v>18</v>
      </c>
      <c r="B130" s="108">
        <v>5</v>
      </c>
      <c r="C130" s="107">
        <v>2084.6</v>
      </c>
      <c r="E130" s="112"/>
      <c r="F130" s="113"/>
    </row>
    <row r="131" spans="1:12" ht="16" thickBot="1" x14ac:dyDescent="0.4">
      <c r="A131" s="103" t="s">
        <v>20</v>
      </c>
      <c r="B131" s="108">
        <v>5</v>
      </c>
      <c r="C131" s="107">
        <v>50</v>
      </c>
      <c r="E131" s="112"/>
      <c r="F131" s="113"/>
    </row>
    <row r="132" spans="1:12" ht="16" thickBot="1" x14ac:dyDescent="0.4">
      <c r="A132" s="103" t="s">
        <v>14</v>
      </c>
      <c r="B132" s="108">
        <v>128</v>
      </c>
      <c r="C132" s="107">
        <v>224.9296875</v>
      </c>
      <c r="E132" s="112"/>
      <c r="F132" s="113"/>
    </row>
    <row r="133" spans="1:12" ht="16" thickBot="1" x14ac:dyDescent="0.4">
      <c r="A133" s="111" t="s">
        <v>16</v>
      </c>
      <c r="B133" s="110">
        <v>434</v>
      </c>
      <c r="C133" s="109">
        <v>147.11751152073734</v>
      </c>
      <c r="E133" s="112"/>
      <c r="F133" s="113"/>
    </row>
    <row r="134" spans="1:12" ht="16" thickBot="1" x14ac:dyDescent="0.4">
      <c r="A134" s="106" t="s">
        <v>55</v>
      </c>
      <c r="B134" s="105">
        <v>3647</v>
      </c>
      <c r="C134" s="104">
        <v>269.80148066904303</v>
      </c>
      <c r="E134" s="112"/>
      <c r="F134" s="113"/>
    </row>
    <row r="135" spans="1:12" ht="16" thickBot="1" x14ac:dyDescent="0.4">
      <c r="A135" s="103" t="s">
        <v>11</v>
      </c>
      <c r="B135" s="108">
        <v>2788</v>
      </c>
      <c r="C135" s="107">
        <v>325.1703730272597</v>
      </c>
      <c r="E135" s="112"/>
      <c r="F135" s="113"/>
    </row>
    <row r="136" spans="1:12" ht="16" thickBot="1" x14ac:dyDescent="0.4">
      <c r="A136" s="103" t="s">
        <v>20</v>
      </c>
      <c r="B136" s="108">
        <v>73</v>
      </c>
      <c r="C136" s="107">
        <v>12.260273972602739</v>
      </c>
      <c r="E136" s="112"/>
      <c r="F136" s="113"/>
    </row>
    <row r="137" spans="1:12" ht="16" thickBot="1" x14ac:dyDescent="0.4">
      <c r="A137" s="103" t="s">
        <v>14</v>
      </c>
      <c r="B137" s="108">
        <v>771</v>
      </c>
      <c r="C137" s="107">
        <v>97.398184176394295</v>
      </c>
      <c r="E137" s="112"/>
      <c r="F137" s="113"/>
    </row>
    <row r="138" spans="1:12" ht="16" thickBot="1" x14ac:dyDescent="0.4">
      <c r="A138" s="103" t="s">
        <v>16</v>
      </c>
      <c r="B138" s="108">
        <v>15</v>
      </c>
      <c r="C138" s="107">
        <v>93.466666666666669</v>
      </c>
      <c r="E138" s="112"/>
    </row>
    <row r="139" spans="1:12" ht="16" thickBot="1" x14ac:dyDescent="0.4">
      <c r="A139" s="106" t="s">
        <v>56</v>
      </c>
      <c r="B139" s="105">
        <v>6801</v>
      </c>
      <c r="C139" s="104">
        <v>683.38435524187616</v>
      </c>
      <c r="E139" s="112"/>
    </row>
    <row r="140" spans="1:12" ht="16" thickBot="1" x14ac:dyDescent="0.4">
      <c r="A140" s="103" t="s">
        <v>11</v>
      </c>
      <c r="B140" s="108">
        <v>6559</v>
      </c>
      <c r="C140" s="107">
        <v>690.01829547187072</v>
      </c>
      <c r="E140" s="112"/>
    </row>
    <row r="141" spans="1:12" ht="16" thickBot="1" x14ac:dyDescent="0.4">
      <c r="A141" s="103" t="s">
        <v>18</v>
      </c>
      <c r="B141" s="108">
        <v>29</v>
      </c>
      <c r="C141" s="107">
        <v>2496.7586206896553</v>
      </c>
      <c r="E141" s="112"/>
      <c r="J141" s="3"/>
      <c r="L141"/>
    </row>
    <row r="142" spans="1:12" ht="16" thickBot="1" x14ac:dyDescent="0.4">
      <c r="A142" s="103" t="s">
        <v>20</v>
      </c>
      <c r="B142" s="108">
        <v>7</v>
      </c>
      <c r="C142" s="107">
        <v>23.285714285714285</v>
      </c>
      <c r="E142" s="112"/>
      <c r="J142" s="3"/>
      <c r="L142"/>
    </row>
    <row r="143" spans="1:12" ht="16" thickBot="1" x14ac:dyDescent="0.4">
      <c r="A143" s="111" t="s">
        <v>14</v>
      </c>
      <c r="B143" s="110">
        <v>171</v>
      </c>
      <c r="C143" s="109">
        <v>249.41520467836258</v>
      </c>
      <c r="E143" s="112"/>
      <c r="G143"/>
      <c r="J143" s="3"/>
      <c r="L143"/>
    </row>
    <row r="144" spans="1:12" ht="16" thickBot="1" x14ac:dyDescent="0.4">
      <c r="A144" s="103" t="s">
        <v>16</v>
      </c>
      <c r="B144" s="108">
        <v>35</v>
      </c>
      <c r="C144" s="107">
        <v>189.94285714285715</v>
      </c>
      <c r="E144" s="112"/>
      <c r="G144"/>
      <c r="J144" s="3"/>
      <c r="L144"/>
    </row>
    <row r="145" spans="1:7" ht="16" thickBot="1" x14ac:dyDescent="0.4">
      <c r="A145" s="106" t="s">
        <v>57</v>
      </c>
      <c r="B145" s="105">
        <v>4719</v>
      </c>
      <c r="C145" s="104">
        <v>320.76499258317438</v>
      </c>
      <c r="E145" s="112"/>
      <c r="G145"/>
    </row>
    <row r="146" spans="1:7" ht="16" thickBot="1" x14ac:dyDescent="0.4">
      <c r="A146" s="103" t="s">
        <v>11</v>
      </c>
      <c r="B146" s="108">
        <v>3152</v>
      </c>
      <c r="C146" s="107">
        <v>422.89308375634516</v>
      </c>
      <c r="E146" s="112"/>
      <c r="G146"/>
    </row>
    <row r="147" spans="1:7" ht="16" thickBot="1" x14ac:dyDescent="0.4">
      <c r="A147" s="103" t="s">
        <v>18</v>
      </c>
      <c r="B147" s="108">
        <v>2</v>
      </c>
      <c r="C147" s="107">
        <v>885</v>
      </c>
      <c r="E147" s="112"/>
    </row>
    <row r="148" spans="1:7" ht="16" thickBot="1" x14ac:dyDescent="0.4">
      <c r="A148" s="103" t="s">
        <v>20</v>
      </c>
      <c r="B148" s="108">
        <v>60</v>
      </c>
      <c r="C148" s="107">
        <v>19.533333333333335</v>
      </c>
      <c r="E148" s="112"/>
    </row>
    <row r="149" spans="1:7" ht="16" thickBot="1" x14ac:dyDescent="0.4">
      <c r="A149" s="103" t="s">
        <v>14</v>
      </c>
      <c r="B149" s="108">
        <v>1291</v>
      </c>
      <c r="C149" s="107">
        <v>121.3423702556158</v>
      </c>
      <c r="E149" s="112"/>
    </row>
    <row r="150" spans="1:7" ht="16" thickBot="1" x14ac:dyDescent="0.4">
      <c r="A150" s="103" t="s">
        <v>16</v>
      </c>
      <c r="B150" s="108">
        <v>214</v>
      </c>
      <c r="C150" s="107">
        <v>98.766355140186917</v>
      </c>
      <c r="D150" s="100"/>
      <c r="E150" s="112"/>
    </row>
    <row r="151" spans="1:7" ht="16" thickBot="1" x14ac:dyDescent="0.4">
      <c r="A151" s="106" t="s">
        <v>58</v>
      </c>
      <c r="B151" s="105">
        <v>2202</v>
      </c>
      <c r="C151" s="104">
        <v>519.62125340599459</v>
      </c>
      <c r="D151" s="100"/>
      <c r="E151" s="112"/>
    </row>
    <row r="152" spans="1:7" ht="16" thickBot="1" x14ac:dyDescent="0.4">
      <c r="A152" s="103" t="s">
        <v>11</v>
      </c>
      <c r="B152" s="108">
        <v>1241</v>
      </c>
      <c r="C152" s="107">
        <v>764.56406124093473</v>
      </c>
      <c r="D152" s="100"/>
      <c r="E152" s="99"/>
      <c r="F152"/>
    </row>
    <row r="153" spans="1:7" ht="16" thickBot="1" x14ac:dyDescent="0.4">
      <c r="A153" s="103" t="s">
        <v>22</v>
      </c>
      <c r="B153" s="108">
        <v>1</v>
      </c>
      <c r="C153" s="107">
        <v>1855</v>
      </c>
      <c r="D153" s="100"/>
      <c r="E153" s="99"/>
      <c r="F153"/>
    </row>
    <row r="154" spans="1:7" ht="16" thickBot="1" x14ac:dyDescent="0.4">
      <c r="A154" s="103" t="s">
        <v>18</v>
      </c>
      <c r="B154" s="108">
        <v>27</v>
      </c>
      <c r="C154" s="107">
        <v>2395.3333333333335</v>
      </c>
      <c r="E154" s="99"/>
      <c r="F154"/>
    </row>
    <row r="155" spans="1:7" ht="16" thickBot="1" x14ac:dyDescent="0.4">
      <c r="A155" s="103" t="s">
        <v>20</v>
      </c>
      <c r="B155" s="108">
        <v>12</v>
      </c>
      <c r="C155" s="107">
        <v>14</v>
      </c>
      <c r="E155" s="99"/>
      <c r="F155"/>
    </row>
    <row r="156" spans="1:7" ht="16" thickBot="1" x14ac:dyDescent="0.4">
      <c r="A156" s="111" t="s">
        <v>14</v>
      </c>
      <c r="B156" s="110">
        <v>711</v>
      </c>
      <c r="C156" s="109">
        <v>171.71308016877637</v>
      </c>
    </row>
    <row r="157" spans="1:7" ht="16" thickBot="1" x14ac:dyDescent="0.4">
      <c r="A157" s="103" t="s">
        <v>16</v>
      </c>
      <c r="B157" s="108">
        <v>210</v>
      </c>
      <c r="C157" s="107">
        <v>31.414285714285715</v>
      </c>
    </row>
    <row r="158" spans="1:7" ht="16" thickBot="1" x14ac:dyDescent="0.4">
      <c r="A158" s="106" t="s">
        <v>59</v>
      </c>
      <c r="B158" s="105">
        <v>18779</v>
      </c>
      <c r="C158" s="104">
        <v>621.48825816071144</v>
      </c>
    </row>
    <row r="159" spans="1:7" ht="16" thickBot="1" x14ac:dyDescent="0.4">
      <c r="A159" s="103" t="s">
        <v>11</v>
      </c>
      <c r="B159" s="108">
        <v>17283</v>
      </c>
      <c r="C159" s="107">
        <v>632.41416420760288</v>
      </c>
    </row>
    <row r="160" spans="1:7" ht="16" thickBot="1" x14ac:dyDescent="0.4">
      <c r="A160" s="103" t="s">
        <v>18</v>
      </c>
      <c r="B160" s="108">
        <v>139</v>
      </c>
      <c r="C160" s="107">
        <v>2412.4748201438847</v>
      </c>
    </row>
    <row r="161" spans="1:3" ht="16" thickBot="1" x14ac:dyDescent="0.4">
      <c r="A161" s="103" t="s">
        <v>20</v>
      </c>
      <c r="B161" s="108">
        <v>16</v>
      </c>
      <c r="C161" s="107">
        <v>15.625</v>
      </c>
    </row>
    <row r="162" spans="1:3" ht="16" thickBot="1" x14ac:dyDescent="0.4">
      <c r="A162" s="103" t="s">
        <v>14</v>
      </c>
      <c r="B162" s="108">
        <v>853</v>
      </c>
      <c r="C162" s="107">
        <v>344.79132473622508</v>
      </c>
    </row>
    <row r="163" spans="1:3" ht="16" thickBot="1" x14ac:dyDescent="0.4">
      <c r="A163" s="111" t="s">
        <v>16</v>
      </c>
      <c r="B163" s="110">
        <v>488</v>
      </c>
      <c r="C163" s="109">
        <v>227.91598360655738</v>
      </c>
    </row>
    <row r="164" spans="1:3" ht="16" thickBot="1" x14ac:dyDescent="0.4">
      <c r="A164" s="106" t="s">
        <v>60</v>
      </c>
      <c r="B164" s="105">
        <v>9857</v>
      </c>
      <c r="C164" s="104">
        <v>641.50299279699709</v>
      </c>
    </row>
    <row r="165" spans="1:3" ht="16" thickBot="1" x14ac:dyDescent="0.4">
      <c r="A165" s="103" t="s">
        <v>11</v>
      </c>
      <c r="B165" s="108">
        <v>8510</v>
      </c>
      <c r="C165" s="107">
        <v>655.44500587544064</v>
      </c>
    </row>
    <row r="166" spans="1:3" ht="16" thickBot="1" x14ac:dyDescent="0.4">
      <c r="A166" s="103" t="s">
        <v>18</v>
      </c>
      <c r="B166" s="108">
        <v>112</v>
      </c>
      <c r="C166" s="107">
        <v>2579.5714285714284</v>
      </c>
    </row>
    <row r="167" spans="1:3" ht="16" thickBot="1" x14ac:dyDescent="0.4">
      <c r="A167" s="103" t="s">
        <v>20</v>
      </c>
      <c r="B167" s="108">
        <v>1</v>
      </c>
      <c r="C167" s="107">
        <v>28</v>
      </c>
    </row>
    <row r="168" spans="1:3" ht="16" thickBot="1" x14ac:dyDescent="0.4">
      <c r="A168" s="103" t="s">
        <v>14</v>
      </c>
      <c r="B168" s="108">
        <v>627</v>
      </c>
      <c r="C168" s="107">
        <v>297.06539074960125</v>
      </c>
    </row>
    <row r="169" spans="1:3" ht="16" thickBot="1" x14ac:dyDescent="0.4">
      <c r="A169" s="111" t="s">
        <v>16</v>
      </c>
      <c r="B169" s="110">
        <v>607</v>
      </c>
      <c r="C169" s="109">
        <v>445.23558484349257</v>
      </c>
    </row>
    <row r="170" spans="1:3" ht="16" thickBot="1" x14ac:dyDescent="0.4">
      <c r="A170" s="106" t="s">
        <v>61</v>
      </c>
      <c r="B170" s="105">
        <v>4062</v>
      </c>
      <c r="C170" s="104">
        <v>808.79689807976365</v>
      </c>
    </row>
    <row r="171" spans="1:3" ht="16" thickBot="1" x14ac:dyDescent="0.4">
      <c r="A171" s="103" t="s">
        <v>11</v>
      </c>
      <c r="B171" s="108">
        <v>3659</v>
      </c>
      <c r="C171" s="107">
        <v>804.74282590871826</v>
      </c>
    </row>
    <row r="172" spans="1:3" ht="16" thickBot="1" x14ac:dyDescent="0.4">
      <c r="A172" s="103" t="s">
        <v>18</v>
      </c>
      <c r="B172" s="108">
        <v>75</v>
      </c>
      <c r="C172" s="107">
        <v>2837.3333333333335</v>
      </c>
    </row>
    <row r="173" spans="1:3" ht="16" thickBot="1" x14ac:dyDescent="0.4">
      <c r="A173" s="103" t="s">
        <v>20</v>
      </c>
      <c r="B173" s="108">
        <v>7</v>
      </c>
      <c r="C173" s="107">
        <v>28.428571428571427</v>
      </c>
    </row>
    <row r="174" spans="1:3" ht="16" thickBot="1" x14ac:dyDescent="0.4">
      <c r="A174" s="103" t="s">
        <v>14</v>
      </c>
      <c r="B174" s="108">
        <v>293</v>
      </c>
      <c r="C174" s="107">
        <v>425.03071672354946</v>
      </c>
    </row>
    <row r="175" spans="1:3" ht="16" thickBot="1" x14ac:dyDescent="0.4">
      <c r="A175" s="103" t="s">
        <v>16</v>
      </c>
      <c r="B175" s="108">
        <v>28</v>
      </c>
      <c r="C175" s="107">
        <v>115.92857142857143</v>
      </c>
    </row>
    <row r="176" spans="1:3" ht="16" thickBot="1" x14ac:dyDescent="0.4">
      <c r="A176" s="106" t="s">
        <v>62</v>
      </c>
      <c r="B176" s="105">
        <v>2410</v>
      </c>
      <c r="C176" s="104">
        <v>424.93941908713691</v>
      </c>
    </row>
    <row r="177" spans="1:3" ht="16" thickBot="1" x14ac:dyDescent="0.4">
      <c r="A177" s="103" t="s">
        <v>11</v>
      </c>
      <c r="B177" s="102">
        <v>2116</v>
      </c>
      <c r="C177" s="101">
        <v>461.57655954631377</v>
      </c>
    </row>
    <row r="178" spans="1:3" ht="16" thickBot="1" x14ac:dyDescent="0.4">
      <c r="A178" s="103" t="s">
        <v>20</v>
      </c>
      <c r="B178" s="102">
        <v>22</v>
      </c>
      <c r="C178" s="101">
        <v>137.59090909090909</v>
      </c>
    </row>
    <row r="179" spans="1:3" ht="16" thickBot="1" x14ac:dyDescent="0.4">
      <c r="A179" s="103" t="s">
        <v>14</v>
      </c>
      <c r="B179" s="102">
        <v>209</v>
      </c>
      <c r="C179" s="101">
        <v>177.92822966507177</v>
      </c>
    </row>
    <row r="180" spans="1:3" ht="16" thickBot="1" x14ac:dyDescent="0.4">
      <c r="A180" s="103" t="s">
        <v>16</v>
      </c>
      <c r="B180" s="102">
        <v>63</v>
      </c>
      <c r="C180" s="101">
        <v>114.19047619047619</v>
      </c>
    </row>
  </sheetData>
  <mergeCells count="18">
    <mergeCell ref="A30:C30"/>
    <mergeCell ref="A16:C16"/>
    <mergeCell ref="A17:C17"/>
    <mergeCell ref="E18:G18"/>
    <mergeCell ref="A19:C19"/>
    <mergeCell ref="E19:G19"/>
    <mergeCell ref="E24:G24"/>
    <mergeCell ref="E25:G25"/>
    <mergeCell ref="A26:C26"/>
    <mergeCell ref="A27:C27"/>
    <mergeCell ref="A28:C28"/>
    <mergeCell ref="A29:C29"/>
    <mergeCell ref="E14:G14"/>
    <mergeCell ref="A1:G1"/>
    <mergeCell ref="A2:G3"/>
    <mergeCell ref="A4:G4"/>
    <mergeCell ref="A7:C7"/>
    <mergeCell ref="E8:G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8F0BB-1F56-45F7-87CE-40491A8FC1CD}">
  <sheetPr codeName="Sheet9">
    <tabColor theme="0"/>
  </sheetPr>
  <dimension ref="A1:BC169"/>
  <sheetViews>
    <sheetView showGridLines="0" zoomScale="115" zoomScaleNormal="115" zoomScalePageLayoutView="110" workbookViewId="0">
      <selection activeCell="H19" sqref="H19"/>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100" customWidth="1"/>
    <col min="7" max="7" width="15.81640625" style="99" customWidth="1"/>
    <col min="8" max="8" width="19.54296875" customWidth="1"/>
    <col min="9" max="9" width="15" customWidth="1"/>
    <col min="12" max="12" width="8.7265625" style="3"/>
  </cols>
  <sheetData>
    <row r="1" spans="1:55" ht="38.5" customHeight="1" x14ac:dyDescent="0.35">
      <c r="A1" s="373" t="s">
        <v>5</v>
      </c>
      <c r="B1" s="373"/>
      <c r="C1" s="373"/>
      <c r="D1" s="373"/>
      <c r="E1" s="373"/>
      <c r="F1" s="373"/>
      <c r="G1" s="373"/>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374" t="s">
        <v>1</v>
      </c>
      <c r="B2" s="374"/>
      <c r="C2" s="374"/>
      <c r="D2" s="374"/>
      <c r="E2" s="374"/>
      <c r="F2" s="374"/>
      <c r="G2" s="374"/>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374"/>
      <c r="B3" s="374"/>
      <c r="C3" s="374"/>
      <c r="D3" s="374"/>
      <c r="E3" s="374"/>
      <c r="F3" s="374"/>
      <c r="G3" s="374"/>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375" t="s">
        <v>65</v>
      </c>
      <c r="B4" s="375"/>
      <c r="C4" s="375"/>
      <c r="D4" s="375"/>
      <c r="E4" s="375"/>
      <c r="F4" s="375"/>
      <c r="G4" s="375"/>
      <c r="H4" s="152"/>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71"/>
      <c r="B5" s="171"/>
      <c r="C5" s="171"/>
      <c r="D5" s="171"/>
      <c r="E5" s="171"/>
      <c r="F5" s="171"/>
      <c r="G5" s="171"/>
      <c r="H5" s="152"/>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62"/>
      <c r="B6" s="162"/>
      <c r="C6" s="162"/>
      <c r="D6" s="3"/>
      <c r="E6" s="3"/>
      <c r="F6" s="113"/>
      <c r="G6" s="114"/>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371" t="s">
        <v>7</v>
      </c>
      <c r="B7" s="371"/>
      <c r="C7" s="371"/>
      <c r="D7" s="146"/>
      <c r="E7" s="3"/>
      <c r="F7" s="113"/>
      <c r="G7" s="114"/>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43" t="s">
        <v>8</v>
      </c>
      <c r="B8" s="143" t="s">
        <v>9</v>
      </c>
      <c r="C8" s="143" t="s">
        <v>10</v>
      </c>
      <c r="D8" s="3"/>
      <c r="E8" s="380" t="s">
        <v>66</v>
      </c>
      <c r="F8" s="380"/>
      <c r="G8" s="380"/>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32" t="s">
        <v>67</v>
      </c>
      <c r="B9" s="135">
        <v>12576</v>
      </c>
      <c r="C9" s="147">
        <v>34458.240000007179</v>
      </c>
      <c r="D9" s="3"/>
      <c r="E9" s="142" t="s">
        <v>12</v>
      </c>
      <c r="F9" s="151" t="s">
        <v>9</v>
      </c>
      <c r="G9" s="150" t="s">
        <v>13</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32" t="s">
        <v>11</v>
      </c>
      <c r="B10" s="139">
        <v>173590</v>
      </c>
      <c r="C10" s="145">
        <v>166646.40000008326</v>
      </c>
      <c r="D10" s="3"/>
      <c r="E10" s="15" t="s">
        <v>15</v>
      </c>
      <c r="F10" s="137">
        <v>78716</v>
      </c>
      <c r="G10" s="136">
        <v>0.99099999999999999</v>
      </c>
      <c r="H10" s="3"/>
      <c r="I10" s="126"/>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32" t="s">
        <v>18</v>
      </c>
      <c r="B11" s="135">
        <v>7320</v>
      </c>
      <c r="C11" s="147">
        <v>1317.5999999999785</v>
      </c>
      <c r="D11" s="3"/>
      <c r="E11" s="15" t="s">
        <v>17</v>
      </c>
      <c r="F11" s="149">
        <v>736</v>
      </c>
      <c r="G11" s="148">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32" t="s">
        <v>68</v>
      </c>
      <c r="B12" s="135">
        <v>42</v>
      </c>
      <c r="C12" s="147">
        <v>189</v>
      </c>
      <c r="D12" s="3"/>
      <c r="E12" s="130" t="s">
        <v>19</v>
      </c>
      <c r="F12" s="134">
        <v>79452</v>
      </c>
      <c r="G12" s="133">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32" t="s">
        <v>69</v>
      </c>
      <c r="B13" s="135">
        <v>386</v>
      </c>
      <c r="C13" s="147">
        <v>0</v>
      </c>
      <c r="D13" s="146"/>
      <c r="E13" s="161" t="s">
        <v>70</v>
      </c>
      <c r="F13" s="161"/>
      <c r="G13" s="161"/>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32" t="s">
        <v>71</v>
      </c>
      <c r="B14" s="139">
        <v>513</v>
      </c>
      <c r="C14" s="145">
        <v>1898.1000000000158</v>
      </c>
      <c r="D14" s="3"/>
      <c r="E14" s="377" t="s">
        <v>23</v>
      </c>
      <c r="F14" s="377"/>
      <c r="G14" s="377"/>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30" t="s">
        <v>19</v>
      </c>
      <c r="B15" s="129">
        <v>194427</v>
      </c>
      <c r="C15" s="144">
        <v>204509.33999977639</v>
      </c>
      <c r="D15" s="3"/>
      <c r="E15" s="161"/>
      <c r="F15" s="161"/>
      <c r="G15" s="161"/>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49999999999999" customHeight="1" x14ac:dyDescent="0.35">
      <c r="A16" s="372" t="s">
        <v>72</v>
      </c>
      <c r="B16" s="372"/>
      <c r="C16" s="372"/>
      <c r="D16" s="3"/>
      <c r="E16" s="161"/>
      <c r="F16" s="161"/>
      <c r="G16" s="161"/>
      <c r="H16" s="3"/>
      <c r="I16" s="126"/>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5" customHeight="1" x14ac:dyDescent="0.35">
      <c r="A17" s="372" t="s">
        <v>25</v>
      </c>
      <c r="B17" s="372"/>
      <c r="C17" s="372"/>
      <c r="D17" s="3"/>
      <c r="E17" s="161"/>
      <c r="F17" s="161"/>
      <c r="G17" s="161"/>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60"/>
      <c r="B18" s="160"/>
      <c r="C18" s="160"/>
      <c r="D18" s="3"/>
      <c r="E18" s="377"/>
      <c r="F18" s="377"/>
      <c r="G18" s="377"/>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371" t="s">
        <v>73</v>
      </c>
      <c r="B19" s="371"/>
      <c r="C19" s="371"/>
      <c r="D19" s="3"/>
      <c r="E19" s="380" t="s">
        <v>74</v>
      </c>
      <c r="F19" s="380"/>
      <c r="G19" s="380"/>
      <c r="H19" s="126"/>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43" t="s">
        <v>27</v>
      </c>
      <c r="B20" s="143" t="s">
        <v>9</v>
      </c>
      <c r="C20" s="143" t="s">
        <v>28</v>
      </c>
      <c r="D20" s="3"/>
      <c r="E20" s="142" t="s">
        <v>12</v>
      </c>
      <c r="F20" s="141" t="s">
        <v>9</v>
      </c>
      <c r="G20" s="140" t="s">
        <v>13</v>
      </c>
      <c r="H20" s="3"/>
      <c r="I20" s="126"/>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32" t="s">
        <v>29</v>
      </c>
      <c r="B21" s="139">
        <v>85009</v>
      </c>
      <c r="C21" s="138">
        <v>568.94445294027696</v>
      </c>
      <c r="D21" s="3"/>
      <c r="E21" s="15" t="s">
        <v>15</v>
      </c>
      <c r="F21" s="137">
        <v>10679</v>
      </c>
      <c r="G21" s="136">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32" t="s">
        <v>30</v>
      </c>
      <c r="B22" s="139">
        <v>57</v>
      </c>
      <c r="C22" s="138">
        <v>970.15789473684208</v>
      </c>
      <c r="D22" s="3"/>
      <c r="E22" s="15" t="s">
        <v>17</v>
      </c>
      <c r="F22" s="137">
        <v>736</v>
      </c>
      <c r="G22" s="136">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32" t="s">
        <v>31</v>
      </c>
      <c r="B23" s="135">
        <v>109297</v>
      </c>
      <c r="C23" s="131">
        <v>532.26144358948557</v>
      </c>
      <c r="D23" s="3"/>
      <c r="E23" s="130" t="s">
        <v>19</v>
      </c>
      <c r="F23" s="134">
        <v>11415</v>
      </c>
      <c r="G23" s="133">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32" t="s">
        <v>32</v>
      </c>
      <c r="B24">
        <v>64</v>
      </c>
      <c r="C24" s="131">
        <v>1006.453125</v>
      </c>
      <c r="D24" s="3"/>
      <c r="E24" s="377" t="s">
        <v>70</v>
      </c>
      <c r="F24" s="377"/>
      <c r="G24" s="377"/>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65" customHeight="1" x14ac:dyDescent="0.35">
      <c r="A25" s="130" t="s">
        <v>19</v>
      </c>
      <c r="B25" s="129">
        <v>194427</v>
      </c>
      <c r="C25" s="128">
        <v>548.58476446172597</v>
      </c>
      <c r="D25" s="3"/>
      <c r="E25" s="377" t="s">
        <v>23</v>
      </c>
      <c r="F25" s="377"/>
      <c r="G25" s="377"/>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372" t="str">
        <f>A16</f>
        <v>Data from BI Inc. Participants Report, 9.30.2023</v>
      </c>
      <c r="B26" s="372"/>
      <c r="C26" s="372"/>
      <c r="D26" s="126"/>
      <c r="E26" s="162"/>
      <c r="F26" s="127"/>
      <c r="G26" s="114"/>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372" t="s">
        <v>75</v>
      </c>
      <c r="B27" s="372"/>
      <c r="C27" s="372"/>
      <c r="D27" s="126"/>
      <c r="F27" s="125"/>
      <c r="G27" s="124"/>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378"/>
      <c r="B28" s="378"/>
      <c r="C28" s="378"/>
      <c r="D28" s="3"/>
      <c r="E28" s="3"/>
      <c r="F28" s="113"/>
      <c r="G28" s="114"/>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378"/>
      <c r="B29" s="378"/>
      <c r="C29" s="378"/>
      <c r="D29" s="3"/>
      <c r="E29" s="3"/>
      <c r="F29" s="113"/>
      <c r="G29" s="114"/>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5" customHeight="1" thickBot="1" x14ac:dyDescent="0.4">
      <c r="A30" s="378" t="s">
        <v>76</v>
      </c>
      <c r="B30" s="378"/>
      <c r="C30" s="378"/>
      <c r="D30" s="3"/>
      <c r="E30" s="3"/>
      <c r="F30" s="113"/>
      <c r="G30" s="114"/>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123" t="s">
        <v>36</v>
      </c>
      <c r="B31" s="123" t="s">
        <v>9</v>
      </c>
      <c r="C31" s="123" t="s">
        <v>37</v>
      </c>
      <c r="D31" s="3"/>
      <c r="E31" s="3"/>
      <c r="F31" s="113"/>
      <c r="G31" s="114"/>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122" t="s">
        <v>19</v>
      </c>
      <c r="B32" s="121">
        <v>194427</v>
      </c>
      <c r="C32" s="120">
        <v>548.58476446172597</v>
      </c>
      <c r="D32" s="119"/>
      <c r="E32" s="3"/>
      <c r="F32" s="113"/>
      <c r="G32" s="114"/>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117" t="s">
        <v>38</v>
      </c>
      <c r="B33" s="116">
        <v>5244</v>
      </c>
      <c r="C33" s="115">
        <v>654.05949656750568</v>
      </c>
      <c r="E33" s="3"/>
      <c r="F33" s="113"/>
      <c r="G33" s="114"/>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103" t="s">
        <v>67</v>
      </c>
      <c r="B34" s="108">
        <v>309</v>
      </c>
      <c r="C34" s="107">
        <v>485.43042071197414</v>
      </c>
      <c r="E34" s="3"/>
      <c r="F34" s="113"/>
      <c r="G34" s="114"/>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103" t="s">
        <v>11</v>
      </c>
      <c r="B35" s="108">
        <v>4633</v>
      </c>
      <c r="C35" s="107">
        <v>575.50960500755446</v>
      </c>
      <c r="E35" s="112"/>
      <c r="F35" s="113"/>
      <c r="G35" s="114"/>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103" t="s">
        <v>18</v>
      </c>
      <c r="B36" s="108">
        <v>285</v>
      </c>
      <c r="C36" s="107">
        <v>2151.6666666666665</v>
      </c>
      <c r="E36" s="112"/>
      <c r="F36" s="113"/>
      <c r="G36" s="114"/>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103" t="s">
        <v>20</v>
      </c>
      <c r="B37" s="108">
        <v>17</v>
      </c>
      <c r="C37" s="107">
        <v>19.352941176470587</v>
      </c>
      <c r="E37" s="112"/>
      <c r="F37" s="113"/>
      <c r="G37" s="114"/>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117" t="s">
        <v>39</v>
      </c>
      <c r="B38" s="116">
        <v>3551</v>
      </c>
      <c r="C38" s="115">
        <v>564.00478738383549</v>
      </c>
      <c r="E38" s="112"/>
      <c r="F38" s="113"/>
      <c r="G38" s="114"/>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103" t="s">
        <v>67</v>
      </c>
      <c r="B39" s="108">
        <v>124</v>
      </c>
      <c r="C39" s="107">
        <v>292.16935483870969</v>
      </c>
      <c r="E39" s="112"/>
      <c r="F39" s="113"/>
      <c r="G39" s="114"/>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103" t="s">
        <v>11</v>
      </c>
      <c r="B40" s="108">
        <v>3361</v>
      </c>
      <c r="C40" s="107">
        <v>571.9485272240405</v>
      </c>
      <c r="E40" s="112"/>
      <c r="F40" s="113"/>
      <c r="G40" s="114"/>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103" t="s">
        <v>22</v>
      </c>
      <c r="B41" s="108">
        <v>1</v>
      </c>
      <c r="C41" s="107">
        <v>35</v>
      </c>
      <c r="D41" s="119"/>
      <c r="E41" s="112"/>
      <c r="F41" s="113"/>
      <c r="G41" s="114"/>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103" t="s">
        <v>18</v>
      </c>
      <c r="B42" s="108">
        <v>27</v>
      </c>
      <c r="C42" s="107">
        <v>1595.4814814814815</v>
      </c>
      <c r="E42" s="112"/>
      <c r="F42" s="113"/>
      <c r="G42" s="114"/>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103" t="s">
        <v>20</v>
      </c>
      <c r="B43" s="108">
        <v>38</v>
      </c>
      <c r="C43" s="107">
        <v>29.473684210526315</v>
      </c>
      <c r="E43" s="112"/>
      <c r="F43" s="113"/>
      <c r="G43" s="114"/>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117" t="s">
        <v>40</v>
      </c>
      <c r="B44" s="116">
        <v>7048</v>
      </c>
      <c r="C44" s="115">
        <v>482.88351305334845</v>
      </c>
      <c r="E44" s="112"/>
      <c r="F44" s="113"/>
      <c r="G44" s="114"/>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103" t="s">
        <v>67</v>
      </c>
      <c r="B45" s="108">
        <v>113</v>
      </c>
      <c r="C45" s="107">
        <v>409.69026548672565</v>
      </c>
      <c r="E45" s="112"/>
      <c r="F45" s="113"/>
      <c r="G45" s="114"/>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103" t="s">
        <v>11</v>
      </c>
      <c r="B46" s="108">
        <v>6905</v>
      </c>
      <c r="C46" s="107">
        <v>485.80318609703113</v>
      </c>
      <c r="E46" s="112"/>
      <c r="F46" s="113"/>
      <c r="G46" s="114"/>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103" t="s">
        <v>18</v>
      </c>
      <c r="B47" s="108">
        <v>2</v>
      </c>
      <c r="C47" s="107">
        <v>967</v>
      </c>
      <c r="E47" s="112"/>
      <c r="F47" s="113"/>
      <c r="G47" s="114"/>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103" t="s">
        <v>20</v>
      </c>
      <c r="B48" s="108">
        <v>28</v>
      </c>
      <c r="C48" s="107">
        <v>23.678571428571427</v>
      </c>
      <c r="E48" s="112"/>
      <c r="F48" s="113"/>
      <c r="G48" s="114"/>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117" t="s">
        <v>41</v>
      </c>
      <c r="B49" s="116">
        <v>602</v>
      </c>
      <c r="C49" s="115">
        <v>947.98172757475083</v>
      </c>
      <c r="E49" s="112"/>
      <c r="F49" s="113"/>
      <c r="G49" s="114"/>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103" t="s">
        <v>67</v>
      </c>
      <c r="B50" s="108">
        <v>9</v>
      </c>
      <c r="C50" s="107">
        <v>147</v>
      </c>
      <c r="E50" s="112"/>
      <c r="F50" s="113"/>
      <c r="G50" s="114"/>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103" t="s">
        <v>11</v>
      </c>
      <c r="B51" s="108">
        <v>340</v>
      </c>
      <c r="C51" s="107">
        <v>355.90588235294115</v>
      </c>
      <c r="E51" s="112"/>
      <c r="F51" s="113"/>
      <c r="G51" s="114"/>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103" t="s">
        <v>18</v>
      </c>
      <c r="B52" s="108">
        <v>253</v>
      </c>
      <c r="C52" s="107">
        <v>1772.1501976284585</v>
      </c>
      <c r="E52" s="112"/>
      <c r="F52" s="113"/>
      <c r="G52" s="114"/>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117" t="s">
        <v>42</v>
      </c>
      <c r="B53" s="116">
        <v>13882</v>
      </c>
      <c r="C53" s="115">
        <v>695.04372568794122</v>
      </c>
      <c r="E53" s="112"/>
      <c r="F53" s="113"/>
      <c r="G53" s="114"/>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103" t="s">
        <v>67</v>
      </c>
      <c r="B54" s="108">
        <v>430</v>
      </c>
      <c r="C54" s="107">
        <v>306.57674418604654</v>
      </c>
      <c r="D54" s="119"/>
      <c r="E54" s="112"/>
      <c r="F54" s="113"/>
      <c r="G54" s="114"/>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103" t="s">
        <v>11</v>
      </c>
      <c r="B55" s="108">
        <v>12698</v>
      </c>
      <c r="C55" s="107">
        <v>620.19459757442121</v>
      </c>
      <c r="E55" s="112"/>
      <c r="F55" s="113"/>
      <c r="G55" s="114"/>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103" t="s">
        <v>22</v>
      </c>
      <c r="B56" s="108">
        <v>3</v>
      </c>
      <c r="C56" s="107">
        <v>277</v>
      </c>
      <c r="E56" s="112"/>
      <c r="F56" s="113"/>
      <c r="G56" s="114"/>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103" t="s">
        <v>18</v>
      </c>
      <c r="B57" s="108">
        <v>708</v>
      </c>
      <c r="C57" s="107">
        <v>2316.0395480225989</v>
      </c>
      <c r="E57" s="112"/>
      <c r="F57" s="113"/>
      <c r="G57" s="114"/>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103" t="s">
        <v>20</v>
      </c>
      <c r="B58" s="108">
        <v>43</v>
      </c>
      <c r="C58" s="107">
        <v>22.11627906976744</v>
      </c>
      <c r="E58" s="112"/>
      <c r="F58" s="113"/>
      <c r="G58" s="114"/>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117" t="s">
        <v>43</v>
      </c>
      <c r="B59" s="116">
        <v>2358</v>
      </c>
      <c r="C59" s="115">
        <v>471.02417302798983</v>
      </c>
      <c r="E59" s="112"/>
      <c r="F59" s="113"/>
      <c r="G59" s="114"/>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103" t="s">
        <v>67</v>
      </c>
      <c r="B60" s="108">
        <v>156</v>
      </c>
      <c r="C60" s="107">
        <v>192.23717948717947</v>
      </c>
      <c r="E60" s="112"/>
      <c r="F60" s="113"/>
      <c r="G60" s="114"/>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103" t="s">
        <v>11</v>
      </c>
      <c r="B61" s="108">
        <v>2191</v>
      </c>
      <c r="C61" s="107">
        <v>491.06298493838432</v>
      </c>
      <c r="E61" s="112"/>
      <c r="F61" s="113"/>
      <c r="G61" s="114"/>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103" t="s">
        <v>22</v>
      </c>
      <c r="B62" s="108">
        <v>1</v>
      </c>
      <c r="C62" s="107">
        <v>59</v>
      </c>
      <c r="E62" s="112"/>
      <c r="F62" s="113"/>
      <c r="G62" s="114"/>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103" t="s">
        <v>18</v>
      </c>
      <c r="B63" s="108">
        <v>3</v>
      </c>
      <c r="C63" s="107">
        <v>1554.3333333333333</v>
      </c>
      <c r="E63" s="112"/>
      <c r="F63" s="113"/>
      <c r="G63" s="114"/>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103" t="s">
        <v>20</v>
      </c>
      <c r="B64" s="108">
        <v>7</v>
      </c>
      <c r="C64" s="107">
        <v>6.4285714285714288</v>
      </c>
      <c r="E64" s="112"/>
      <c r="F64" s="113"/>
      <c r="G64" s="114"/>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117" t="s">
        <v>44</v>
      </c>
      <c r="B65" s="116">
        <v>2924</v>
      </c>
      <c r="C65" s="115">
        <v>511.68125854993161</v>
      </c>
      <c r="E65" s="112"/>
      <c r="F65" s="113"/>
      <c r="G65" s="114"/>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103" t="s">
        <v>67</v>
      </c>
      <c r="B66" s="108">
        <v>26</v>
      </c>
      <c r="C66" s="107">
        <v>306.07692307692309</v>
      </c>
      <c r="E66" s="112"/>
      <c r="F66" s="113"/>
      <c r="G66" s="114"/>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103" t="s">
        <v>11</v>
      </c>
      <c r="B67" s="108">
        <v>2797</v>
      </c>
      <c r="C67" s="107">
        <v>478.07293528780838</v>
      </c>
      <c r="E67" s="112"/>
      <c r="F67" s="113"/>
      <c r="G67" s="114"/>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103" t="s">
        <v>77</v>
      </c>
      <c r="B68" s="108">
        <v>17</v>
      </c>
      <c r="C68" s="107">
        <v>920.76470588235293</v>
      </c>
      <c r="E68" s="112"/>
      <c r="F68" s="113"/>
      <c r="G68" s="114"/>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103" t="s">
        <v>18</v>
      </c>
      <c r="B69" s="108">
        <v>61</v>
      </c>
      <c r="C69" s="107">
        <v>2204.7213114754099</v>
      </c>
      <c r="E69" s="112"/>
      <c r="F69" s="113"/>
      <c r="G69" s="114"/>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103" t="s">
        <v>20</v>
      </c>
      <c r="B70" s="110">
        <v>23</v>
      </c>
      <c r="C70" s="109">
        <v>38.565217391304351</v>
      </c>
      <c r="E70" s="112"/>
      <c r="F70" s="113"/>
      <c r="G70" s="114"/>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117" t="s">
        <v>45</v>
      </c>
      <c r="B71" s="105">
        <v>10017</v>
      </c>
      <c r="C71" s="104">
        <v>833.78147149845267</v>
      </c>
      <c r="E71" s="112"/>
      <c r="F71" s="113"/>
      <c r="G71" s="114"/>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103" t="s">
        <v>67</v>
      </c>
      <c r="B72" s="108">
        <v>94</v>
      </c>
      <c r="C72" s="107">
        <v>487.39361702127661</v>
      </c>
      <c r="E72" s="112"/>
      <c r="F72" s="113"/>
      <c r="G72" s="114"/>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103" t="s">
        <v>11</v>
      </c>
      <c r="B73" s="108">
        <v>9343</v>
      </c>
      <c r="C73" s="107">
        <v>732.12126725891039</v>
      </c>
      <c r="E73" s="112"/>
      <c r="F73" s="113"/>
      <c r="G73" s="114"/>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103" t="s">
        <v>18</v>
      </c>
      <c r="B74" s="108">
        <v>580</v>
      </c>
      <c r="C74" s="107">
        <v>2527.5258620689656</v>
      </c>
      <c r="E74" s="112"/>
      <c r="F74" s="113"/>
      <c r="G74" s="114"/>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5.5" thickBot="1" x14ac:dyDescent="0.4">
      <c r="A75" s="117" t="s">
        <v>46</v>
      </c>
      <c r="B75" s="116">
        <v>2935</v>
      </c>
      <c r="C75" s="115">
        <v>263.14344122657582</v>
      </c>
      <c r="E75" s="112"/>
      <c r="F75" s="113"/>
      <c r="G75" s="114"/>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103" t="s">
        <v>67</v>
      </c>
      <c r="B76" s="108">
        <v>1183</v>
      </c>
      <c r="C76" s="107">
        <v>51.449704142011832</v>
      </c>
      <c r="E76" s="112"/>
      <c r="F76" s="113"/>
      <c r="G76" s="114"/>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103" t="s">
        <v>11</v>
      </c>
      <c r="B77" s="108">
        <v>1558</v>
      </c>
      <c r="C77" s="107">
        <v>280.13414634146341</v>
      </c>
      <c r="E77" s="112"/>
      <c r="F77" s="113"/>
      <c r="G77" s="114"/>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103" t="s">
        <v>18</v>
      </c>
      <c r="B78" s="108">
        <v>192</v>
      </c>
      <c r="C78" s="107">
        <v>1431.8072916666667</v>
      </c>
      <c r="D78" s="119"/>
      <c r="E78" s="112"/>
      <c r="F78" s="113"/>
      <c r="G78" s="114"/>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103" t="s">
        <v>20</v>
      </c>
      <c r="B79" s="108">
        <v>2</v>
      </c>
      <c r="C79" s="107">
        <v>52.5</v>
      </c>
      <c r="E79" s="112"/>
      <c r="F79" s="113"/>
      <c r="G79" s="114"/>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117" t="s">
        <v>47</v>
      </c>
      <c r="B80" s="116">
        <v>13995</v>
      </c>
      <c r="C80" s="115">
        <v>212.84194355126832</v>
      </c>
      <c r="E80" s="112"/>
      <c r="F80" s="113"/>
      <c r="G80" s="114"/>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103" t="s">
        <v>67</v>
      </c>
      <c r="B81" s="108">
        <v>2814</v>
      </c>
      <c r="C81" s="107">
        <v>33.760483297796732</v>
      </c>
      <c r="E81" s="112"/>
      <c r="F81" s="113"/>
      <c r="G81" s="114"/>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103" t="s">
        <v>11</v>
      </c>
      <c r="B82" s="108">
        <v>11025</v>
      </c>
      <c r="C82" s="107">
        <v>257.81396825396826</v>
      </c>
      <c r="E82" s="112"/>
      <c r="F82" s="113"/>
      <c r="G82" s="114"/>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103" t="s">
        <v>22</v>
      </c>
      <c r="B83" s="108">
        <v>122</v>
      </c>
      <c r="C83" s="107">
        <v>331.13934426229508</v>
      </c>
      <c r="E83" s="112"/>
      <c r="F83" s="113"/>
      <c r="G83" s="114"/>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103" t="s">
        <v>18</v>
      </c>
      <c r="B84" s="108">
        <v>1</v>
      </c>
      <c r="C84" s="107">
        <v>638</v>
      </c>
      <c r="E84" s="112"/>
      <c r="F84" s="113"/>
      <c r="G84" s="114"/>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103" t="s">
        <v>20</v>
      </c>
      <c r="B85" s="108">
        <v>33</v>
      </c>
      <c r="C85" s="107">
        <v>8.6363636363636367</v>
      </c>
      <c r="E85" s="112"/>
      <c r="F85" s="113"/>
      <c r="G85" s="114"/>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117" t="s">
        <v>48</v>
      </c>
      <c r="B86" s="116">
        <v>2727</v>
      </c>
      <c r="C86" s="115">
        <v>363.58635863586358</v>
      </c>
      <c r="E86" s="112"/>
      <c r="F86" s="113"/>
      <c r="G86" s="114"/>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103" t="s">
        <v>67</v>
      </c>
      <c r="B87" s="108">
        <v>354</v>
      </c>
      <c r="C87" s="107">
        <v>389.16101694915255</v>
      </c>
      <c r="E87" s="112"/>
      <c r="F87" s="113"/>
      <c r="G87" s="114"/>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103" t="s">
        <v>11</v>
      </c>
      <c r="B88" s="108">
        <v>2365</v>
      </c>
      <c r="C88" s="107">
        <v>360.93023255813955</v>
      </c>
      <c r="E88" s="112"/>
      <c r="F88" s="113"/>
      <c r="G88" s="114"/>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103" t="s">
        <v>20</v>
      </c>
      <c r="B89" s="108">
        <v>8</v>
      </c>
      <c r="C89" s="107">
        <v>17.125</v>
      </c>
      <c r="E89" s="112"/>
      <c r="F89" s="113"/>
      <c r="G89" s="114"/>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117" t="s">
        <v>49</v>
      </c>
      <c r="B90" s="116">
        <v>11440</v>
      </c>
      <c r="C90" s="115">
        <v>509.98505244755245</v>
      </c>
      <c r="E90" s="112"/>
      <c r="F90" s="113"/>
      <c r="G90" s="114"/>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103" t="s">
        <v>67</v>
      </c>
      <c r="B91" s="108">
        <v>605</v>
      </c>
      <c r="C91" s="107">
        <v>262.33719008264461</v>
      </c>
      <c r="E91" s="112"/>
      <c r="F91" s="113"/>
      <c r="G91" s="114"/>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103" t="s">
        <v>11</v>
      </c>
      <c r="B92" s="108">
        <v>9834</v>
      </c>
      <c r="C92" s="107">
        <v>414.74577994712223</v>
      </c>
      <c r="E92" s="112"/>
      <c r="F92" s="113"/>
      <c r="G92" s="114"/>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103" t="s">
        <v>77</v>
      </c>
      <c r="B93" s="108">
        <v>25</v>
      </c>
      <c r="C93" s="107">
        <v>584.44000000000005</v>
      </c>
      <c r="E93" s="112"/>
      <c r="F93" s="113"/>
      <c r="G93" s="114"/>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103" t="s">
        <v>18</v>
      </c>
      <c r="B94" s="108">
        <v>935</v>
      </c>
      <c r="C94" s="107">
        <v>1691.614973262032</v>
      </c>
      <c r="E94" s="112"/>
      <c r="F94" s="113"/>
      <c r="G94" s="114"/>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103" t="s">
        <v>20</v>
      </c>
      <c r="B95" s="108">
        <v>41</v>
      </c>
      <c r="C95" s="107">
        <v>15.463414634146341</v>
      </c>
      <c r="E95" s="112"/>
      <c r="F95" s="113"/>
      <c r="G95" s="114"/>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117" t="s">
        <v>50</v>
      </c>
      <c r="B96" s="116">
        <v>18321</v>
      </c>
      <c r="C96" s="115">
        <v>437.57595109437256</v>
      </c>
      <c r="E96" s="112"/>
      <c r="F96" s="113"/>
      <c r="G96" s="114"/>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103" t="s">
        <v>67</v>
      </c>
      <c r="B97" s="108">
        <v>433</v>
      </c>
      <c r="C97" s="107">
        <v>325.32332563510391</v>
      </c>
      <c r="E97" s="112"/>
      <c r="F97" s="113"/>
      <c r="G97" s="114"/>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103" t="s">
        <v>11</v>
      </c>
      <c r="B98" s="108">
        <v>17856</v>
      </c>
      <c r="C98" s="107">
        <v>439.99036738351253</v>
      </c>
      <c r="E98" s="112"/>
      <c r="F98" s="113"/>
      <c r="G98" s="114"/>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103" t="s">
        <v>22</v>
      </c>
      <c r="B99" s="108">
        <v>1</v>
      </c>
      <c r="C99" s="107">
        <v>297</v>
      </c>
      <c r="E99" s="112"/>
      <c r="F99" s="113"/>
      <c r="G99" s="114"/>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103" t="s">
        <v>18</v>
      </c>
      <c r="B100" s="108">
        <v>15</v>
      </c>
      <c r="C100" s="107">
        <v>1270.0666666666666</v>
      </c>
      <c r="E100" s="112"/>
      <c r="F100" s="113"/>
      <c r="G100" s="114"/>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103" t="s">
        <v>20</v>
      </c>
      <c r="B101" s="108">
        <v>16</v>
      </c>
      <c r="C101" s="107">
        <v>9.25</v>
      </c>
      <c r="E101" s="112"/>
      <c r="F101" s="113"/>
      <c r="G101" s="114"/>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117" t="s">
        <v>51</v>
      </c>
      <c r="B102" s="116">
        <v>4817</v>
      </c>
      <c r="C102" s="115">
        <v>553.03383848868589</v>
      </c>
      <c r="E102" s="112"/>
      <c r="F102" s="113"/>
      <c r="G102" s="114"/>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103" t="s">
        <v>67</v>
      </c>
      <c r="B103" s="108">
        <v>215</v>
      </c>
      <c r="C103" s="107">
        <v>263.2</v>
      </c>
      <c r="E103" s="112"/>
      <c r="F103" s="113"/>
      <c r="G103" s="114"/>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103" t="s">
        <v>11</v>
      </c>
      <c r="B104" s="108">
        <v>4532</v>
      </c>
      <c r="C104" s="107">
        <v>561.24183583406887</v>
      </c>
      <c r="E104" s="112"/>
      <c r="F104" s="113"/>
      <c r="G104" s="114"/>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103" t="s">
        <v>18</v>
      </c>
      <c r="B105" s="108">
        <v>35</v>
      </c>
      <c r="C105" s="107">
        <v>1799.9428571428571</v>
      </c>
      <c r="E105" s="112"/>
      <c r="F105" s="113"/>
      <c r="G105" s="114"/>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103" t="s">
        <v>20</v>
      </c>
      <c r="B106" s="108">
        <v>35</v>
      </c>
      <c r="C106" s="107">
        <v>23.714285714285715</v>
      </c>
      <c r="E106" s="112"/>
      <c r="F106" s="113"/>
      <c r="G106" s="114"/>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117" t="s">
        <v>52</v>
      </c>
      <c r="B107" s="116">
        <v>8818</v>
      </c>
      <c r="C107" s="115">
        <v>557.04184622363346</v>
      </c>
      <c r="E107" s="112"/>
      <c r="F107" s="113"/>
      <c r="G107" s="114"/>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103" t="s">
        <v>67</v>
      </c>
      <c r="B108" s="108">
        <v>362</v>
      </c>
      <c r="C108" s="107">
        <v>525.07182320441984</v>
      </c>
      <c r="E108" s="112"/>
      <c r="F108" s="113"/>
      <c r="G108" s="114"/>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103" t="s">
        <v>11</v>
      </c>
      <c r="B109" s="108">
        <v>8279</v>
      </c>
      <c r="C109" s="107">
        <v>525.00555622659738</v>
      </c>
      <c r="E109" s="112"/>
      <c r="F109" s="113"/>
      <c r="G109" s="114"/>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103" t="s">
        <v>22</v>
      </c>
      <c r="B110" s="108">
        <v>2</v>
      </c>
      <c r="C110" s="107">
        <v>483.5</v>
      </c>
      <c r="E110" s="112"/>
      <c r="F110" s="113"/>
      <c r="G110" s="114"/>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103" t="s">
        <v>18</v>
      </c>
      <c r="B111" s="108">
        <v>175</v>
      </c>
      <c r="C111" s="107">
        <v>2139.6057142857144</v>
      </c>
      <c r="E111" s="112"/>
      <c r="F111" s="113"/>
      <c r="G111" s="114"/>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117" t="s">
        <v>53</v>
      </c>
      <c r="B112" s="116">
        <v>14081</v>
      </c>
      <c r="C112" s="115">
        <v>813.29365812087212</v>
      </c>
      <c r="E112" s="112"/>
      <c r="F112" s="113"/>
      <c r="G112" s="114"/>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103" t="s">
        <v>67</v>
      </c>
      <c r="B113" s="108">
        <v>244</v>
      </c>
      <c r="C113" s="107">
        <v>422.28278688524591</v>
      </c>
      <c r="E113" s="112"/>
      <c r="F113" s="113"/>
      <c r="G113" s="114"/>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103" t="s">
        <v>11</v>
      </c>
      <c r="B114" s="108">
        <v>12587</v>
      </c>
      <c r="C114" s="107">
        <v>669.79820449670297</v>
      </c>
      <c r="E114" s="112"/>
      <c r="F114" s="113"/>
      <c r="G114" s="114"/>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103" t="s">
        <v>22</v>
      </c>
      <c r="B115" s="108">
        <v>6</v>
      </c>
      <c r="C115" s="107">
        <v>1111.8333333333333</v>
      </c>
      <c r="E115" s="112"/>
      <c r="F115" s="113"/>
      <c r="G115" s="114"/>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103" t="s">
        <v>18</v>
      </c>
      <c r="B116" s="108">
        <v>1177</v>
      </c>
      <c r="C116" s="107">
        <v>2472.1971112999149</v>
      </c>
      <c r="E116" s="112"/>
      <c r="F116" s="113"/>
      <c r="G116" s="114"/>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103" t="s">
        <v>20</v>
      </c>
      <c r="B117" s="108">
        <v>67</v>
      </c>
      <c r="C117" s="107">
        <v>26.17910447761194</v>
      </c>
      <c r="E117" s="112"/>
      <c r="F117" s="113"/>
      <c r="G117" s="114"/>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117" t="s">
        <v>54</v>
      </c>
      <c r="B118" s="116">
        <v>8413</v>
      </c>
      <c r="C118" s="115">
        <v>499.55877808154048</v>
      </c>
      <c r="E118" s="112"/>
      <c r="F118" s="113"/>
      <c r="G118" s="114"/>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103" t="s">
        <v>67</v>
      </c>
      <c r="B119" s="108">
        <v>22</v>
      </c>
      <c r="C119" s="107">
        <v>507.54545454545456</v>
      </c>
      <c r="E119" s="112"/>
      <c r="F119" s="113"/>
      <c r="G119" s="114"/>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103" t="s">
        <v>11</v>
      </c>
      <c r="B120" s="108">
        <v>8370</v>
      </c>
      <c r="C120" s="107">
        <v>496.88972520908004</v>
      </c>
      <c r="E120" s="112"/>
      <c r="F120" s="113"/>
      <c r="G120" s="114"/>
      <c r="L120"/>
    </row>
    <row r="121" spans="1:55" ht="16" thickBot="1" x14ac:dyDescent="0.4">
      <c r="A121" s="103" t="s">
        <v>18</v>
      </c>
      <c r="B121" s="108">
        <v>18</v>
      </c>
      <c r="C121" s="107">
        <v>1811.6111111111111</v>
      </c>
      <c r="E121" s="112"/>
      <c r="F121" s="113"/>
      <c r="G121" s="114"/>
    </row>
    <row r="122" spans="1:55" ht="16" thickBot="1" x14ac:dyDescent="0.4">
      <c r="A122" s="103" t="s">
        <v>20</v>
      </c>
      <c r="B122" s="108">
        <v>3</v>
      </c>
      <c r="C122" s="107">
        <v>15.333333333333334</v>
      </c>
      <c r="E122" s="112"/>
      <c r="F122" s="113"/>
      <c r="G122" s="114"/>
    </row>
    <row r="123" spans="1:55" ht="15.5" thickBot="1" x14ac:dyDescent="0.4">
      <c r="A123" s="117" t="s">
        <v>55</v>
      </c>
      <c r="B123" s="116">
        <v>6172</v>
      </c>
      <c r="C123" s="115">
        <v>163.50826312378484</v>
      </c>
      <c r="E123" s="112"/>
      <c r="F123" s="113"/>
    </row>
    <row r="124" spans="1:55" ht="16" thickBot="1" x14ac:dyDescent="0.4">
      <c r="A124" s="103" t="s">
        <v>67</v>
      </c>
      <c r="B124" s="108">
        <v>112</v>
      </c>
      <c r="C124" s="107">
        <v>138.26785714285714</v>
      </c>
      <c r="E124" s="112"/>
      <c r="F124" s="113"/>
    </row>
    <row r="125" spans="1:55" ht="16" thickBot="1" x14ac:dyDescent="0.4">
      <c r="A125" s="103" t="s">
        <v>11</v>
      </c>
      <c r="B125" s="108">
        <v>5957</v>
      </c>
      <c r="C125" s="107">
        <v>165.27060600973644</v>
      </c>
      <c r="E125" s="112"/>
      <c r="F125" s="113"/>
    </row>
    <row r="126" spans="1:55" ht="16" thickBot="1" x14ac:dyDescent="0.4">
      <c r="A126" s="103" t="s">
        <v>22</v>
      </c>
      <c r="B126" s="108">
        <v>28</v>
      </c>
      <c r="C126" s="107">
        <v>309.10714285714283</v>
      </c>
      <c r="E126" s="112"/>
      <c r="F126" s="113"/>
    </row>
    <row r="127" spans="1:55" ht="16" thickBot="1" x14ac:dyDescent="0.4">
      <c r="A127" s="103" t="s">
        <v>20</v>
      </c>
      <c r="B127" s="108">
        <v>75</v>
      </c>
      <c r="C127" s="107">
        <v>6.8666666666666663</v>
      </c>
      <c r="E127" s="112"/>
      <c r="F127" s="113"/>
    </row>
    <row r="128" spans="1:55" ht="15.5" thickBot="1" x14ac:dyDescent="0.4">
      <c r="A128" s="117" t="s">
        <v>56</v>
      </c>
      <c r="B128" s="116">
        <v>7152</v>
      </c>
      <c r="C128" s="115">
        <v>623.78159955257274</v>
      </c>
      <c r="E128" s="112"/>
      <c r="F128" s="113"/>
    </row>
    <row r="129" spans="1:12" ht="16" thickBot="1" x14ac:dyDescent="0.4">
      <c r="A129" s="103" t="s">
        <v>67</v>
      </c>
      <c r="B129" s="108">
        <v>76</v>
      </c>
      <c r="C129" s="107">
        <v>591.77631578947364</v>
      </c>
      <c r="E129" s="112"/>
      <c r="F129" s="113"/>
    </row>
    <row r="130" spans="1:12" ht="16" thickBot="1" x14ac:dyDescent="0.4">
      <c r="A130" s="103" t="s">
        <v>11</v>
      </c>
      <c r="B130" s="108">
        <v>6975</v>
      </c>
      <c r="C130" s="107">
        <v>606.56888888888886</v>
      </c>
      <c r="E130" s="112"/>
      <c r="F130" s="113"/>
    </row>
    <row r="131" spans="1:12" ht="16" thickBot="1" x14ac:dyDescent="0.4">
      <c r="A131" s="103" t="s">
        <v>18</v>
      </c>
      <c r="B131" s="108">
        <v>94</v>
      </c>
      <c r="C131" s="107">
        <v>1972.1914893617022</v>
      </c>
      <c r="E131" s="112"/>
      <c r="F131" s="113"/>
    </row>
    <row r="132" spans="1:12" ht="16" thickBot="1" x14ac:dyDescent="0.4">
      <c r="A132" s="103" t="s">
        <v>20</v>
      </c>
      <c r="B132" s="108">
        <v>7</v>
      </c>
      <c r="C132" s="107">
        <v>15.285714285714286</v>
      </c>
      <c r="E132" s="112"/>
      <c r="F132" s="113"/>
    </row>
    <row r="133" spans="1:12" ht="15.5" thickBot="1" x14ac:dyDescent="0.4">
      <c r="A133" s="117" t="s">
        <v>57</v>
      </c>
      <c r="B133" s="116">
        <v>13088</v>
      </c>
      <c r="C133" s="115">
        <v>183.99258863080684</v>
      </c>
      <c r="E133" s="112"/>
      <c r="F133" s="113"/>
    </row>
    <row r="134" spans="1:12" ht="16" thickBot="1" x14ac:dyDescent="0.4">
      <c r="A134" s="103" t="s">
        <v>67</v>
      </c>
      <c r="B134" s="108">
        <v>3417</v>
      </c>
      <c r="C134" s="107">
        <v>29.441322797775825</v>
      </c>
      <c r="E134" s="112"/>
      <c r="F134" s="113"/>
    </row>
    <row r="135" spans="1:12" ht="16" thickBot="1" x14ac:dyDescent="0.4">
      <c r="A135" s="103" t="s">
        <v>11</v>
      </c>
      <c r="B135" s="108">
        <v>9412</v>
      </c>
      <c r="C135" s="107">
        <v>234.84360390990224</v>
      </c>
      <c r="E135" s="112"/>
      <c r="F135" s="113"/>
    </row>
    <row r="136" spans="1:12" ht="16" thickBot="1" x14ac:dyDescent="0.4">
      <c r="A136" s="103" t="s">
        <v>22</v>
      </c>
      <c r="B136" s="108">
        <v>214</v>
      </c>
      <c r="C136" s="107">
        <v>350.24299065420558</v>
      </c>
      <c r="E136" s="112"/>
      <c r="F136" s="113"/>
    </row>
    <row r="137" spans="1:12" ht="16" thickBot="1" x14ac:dyDescent="0.4">
      <c r="A137" s="103" t="s">
        <v>18</v>
      </c>
      <c r="B137" s="108">
        <v>33</v>
      </c>
      <c r="C137" s="107">
        <v>663.78787878787875</v>
      </c>
      <c r="E137" s="112"/>
      <c r="F137" s="113"/>
    </row>
    <row r="138" spans="1:12" ht="16" thickBot="1" x14ac:dyDescent="0.4">
      <c r="A138" s="103" t="s">
        <v>20</v>
      </c>
      <c r="B138" s="108">
        <v>12</v>
      </c>
      <c r="C138" s="107">
        <v>24.083333333333332</v>
      </c>
      <c r="E138" s="112"/>
      <c r="F138" s="113"/>
    </row>
    <row r="139" spans="1:12" ht="15.5" thickBot="1" x14ac:dyDescent="0.4">
      <c r="A139" s="117" t="s">
        <v>58</v>
      </c>
      <c r="B139" s="116">
        <v>3314</v>
      </c>
      <c r="C139" s="115">
        <v>515.30687990343995</v>
      </c>
      <c r="E139" s="112"/>
    </row>
    <row r="140" spans="1:12" ht="16" thickBot="1" x14ac:dyDescent="0.4">
      <c r="A140" s="103" t="s">
        <v>67</v>
      </c>
      <c r="B140" s="108">
        <v>227</v>
      </c>
      <c r="C140" s="107">
        <v>540.75770925110135</v>
      </c>
      <c r="E140" s="112"/>
    </row>
    <row r="141" spans="1:12" ht="16" thickBot="1" x14ac:dyDescent="0.4">
      <c r="A141" s="103" t="s">
        <v>11</v>
      </c>
      <c r="B141" s="108">
        <v>2997</v>
      </c>
      <c r="C141" s="107">
        <v>466.96162829496166</v>
      </c>
      <c r="E141" s="112"/>
      <c r="J141" s="3"/>
      <c r="L141"/>
    </row>
    <row r="142" spans="1:12" ht="16" thickBot="1" x14ac:dyDescent="0.4">
      <c r="A142" s="103" t="s">
        <v>22</v>
      </c>
      <c r="B142" s="108">
        <v>5</v>
      </c>
      <c r="C142" s="107">
        <v>2113</v>
      </c>
      <c r="E142" s="112"/>
      <c r="J142" s="3"/>
      <c r="L142"/>
    </row>
    <row r="143" spans="1:12" ht="16" thickBot="1" x14ac:dyDescent="0.4">
      <c r="A143" s="103" t="s">
        <v>18</v>
      </c>
      <c r="B143" s="108">
        <v>80</v>
      </c>
      <c r="C143" s="107">
        <v>2185.4499999999998</v>
      </c>
      <c r="E143" s="112"/>
      <c r="J143" s="3"/>
      <c r="L143"/>
    </row>
    <row r="144" spans="1:12" ht="16" thickBot="1" x14ac:dyDescent="0.4">
      <c r="A144" s="103" t="s">
        <v>20</v>
      </c>
      <c r="B144" s="108">
        <v>5</v>
      </c>
      <c r="C144" s="107">
        <v>18</v>
      </c>
      <c r="E144" s="112"/>
      <c r="G144"/>
      <c r="J144" s="3"/>
      <c r="L144"/>
    </row>
    <row r="145" spans="1:7" ht="15.5" thickBot="1" x14ac:dyDescent="0.4">
      <c r="A145" s="117" t="s">
        <v>59</v>
      </c>
      <c r="B145" s="116">
        <v>18765</v>
      </c>
      <c r="C145" s="115">
        <v>762.87370103916862</v>
      </c>
      <c r="E145" s="112"/>
      <c r="G145"/>
    </row>
    <row r="146" spans="1:7" ht="16" thickBot="1" x14ac:dyDescent="0.4">
      <c r="A146" s="103" t="s">
        <v>67</v>
      </c>
      <c r="B146" s="108">
        <v>670</v>
      </c>
      <c r="C146" s="107">
        <v>465.14477611940299</v>
      </c>
      <c r="E146" s="112"/>
      <c r="G146"/>
    </row>
    <row r="147" spans="1:7" ht="16" thickBot="1" x14ac:dyDescent="0.4">
      <c r="A147" s="103" t="s">
        <v>11</v>
      </c>
      <c r="B147" s="108">
        <v>16005</v>
      </c>
      <c r="C147" s="107">
        <v>591.54364261168382</v>
      </c>
      <c r="E147" s="112"/>
      <c r="G147"/>
    </row>
    <row r="148" spans="1:7" ht="16" thickBot="1" x14ac:dyDescent="0.4">
      <c r="A148" s="103" t="s">
        <v>22</v>
      </c>
      <c r="B148" s="108">
        <v>1</v>
      </c>
      <c r="C148" s="107">
        <v>298</v>
      </c>
      <c r="E148" s="112"/>
    </row>
    <row r="149" spans="1:7" ht="16" thickBot="1" x14ac:dyDescent="0.4">
      <c r="A149" s="103" t="s">
        <v>18</v>
      </c>
      <c r="B149" s="108">
        <v>2074</v>
      </c>
      <c r="C149" s="107">
        <v>2186.8297974927677</v>
      </c>
      <c r="E149" s="112"/>
    </row>
    <row r="150" spans="1:7" ht="16" thickBot="1" x14ac:dyDescent="0.4">
      <c r="A150" s="103" t="s">
        <v>20</v>
      </c>
      <c r="B150" s="108">
        <v>15</v>
      </c>
      <c r="C150" s="107">
        <v>15.933333333333334</v>
      </c>
      <c r="D150" s="100"/>
      <c r="E150" s="112"/>
    </row>
    <row r="151" spans="1:7" ht="15.5" thickBot="1" x14ac:dyDescent="0.4">
      <c r="A151" s="117" t="s">
        <v>60</v>
      </c>
      <c r="B151" s="116">
        <v>7216</v>
      </c>
      <c r="C151" s="115">
        <v>739.68472838137473</v>
      </c>
      <c r="D151" s="100"/>
      <c r="E151" s="112"/>
    </row>
    <row r="152" spans="1:7" ht="16" thickBot="1" x14ac:dyDescent="0.4">
      <c r="A152" s="103" t="s">
        <v>67</v>
      </c>
      <c r="B152" s="108">
        <v>129</v>
      </c>
      <c r="C152" s="107">
        <v>279.82945736434107</v>
      </c>
      <c r="D152" s="100"/>
      <c r="E152" s="112"/>
    </row>
    <row r="153" spans="1:7" ht="16" thickBot="1" x14ac:dyDescent="0.4">
      <c r="A153" s="103" t="s">
        <v>11</v>
      </c>
      <c r="B153" s="108">
        <v>6756</v>
      </c>
      <c r="C153" s="107">
        <v>672.70293072824154</v>
      </c>
      <c r="D153" s="100"/>
      <c r="E153" s="99"/>
      <c r="F153"/>
    </row>
    <row r="154" spans="1:7" ht="16" thickBot="1" x14ac:dyDescent="0.4">
      <c r="A154" s="103" t="s">
        <v>18</v>
      </c>
      <c r="B154" s="108">
        <v>322</v>
      </c>
      <c r="C154" s="107">
        <v>2349.6863354037268</v>
      </c>
      <c r="E154" s="99"/>
      <c r="F154"/>
    </row>
    <row r="155" spans="1:7" ht="16" thickBot="1" x14ac:dyDescent="0.4">
      <c r="A155" s="103" t="s">
        <v>20</v>
      </c>
      <c r="B155" s="108">
        <v>9</v>
      </c>
      <c r="C155" s="107">
        <v>9.6666666666666661</v>
      </c>
      <c r="E155" s="99"/>
      <c r="F155"/>
    </row>
    <row r="156" spans="1:7" ht="15.5" thickBot="1" x14ac:dyDescent="0.4">
      <c r="A156" s="117" t="s">
        <v>61</v>
      </c>
      <c r="B156" s="116">
        <v>3467</v>
      </c>
      <c r="C156" s="115">
        <v>926.72050764349581</v>
      </c>
      <c r="E156" s="99"/>
      <c r="F156"/>
    </row>
    <row r="157" spans="1:7" ht="16" thickBot="1" x14ac:dyDescent="0.4">
      <c r="A157" s="103" t="s">
        <v>67</v>
      </c>
      <c r="B157" s="108">
        <v>124</v>
      </c>
      <c r="C157" s="107">
        <v>638.04032258064512</v>
      </c>
    </row>
    <row r="158" spans="1:7" ht="16" thickBot="1" x14ac:dyDescent="0.4">
      <c r="A158" s="103" t="s">
        <v>11</v>
      </c>
      <c r="B158" s="108">
        <v>3094</v>
      </c>
      <c r="C158" s="107">
        <v>813.13510019392368</v>
      </c>
    </row>
    <row r="159" spans="1:7" ht="16" thickBot="1" x14ac:dyDescent="0.4">
      <c r="A159" s="103" t="s">
        <v>18</v>
      </c>
      <c r="B159" s="108">
        <v>242</v>
      </c>
      <c r="C159" s="107">
        <v>2552.7190082644629</v>
      </c>
    </row>
    <row r="160" spans="1:7" ht="16" thickBot="1" x14ac:dyDescent="0.4">
      <c r="A160" s="103" t="s">
        <v>20</v>
      </c>
      <c r="B160" s="108">
        <v>7</v>
      </c>
      <c r="C160" s="107">
        <v>32.142857142857146</v>
      </c>
    </row>
    <row r="161" spans="1:3" ht="15.5" thickBot="1" x14ac:dyDescent="0.4">
      <c r="A161" s="117" t="s">
        <v>62</v>
      </c>
      <c r="B161" s="116">
        <v>4080</v>
      </c>
      <c r="C161" s="115">
        <v>580.66250000000002</v>
      </c>
    </row>
    <row r="162" spans="1:3" ht="16" thickBot="1" x14ac:dyDescent="0.4">
      <c r="A162" s="103" t="s">
        <v>67</v>
      </c>
      <c r="B162" s="108">
        <v>328</v>
      </c>
      <c r="C162" s="107">
        <v>516.29878048780483</v>
      </c>
    </row>
    <row r="163" spans="1:3" ht="16" thickBot="1" x14ac:dyDescent="0.4">
      <c r="A163" s="103" t="s">
        <v>11</v>
      </c>
      <c r="B163" s="108">
        <v>3720</v>
      </c>
      <c r="C163" s="107">
        <v>586.78655913978491</v>
      </c>
    </row>
    <row r="164" spans="1:3" ht="16" thickBot="1" x14ac:dyDescent="0.4">
      <c r="A164" s="103" t="s">
        <v>22</v>
      </c>
      <c r="B164" s="108">
        <v>2</v>
      </c>
      <c r="C164" s="107">
        <v>1803</v>
      </c>
    </row>
    <row r="165" spans="1:3" ht="16" thickBot="1" x14ac:dyDescent="0.4">
      <c r="A165" s="103" t="s">
        <v>18</v>
      </c>
      <c r="B165" s="108">
        <v>8</v>
      </c>
      <c r="C165" s="107">
        <v>1584.75</v>
      </c>
    </row>
    <row r="166" spans="1:3" ht="16" thickBot="1" x14ac:dyDescent="0.4">
      <c r="A166" s="155" t="s">
        <v>20</v>
      </c>
      <c r="B166" s="154">
        <v>22</v>
      </c>
      <c r="C166" s="153">
        <v>28.5</v>
      </c>
    </row>
    <row r="167" spans="1:3" x14ac:dyDescent="0.35">
      <c r="C167" s="112"/>
    </row>
    <row r="168" spans="1:3" x14ac:dyDescent="0.35">
      <c r="C168" s="112"/>
    </row>
    <row r="169" spans="1:3" x14ac:dyDescent="0.35">
      <c r="C169" s="112"/>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FC81D-0B61-4452-85D5-91FA18E952AF}">
  <dimension ref="A1:AX174"/>
  <sheetViews>
    <sheetView showGridLines="0" zoomScaleNormal="100" zoomScaleSheetLayoutView="70" zoomScalePageLayoutView="90" workbookViewId="0">
      <selection activeCell="A142" sqref="A142:XFD142"/>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68" customFormat="1" ht="27.75" customHeight="1" x14ac:dyDescent="0.3">
      <c r="A1" s="381" t="s">
        <v>5</v>
      </c>
      <c r="B1" s="381"/>
      <c r="C1" s="381"/>
      <c r="D1" s="381"/>
    </row>
    <row r="2" spans="1:50" s="170" customFormat="1" ht="45.75" customHeight="1" x14ac:dyDescent="0.3">
      <c r="A2" s="382" t="s">
        <v>1</v>
      </c>
      <c r="B2" s="382"/>
      <c r="C2" s="382"/>
      <c r="D2" s="382"/>
      <c r="E2" s="382"/>
      <c r="F2" s="382"/>
      <c r="G2" s="382"/>
      <c r="H2" s="382"/>
      <c r="I2" s="382"/>
      <c r="J2" s="382"/>
      <c r="K2" s="382"/>
      <c r="L2" s="382"/>
      <c r="M2" s="382"/>
      <c r="N2" s="382"/>
      <c r="O2" s="382"/>
      <c r="P2" s="382"/>
      <c r="Q2" s="169"/>
      <c r="R2" s="169"/>
      <c r="S2" s="169"/>
      <c r="T2" s="169"/>
      <c r="U2" s="169"/>
      <c r="V2" s="169"/>
    </row>
    <row r="3" spans="1:50" ht="31.5" customHeight="1" x14ac:dyDescent="0.35">
      <c r="A3" s="401" t="s">
        <v>78</v>
      </c>
      <c r="B3" s="401"/>
      <c r="C3" s="401"/>
      <c r="D3" s="401"/>
      <c r="E3" s="172"/>
      <c r="F3" s="172"/>
      <c r="G3" s="172"/>
      <c r="H3" s="172"/>
      <c r="I3" s="172"/>
      <c r="J3" s="172"/>
      <c r="K3" s="172"/>
      <c r="L3" s="172"/>
      <c r="M3" s="172"/>
      <c r="N3" s="172"/>
      <c r="O3" s="172"/>
      <c r="P3" s="172"/>
      <c r="Q3" s="172"/>
      <c r="R3" s="172"/>
      <c r="S3" s="172"/>
      <c r="T3" s="172"/>
      <c r="U3" s="172"/>
      <c r="V3" s="172"/>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68" customFormat="1" ht="30.75" customHeight="1" x14ac:dyDescent="0.3">
      <c r="A4" s="385"/>
      <c r="B4" s="385"/>
      <c r="C4" s="385"/>
      <c r="D4" s="385"/>
      <c r="E4" s="385"/>
      <c r="F4" s="385"/>
      <c r="G4" s="385"/>
      <c r="H4" s="385"/>
      <c r="I4" s="385"/>
      <c r="J4" s="385"/>
      <c r="K4" s="385"/>
      <c r="L4" s="385"/>
      <c r="M4" s="385"/>
      <c r="N4" s="385"/>
      <c r="O4" s="385"/>
      <c r="P4" s="385"/>
      <c r="Q4" s="385"/>
      <c r="R4" s="385"/>
      <c r="S4" s="385"/>
      <c r="T4" s="385"/>
      <c r="U4" s="385"/>
      <c r="V4" s="385"/>
      <c r="W4" s="173"/>
      <c r="X4" s="173"/>
      <c r="Y4" s="173"/>
      <c r="Z4" s="173"/>
    </row>
    <row r="5" spans="1:50" s="170" customFormat="1" ht="7.5" customHeight="1" thickBot="1" x14ac:dyDescent="0.35">
      <c r="A5" s="174"/>
      <c r="B5" s="174"/>
      <c r="C5" s="174"/>
      <c r="D5" s="174"/>
      <c r="E5" s="174"/>
      <c r="F5" s="174"/>
      <c r="G5" s="174"/>
      <c r="H5" s="174"/>
      <c r="I5" s="174"/>
      <c r="J5" s="174"/>
      <c r="K5" s="174"/>
      <c r="L5" s="174"/>
      <c r="M5" s="174"/>
      <c r="N5" s="174"/>
      <c r="O5" s="174"/>
      <c r="P5" s="174"/>
      <c r="Q5" s="174"/>
      <c r="R5" s="174"/>
      <c r="S5" s="174"/>
      <c r="T5" s="174"/>
      <c r="U5" s="174"/>
      <c r="V5" s="174"/>
      <c r="W5" s="175"/>
      <c r="X5" s="175"/>
      <c r="Y5" s="175"/>
      <c r="Z5" s="175"/>
    </row>
    <row r="6" spans="1:50" s="170" customFormat="1" ht="16.5" customHeight="1" x14ac:dyDescent="0.3">
      <c r="A6" s="386"/>
      <c r="B6" s="387"/>
      <c r="C6" s="387"/>
      <c r="D6" s="387"/>
      <c r="E6" s="387"/>
      <c r="F6" s="387"/>
      <c r="G6" s="387"/>
      <c r="H6" s="387"/>
      <c r="I6" s="387"/>
      <c r="J6" s="387"/>
      <c r="K6" s="387"/>
      <c r="L6" s="387"/>
      <c r="M6" s="387"/>
      <c r="N6" s="387"/>
      <c r="O6" s="387"/>
      <c r="P6" s="387"/>
      <c r="Q6" s="387"/>
      <c r="R6" s="387"/>
      <c r="S6" s="387"/>
      <c r="T6" s="387"/>
      <c r="U6" s="387"/>
      <c r="V6" s="388"/>
      <c r="W6" s="175"/>
      <c r="X6" s="175"/>
      <c r="Y6" s="175"/>
      <c r="Z6" s="175"/>
    </row>
    <row r="7" spans="1:50" s="168" customFormat="1" ht="16.5" customHeight="1" x14ac:dyDescent="0.3">
      <c r="A7" s="176"/>
      <c r="B7" s="177"/>
      <c r="C7" s="177"/>
      <c r="D7" s="177"/>
      <c r="E7" s="177"/>
      <c r="F7" s="177"/>
      <c r="G7" s="177"/>
      <c r="H7" s="177"/>
      <c r="J7" s="178"/>
      <c r="K7" s="178"/>
      <c r="L7" s="178"/>
      <c r="N7" s="177"/>
      <c r="O7" s="177"/>
      <c r="P7" s="177"/>
      <c r="Q7" s="177"/>
      <c r="R7" s="177"/>
      <c r="S7" s="177"/>
      <c r="T7" s="177"/>
      <c r="U7" s="177"/>
      <c r="V7" s="179"/>
      <c r="W7" s="180"/>
      <c r="X7" s="180"/>
      <c r="Y7" s="180"/>
      <c r="Z7" s="180"/>
    </row>
    <row r="8" spans="1:50" s="182" customFormat="1" ht="30.65" customHeight="1" x14ac:dyDescent="0.3">
      <c r="A8" s="389" t="s">
        <v>79</v>
      </c>
      <c r="B8" s="390"/>
      <c r="C8" s="390"/>
      <c r="D8" s="390"/>
      <c r="E8" s="181"/>
      <c r="F8" s="181"/>
      <c r="G8" s="390" t="s">
        <v>80</v>
      </c>
      <c r="H8" s="390"/>
      <c r="I8" s="390"/>
      <c r="J8" s="390"/>
      <c r="K8" s="390"/>
      <c r="M8" s="390" t="s">
        <v>81</v>
      </c>
      <c r="N8" s="390"/>
      <c r="O8" s="390"/>
      <c r="P8" s="390"/>
      <c r="Q8" s="390"/>
      <c r="T8" s="209"/>
      <c r="U8" s="209"/>
      <c r="V8" s="210"/>
      <c r="W8" s="183"/>
      <c r="X8" s="183"/>
      <c r="Y8" s="183"/>
      <c r="Z8" s="183"/>
      <c r="AB8" s="184"/>
      <c r="AC8" s="184"/>
    </row>
    <row r="9" spans="1:50" s="168" customFormat="1" ht="28.4" customHeight="1" x14ac:dyDescent="0.3">
      <c r="A9" s="185" t="s">
        <v>82</v>
      </c>
      <c r="B9" s="240" t="s">
        <v>83</v>
      </c>
      <c r="C9" s="240" t="s">
        <v>19</v>
      </c>
      <c r="D9" s="177"/>
      <c r="E9" s="177"/>
      <c r="F9" s="177"/>
      <c r="G9" s="391" t="s">
        <v>84</v>
      </c>
      <c r="H9" s="392"/>
      <c r="I9" s="186" t="s">
        <v>83</v>
      </c>
      <c r="J9" s="186" t="s">
        <v>19</v>
      </c>
      <c r="K9" s="187"/>
      <c r="L9" s="187"/>
      <c r="M9" s="391" t="s">
        <v>85</v>
      </c>
      <c r="N9" s="392"/>
      <c r="O9" s="188" t="s">
        <v>86</v>
      </c>
      <c r="P9" s="177"/>
      <c r="Q9" s="177"/>
      <c r="R9" s="177"/>
      <c r="S9" s="177"/>
      <c r="T9" s="177"/>
      <c r="U9" s="180"/>
      <c r="V9" s="210"/>
      <c r="W9" s="180"/>
      <c r="X9" s="180"/>
      <c r="Y9" s="180"/>
      <c r="Z9" s="180"/>
      <c r="AA9" s="180"/>
      <c r="AB9" s="189"/>
      <c r="AC9" s="189"/>
    </row>
    <row r="10" spans="1:50" s="168" customFormat="1" ht="16.5" customHeight="1" thickBot="1" x14ac:dyDescent="0.35">
      <c r="A10" s="190" t="s">
        <v>19</v>
      </c>
      <c r="B10" s="191">
        <f>SUM(B11:B14)</f>
        <v>38863</v>
      </c>
      <c r="C10" s="191">
        <f>SUM(C11:C14)</f>
        <v>38863</v>
      </c>
      <c r="D10" s="177"/>
      <c r="E10" s="177"/>
      <c r="F10" s="177"/>
      <c r="G10" s="393" t="s">
        <v>87</v>
      </c>
      <c r="H10" s="393"/>
      <c r="I10" s="192">
        <v>44.484576987072799</v>
      </c>
      <c r="J10" s="192">
        <v>44.484576987072799</v>
      </c>
      <c r="K10" s="193"/>
      <c r="L10" s="193"/>
      <c r="M10" s="394" t="s">
        <v>19</v>
      </c>
      <c r="N10" s="395"/>
      <c r="O10" s="194">
        <v>11641</v>
      </c>
      <c r="P10" s="177"/>
      <c r="Q10" s="177"/>
      <c r="R10" s="177"/>
      <c r="S10" s="177"/>
      <c r="T10" s="177"/>
      <c r="U10" s="195"/>
      <c r="V10" s="210"/>
      <c r="W10" s="180"/>
      <c r="X10" s="180"/>
      <c r="Y10" s="180"/>
      <c r="Z10" s="180"/>
      <c r="AA10" s="180"/>
      <c r="AB10" s="189"/>
      <c r="AC10" s="189"/>
    </row>
    <row r="11" spans="1:50" s="168" customFormat="1" ht="13.4" customHeight="1" thickTop="1" x14ac:dyDescent="0.3">
      <c r="A11" s="196" t="s">
        <v>88</v>
      </c>
      <c r="B11" s="197">
        <v>5741</v>
      </c>
      <c r="C11" s="198">
        <f>SUM(B11)</f>
        <v>5741</v>
      </c>
      <c r="D11" s="177"/>
      <c r="E11" s="177"/>
      <c r="F11" s="396"/>
      <c r="G11" s="397"/>
      <c r="H11" s="199"/>
      <c r="I11" s="199"/>
      <c r="J11" s="199"/>
      <c r="K11" s="199"/>
      <c r="M11" s="398" t="s">
        <v>83</v>
      </c>
      <c r="N11" s="399"/>
      <c r="O11" s="200">
        <v>11641</v>
      </c>
      <c r="P11" s="177"/>
      <c r="Q11" s="177"/>
      <c r="R11" s="195"/>
      <c r="S11" s="195"/>
      <c r="T11" s="195"/>
      <c r="U11" s="180"/>
      <c r="V11" s="210"/>
      <c r="W11" s="180"/>
      <c r="X11" s="180"/>
      <c r="Y11" s="189"/>
      <c r="Z11" s="189"/>
    </row>
    <row r="12" spans="1:50" s="168" customFormat="1" ht="13.4" customHeight="1" x14ac:dyDescent="0.3">
      <c r="A12" s="201" t="s">
        <v>89</v>
      </c>
      <c r="B12" s="197">
        <v>12056</v>
      </c>
      <c r="C12" s="198">
        <f t="shared" ref="C12:C14" si="0">SUM(B12)</f>
        <v>12056</v>
      </c>
      <c r="D12" s="177"/>
      <c r="E12" s="177"/>
      <c r="M12" s="400"/>
      <c r="N12" s="400"/>
      <c r="O12" s="202"/>
      <c r="P12" s="177"/>
      <c r="Q12" s="177"/>
      <c r="R12" s="177"/>
      <c r="S12" s="177"/>
      <c r="T12" s="177"/>
      <c r="U12" s="195"/>
      <c r="V12" s="210"/>
      <c r="W12" s="203"/>
      <c r="X12" s="180"/>
      <c r="Y12" s="180"/>
      <c r="Z12" s="180"/>
      <c r="AA12" s="180"/>
      <c r="AB12" s="189"/>
      <c r="AC12" s="189"/>
    </row>
    <row r="13" spans="1:50" s="168" customFormat="1" ht="13.4" customHeight="1" x14ac:dyDescent="0.3">
      <c r="A13" s="201" t="s">
        <v>90</v>
      </c>
      <c r="B13" s="197">
        <v>3505</v>
      </c>
      <c r="C13" s="198">
        <f t="shared" si="0"/>
        <v>3505</v>
      </c>
      <c r="D13" s="177"/>
      <c r="E13" s="177"/>
      <c r="F13" s="177"/>
      <c r="G13" s="177"/>
      <c r="H13" s="177"/>
      <c r="I13" s="177"/>
      <c r="J13" s="177"/>
      <c r="Q13" s="177"/>
      <c r="R13" s="177"/>
      <c r="S13" s="177"/>
      <c r="T13" s="195"/>
      <c r="U13" s="177"/>
      <c r="V13" s="210"/>
      <c r="W13" s="204"/>
      <c r="X13" s="180"/>
      <c r="Y13" s="180"/>
      <c r="Z13" s="180"/>
      <c r="AA13" s="189"/>
      <c r="AB13" s="189"/>
    </row>
    <row r="14" spans="1:50" s="168" customFormat="1" ht="13.4" customHeight="1" x14ac:dyDescent="0.3">
      <c r="A14" s="201" t="s">
        <v>91</v>
      </c>
      <c r="B14" s="197">
        <v>17561</v>
      </c>
      <c r="C14" s="198">
        <f t="shared" si="0"/>
        <v>17561</v>
      </c>
      <c r="D14" s="177"/>
      <c r="E14" s="177"/>
      <c r="F14" s="177"/>
      <c r="G14" s="177"/>
      <c r="H14" s="177"/>
      <c r="I14" s="177"/>
      <c r="J14" s="177"/>
      <c r="K14" s="177"/>
      <c r="L14" s="177"/>
      <c r="M14" s="177"/>
      <c r="N14" s="177"/>
      <c r="O14" s="177"/>
      <c r="P14" s="177"/>
      <c r="Q14" s="177"/>
      <c r="R14" s="177"/>
      <c r="S14" s="177"/>
      <c r="T14" s="195"/>
      <c r="U14" s="177"/>
      <c r="V14" s="210"/>
      <c r="W14" s="204"/>
      <c r="X14" s="180"/>
      <c r="Y14" s="180"/>
      <c r="Z14" s="180"/>
      <c r="AA14" s="189"/>
      <c r="AB14" s="189"/>
    </row>
    <row r="15" spans="1:50" s="168" customFormat="1" ht="16.5" customHeight="1" x14ac:dyDescent="0.3">
      <c r="A15" s="205"/>
      <c r="B15" s="206"/>
      <c r="C15" s="206"/>
      <c r="D15" s="206"/>
      <c r="E15" s="206"/>
      <c r="F15" s="206"/>
      <c r="G15" s="177"/>
      <c r="H15" s="177"/>
      <c r="I15" s="177"/>
      <c r="J15" s="177"/>
      <c r="K15" s="177"/>
      <c r="L15" s="177"/>
      <c r="M15" s="177"/>
      <c r="N15" s="177"/>
      <c r="O15" s="177"/>
      <c r="P15" s="177"/>
      <c r="Q15" s="177"/>
      <c r="R15" s="177"/>
      <c r="S15" s="177"/>
      <c r="T15" s="177"/>
      <c r="U15" s="177"/>
      <c r="V15" s="210"/>
      <c r="W15" s="204"/>
      <c r="X15" s="180"/>
      <c r="Y15" s="180"/>
      <c r="Z15" s="180"/>
      <c r="AA15" s="180"/>
      <c r="AB15" s="189"/>
      <c r="AC15" s="189"/>
      <c r="AK15" s="189"/>
      <c r="AL15" s="189"/>
    </row>
    <row r="16" spans="1:50" s="168" customFormat="1" ht="16.5" customHeight="1" x14ac:dyDescent="0.3">
      <c r="A16" s="383"/>
      <c r="B16" s="384"/>
      <c r="C16" s="384"/>
      <c r="D16" s="384"/>
      <c r="E16" s="384"/>
      <c r="F16" s="384"/>
      <c r="G16" s="384"/>
      <c r="H16" s="384"/>
      <c r="I16" s="384"/>
      <c r="J16" s="384"/>
      <c r="K16" s="384"/>
      <c r="L16" s="384"/>
      <c r="M16" s="384"/>
      <c r="N16" s="384"/>
      <c r="O16" s="384"/>
      <c r="P16" s="384"/>
      <c r="Q16" s="384"/>
      <c r="R16" s="384"/>
      <c r="S16" s="384"/>
      <c r="T16" s="384"/>
      <c r="U16" s="384"/>
      <c r="V16" s="384"/>
      <c r="W16" s="204"/>
      <c r="X16" s="189"/>
      <c r="Y16" s="180"/>
      <c r="Z16" s="180"/>
      <c r="AK16" s="189"/>
    </row>
    <row r="17" spans="1:38" s="168" customFormat="1" ht="16.5" customHeight="1" x14ac:dyDescent="0.3">
      <c r="A17" s="176"/>
      <c r="B17" s="177"/>
      <c r="C17" s="177"/>
      <c r="D17" s="177"/>
      <c r="E17" s="177"/>
      <c r="F17" s="177"/>
      <c r="G17" s="177"/>
      <c r="H17" s="177"/>
      <c r="I17" s="177"/>
      <c r="J17" s="177"/>
      <c r="K17" s="177"/>
      <c r="L17" s="177"/>
      <c r="M17" s="177"/>
      <c r="N17" s="177"/>
      <c r="O17" s="177"/>
      <c r="P17" s="177"/>
      <c r="Q17" s="177"/>
      <c r="R17" s="177"/>
      <c r="S17" s="177"/>
      <c r="T17" s="177"/>
      <c r="U17" s="177"/>
      <c r="V17" s="179"/>
      <c r="W17" s="180"/>
      <c r="X17" s="180"/>
      <c r="Y17" s="180"/>
      <c r="Z17" s="180"/>
      <c r="AF17" s="189"/>
      <c r="AK17" s="189"/>
    </row>
    <row r="18" spans="1:38" s="208" customFormat="1" ht="27.65" customHeight="1" x14ac:dyDescent="0.3">
      <c r="A18" s="402" t="s">
        <v>92</v>
      </c>
      <c r="B18" s="403"/>
      <c r="C18" s="403"/>
      <c r="D18" s="403"/>
      <c r="E18" s="403"/>
      <c r="F18" s="403"/>
      <c r="I18" s="404" t="s">
        <v>93</v>
      </c>
      <c r="J18" s="404"/>
      <c r="K18" s="404"/>
      <c r="L18" s="404"/>
      <c r="M18" s="404"/>
      <c r="N18" s="404"/>
      <c r="O18" s="404"/>
      <c r="P18" s="404"/>
      <c r="Q18" s="404"/>
      <c r="R18" s="404"/>
      <c r="S18" s="404"/>
      <c r="T18" s="404"/>
      <c r="U18" s="404"/>
      <c r="V18" s="405"/>
      <c r="W18" s="211"/>
      <c r="X18" s="211"/>
      <c r="Y18" s="211"/>
      <c r="AE18" s="168"/>
      <c r="AF18" s="189"/>
      <c r="AG18" s="168"/>
      <c r="AH18" s="168"/>
      <c r="AI18" s="168"/>
      <c r="AJ18" s="168"/>
      <c r="AK18" s="168"/>
      <c r="AL18" s="189"/>
    </row>
    <row r="19" spans="1:38" s="170" customFormat="1" ht="28.75" customHeight="1" x14ac:dyDescent="0.3">
      <c r="A19" s="240" t="s">
        <v>94</v>
      </c>
      <c r="B19" s="240" t="s">
        <v>95</v>
      </c>
      <c r="C19" s="240" t="s">
        <v>96</v>
      </c>
      <c r="D19" s="240" t="s">
        <v>97</v>
      </c>
      <c r="E19" s="240" t="s">
        <v>98</v>
      </c>
      <c r="F19" s="240" t="s">
        <v>19</v>
      </c>
      <c r="I19" s="240" t="s">
        <v>99</v>
      </c>
      <c r="J19" s="240" t="s">
        <v>100</v>
      </c>
      <c r="K19" s="240" t="s">
        <v>101</v>
      </c>
      <c r="L19" s="240" t="s">
        <v>102</v>
      </c>
      <c r="M19" s="240" t="s">
        <v>103</v>
      </c>
      <c r="N19" s="240" t="s">
        <v>104</v>
      </c>
      <c r="O19" s="240" t="s">
        <v>105</v>
      </c>
      <c r="P19" s="240" t="s">
        <v>106</v>
      </c>
      <c r="Q19" s="240" t="s">
        <v>107</v>
      </c>
      <c r="R19" s="240" t="s">
        <v>108</v>
      </c>
      <c r="S19" s="240" t="s">
        <v>109</v>
      </c>
      <c r="T19" s="240" t="s">
        <v>110</v>
      </c>
      <c r="U19" s="240" t="s">
        <v>111</v>
      </c>
      <c r="V19" s="240" t="s">
        <v>19</v>
      </c>
      <c r="W19" s="212"/>
      <c r="X19" s="213"/>
      <c r="Y19" s="213"/>
      <c r="Z19" s="214"/>
      <c r="AA19" s="215"/>
      <c r="AB19" s="216"/>
      <c r="AC19" s="216"/>
      <c r="AD19" s="216"/>
      <c r="AE19" s="217"/>
      <c r="AF19" s="216"/>
      <c r="AG19" s="216"/>
      <c r="AH19" s="216"/>
      <c r="AI19" s="216"/>
      <c r="AJ19" s="216"/>
      <c r="AK19" s="216"/>
    </row>
    <row r="20" spans="1:38" s="170" customFormat="1" ht="18" customHeight="1" thickBot="1" x14ac:dyDescent="0.35">
      <c r="A20" s="190" t="s">
        <v>19</v>
      </c>
      <c r="B20" s="191">
        <f>SUM(B21:B23)</f>
        <v>13902</v>
      </c>
      <c r="C20" s="218">
        <f>IF(ISERROR(B20/F20),0,B20/F20)</f>
        <v>0.35771813807477548</v>
      </c>
      <c r="D20" s="191">
        <f>SUM(D21:D23)</f>
        <v>24961</v>
      </c>
      <c r="E20" s="218">
        <f>IF(ISERROR(D20/F20),0,D20/F20)</f>
        <v>0.64228186192522452</v>
      </c>
      <c r="F20" s="191">
        <f>B20+D20</f>
        <v>38863</v>
      </c>
      <c r="I20" s="219" t="s">
        <v>19</v>
      </c>
      <c r="J20" s="220">
        <f t="shared" ref="J20:U20" si="1">SUM(J21:J22)</f>
        <v>23638</v>
      </c>
      <c r="K20" s="221">
        <f t="shared" si="1"/>
        <v>1162</v>
      </c>
      <c r="L20" s="220">
        <f t="shared" si="1"/>
        <v>0</v>
      </c>
      <c r="M20" s="220">
        <f t="shared" si="1"/>
        <v>0</v>
      </c>
      <c r="N20" s="220">
        <f t="shared" si="1"/>
        <v>0</v>
      </c>
      <c r="O20" s="220">
        <f t="shared" si="1"/>
        <v>0</v>
      </c>
      <c r="P20" s="220">
        <f t="shared" si="1"/>
        <v>0</v>
      </c>
      <c r="Q20" s="220">
        <f t="shared" si="1"/>
        <v>0</v>
      </c>
      <c r="R20" s="220">
        <f t="shared" si="1"/>
        <v>0</v>
      </c>
      <c r="S20" s="220">
        <f t="shared" si="1"/>
        <v>0</v>
      </c>
      <c r="T20" s="220">
        <f t="shared" si="1"/>
        <v>0</v>
      </c>
      <c r="U20" s="220">
        <f t="shared" si="1"/>
        <v>0</v>
      </c>
      <c r="V20" s="222">
        <f>SUM(J20:U20)</f>
        <v>24800</v>
      </c>
      <c r="W20" s="212"/>
      <c r="X20" s="212"/>
      <c r="Y20" s="213"/>
      <c r="Z20" s="213"/>
      <c r="AA20" s="216"/>
      <c r="AB20" s="216"/>
      <c r="AC20" s="216"/>
      <c r="AD20" s="216"/>
      <c r="AE20" s="217"/>
      <c r="AF20" s="216"/>
      <c r="AG20" s="216"/>
    </row>
    <row r="21" spans="1:38" s="170" customFormat="1" ht="15" customHeight="1" thickTop="1" x14ac:dyDescent="0.3">
      <c r="A21" s="196" t="s">
        <v>112</v>
      </c>
      <c r="B21" s="223">
        <v>8865</v>
      </c>
      <c r="C21" s="224">
        <f>IF(ISERROR(B21/F21),0,B21/F21)</f>
        <v>0.86001164144353903</v>
      </c>
      <c r="D21" s="223">
        <v>1443</v>
      </c>
      <c r="E21" s="224">
        <f>IF(ISERROR(D21/F21),0,D21/F21)</f>
        <v>0.139988358556461</v>
      </c>
      <c r="F21" s="225">
        <f>B21+D21</f>
        <v>10308</v>
      </c>
      <c r="I21" s="225" t="s">
        <v>97</v>
      </c>
      <c r="J21" s="226">
        <v>15031</v>
      </c>
      <c r="K21" s="226">
        <v>736</v>
      </c>
      <c r="L21" s="226">
        <v>0</v>
      </c>
      <c r="M21" s="226">
        <v>0</v>
      </c>
      <c r="N21" s="226">
        <v>0</v>
      </c>
      <c r="O21" s="226">
        <v>0</v>
      </c>
      <c r="P21" s="226">
        <v>0</v>
      </c>
      <c r="Q21" s="226">
        <v>0</v>
      </c>
      <c r="R21" s="226">
        <v>0</v>
      </c>
      <c r="S21" s="226">
        <v>0</v>
      </c>
      <c r="T21" s="226">
        <v>0</v>
      </c>
      <c r="U21" s="226">
        <v>0</v>
      </c>
      <c r="V21" s="227">
        <f>SUM(J21:U21)</f>
        <v>15767</v>
      </c>
      <c r="W21" s="212"/>
      <c r="X21" s="228"/>
      <c r="Y21" s="228"/>
      <c r="Z21" s="213"/>
      <c r="AA21" s="216"/>
      <c r="AB21" s="217"/>
      <c r="AC21" s="217"/>
      <c r="AD21" s="217"/>
      <c r="AE21" s="217"/>
      <c r="AF21" s="217"/>
      <c r="AG21" s="217"/>
      <c r="AH21" s="217"/>
      <c r="AI21" s="217"/>
      <c r="AJ21" s="217"/>
      <c r="AK21" s="217"/>
      <c r="AL21" s="217"/>
    </row>
    <row r="22" spans="1:38" s="170" customFormat="1" ht="15" customHeight="1" x14ac:dyDescent="0.3">
      <c r="A22" s="201" t="s">
        <v>113</v>
      </c>
      <c r="B22" s="229">
        <v>4187</v>
      </c>
      <c r="C22" s="230">
        <f>IF(ISERROR(B22/F22),0,B22/F22)</f>
        <v>0.84296355949265145</v>
      </c>
      <c r="D22" s="229">
        <v>780</v>
      </c>
      <c r="E22" s="230">
        <f>IF(ISERROR(D22/F22),0,D22/F22)</f>
        <v>0.1570364405073485</v>
      </c>
      <c r="F22" s="246">
        <f>B22+D22</f>
        <v>4967</v>
      </c>
      <c r="I22" s="246" t="s">
        <v>114</v>
      </c>
      <c r="J22" s="231">
        <v>8607</v>
      </c>
      <c r="K22" s="226">
        <v>426</v>
      </c>
      <c r="L22" s="226">
        <v>0</v>
      </c>
      <c r="M22" s="226">
        <v>0</v>
      </c>
      <c r="N22" s="226">
        <v>0</v>
      </c>
      <c r="O22" s="226">
        <v>0</v>
      </c>
      <c r="P22" s="226">
        <v>0</v>
      </c>
      <c r="Q22" s="226">
        <v>0</v>
      </c>
      <c r="R22" s="226">
        <v>0</v>
      </c>
      <c r="S22" s="226">
        <v>0</v>
      </c>
      <c r="T22" s="226">
        <v>0</v>
      </c>
      <c r="U22" s="226">
        <v>0</v>
      </c>
      <c r="V22" s="232">
        <f>SUM(J22:U22)</f>
        <v>9033</v>
      </c>
      <c r="W22" s="212"/>
      <c r="X22" s="228"/>
      <c r="Y22" s="228"/>
      <c r="Z22" s="228"/>
      <c r="AA22" s="217"/>
      <c r="AB22" s="217"/>
      <c r="AC22" s="217"/>
      <c r="AD22" s="217"/>
      <c r="AE22" s="217"/>
      <c r="AF22" s="217"/>
      <c r="AG22" s="217"/>
      <c r="AH22" s="217"/>
      <c r="AI22" s="217"/>
      <c r="AJ22" s="217"/>
      <c r="AK22" s="217"/>
      <c r="AL22" s="217"/>
    </row>
    <row r="23" spans="1:38" s="170" customFormat="1" ht="15" customHeight="1" x14ac:dyDescent="0.3">
      <c r="A23" s="201" t="s">
        <v>115</v>
      </c>
      <c r="B23" s="229">
        <v>850</v>
      </c>
      <c r="C23" s="230">
        <f>IF(ISERROR(B23/F23),0,B23/F23)</f>
        <v>3.6035272172290994E-2</v>
      </c>
      <c r="D23" s="229">
        <v>22738</v>
      </c>
      <c r="E23" s="230">
        <f>IF(ISERROR(D23/F23),0,D23/F23)</f>
        <v>0.96396472782770903</v>
      </c>
      <c r="F23" s="246">
        <f>B23+D23</f>
        <v>23588</v>
      </c>
      <c r="T23" s="180"/>
      <c r="U23" s="180"/>
      <c r="V23" s="233"/>
      <c r="W23" s="212"/>
      <c r="X23" s="228"/>
      <c r="Y23" s="228"/>
      <c r="Z23" s="228"/>
      <c r="AA23" s="217"/>
      <c r="AB23" s="217"/>
      <c r="AC23" s="217"/>
      <c r="AD23" s="217"/>
      <c r="AE23" s="217"/>
      <c r="AF23" s="217"/>
      <c r="AG23" s="217"/>
      <c r="AH23" s="217"/>
      <c r="AI23" s="217"/>
      <c r="AJ23" s="217"/>
      <c r="AK23" s="217"/>
      <c r="AL23" s="217"/>
    </row>
    <row r="24" spans="1:38" s="170" customFormat="1" ht="12" x14ac:dyDescent="0.3">
      <c r="A24" s="234"/>
      <c r="T24" s="180"/>
      <c r="U24" s="180"/>
      <c r="V24" s="233"/>
      <c r="W24" s="212"/>
      <c r="X24" s="212"/>
      <c r="Y24" s="228"/>
      <c r="Z24" s="228"/>
      <c r="AA24" s="217"/>
      <c r="AB24" s="217"/>
      <c r="AC24" s="217"/>
      <c r="AD24" s="217"/>
      <c r="AE24" s="217"/>
      <c r="AF24" s="217"/>
      <c r="AG24" s="217"/>
      <c r="AH24" s="217"/>
      <c r="AK24" s="217"/>
      <c r="AL24" s="217"/>
    </row>
    <row r="25" spans="1:38" s="168" customFormat="1" ht="16.5" customHeight="1" x14ac:dyDescent="0.3">
      <c r="A25" s="383"/>
      <c r="B25" s="384"/>
      <c r="C25" s="384"/>
      <c r="D25" s="384"/>
      <c r="E25" s="384"/>
      <c r="F25" s="384"/>
      <c r="G25" s="384"/>
      <c r="H25" s="384"/>
      <c r="I25" s="384"/>
      <c r="J25" s="384"/>
      <c r="K25" s="384"/>
      <c r="L25" s="384"/>
      <c r="M25" s="384"/>
      <c r="N25" s="384"/>
      <c r="O25" s="384"/>
      <c r="P25" s="384"/>
      <c r="Q25" s="384"/>
      <c r="R25" s="384"/>
      <c r="S25" s="384"/>
      <c r="T25" s="384"/>
      <c r="U25" s="384"/>
      <c r="V25" s="406"/>
      <c r="W25" s="180"/>
      <c r="X25" s="180"/>
      <c r="Y25" s="180"/>
      <c r="Z25" s="195"/>
      <c r="AA25" s="189"/>
      <c r="AB25" s="189"/>
      <c r="AC25" s="189"/>
      <c r="AD25" s="189"/>
      <c r="AE25" s="189"/>
      <c r="AF25" s="189"/>
      <c r="AG25" s="189"/>
    </row>
    <row r="26" spans="1:38" s="170" customFormat="1" ht="12" x14ac:dyDescent="0.3">
      <c r="A26" s="234"/>
      <c r="T26" s="180"/>
      <c r="U26" s="180"/>
      <c r="V26" s="233"/>
      <c r="W26" s="212"/>
      <c r="X26" s="212"/>
      <c r="Y26" s="212"/>
      <c r="Z26" s="228"/>
      <c r="AA26" s="217"/>
      <c r="AB26" s="217"/>
      <c r="AC26" s="217"/>
      <c r="AG26" s="217"/>
    </row>
    <row r="27" spans="1:38" s="168" customFormat="1" ht="21.65" customHeight="1" x14ac:dyDescent="0.3">
      <c r="A27" s="407" t="s">
        <v>116</v>
      </c>
      <c r="B27" s="408"/>
      <c r="C27" s="408"/>
      <c r="D27" s="408"/>
      <c r="E27" s="408"/>
      <c r="F27" s="235"/>
      <c r="H27" s="408" t="s">
        <v>117</v>
      </c>
      <c r="I27" s="408"/>
      <c r="J27" s="408"/>
      <c r="K27" s="408"/>
      <c r="L27" s="408"/>
      <c r="M27" s="235"/>
      <c r="N27" s="409" t="s">
        <v>118</v>
      </c>
      <c r="O27" s="409"/>
      <c r="P27" s="409"/>
      <c r="Q27" s="409"/>
      <c r="R27" s="409"/>
      <c r="S27" s="235"/>
      <c r="V27" s="236"/>
      <c r="W27" s="237"/>
      <c r="X27" s="238"/>
      <c r="Y27" s="238"/>
      <c r="Z27" s="238"/>
      <c r="AA27" s="239"/>
      <c r="AB27" s="239"/>
      <c r="AC27" s="239"/>
      <c r="AD27" s="239"/>
      <c r="AE27" s="189"/>
      <c r="AF27" s="189"/>
      <c r="AG27" s="189"/>
      <c r="AH27" s="239"/>
      <c r="AI27" s="239"/>
    </row>
    <row r="28" spans="1:38" s="170" customFormat="1" ht="37.5" customHeight="1" x14ac:dyDescent="0.3">
      <c r="A28" s="240" t="s">
        <v>119</v>
      </c>
      <c r="B28" s="240" t="s">
        <v>112</v>
      </c>
      <c r="C28" s="240" t="s">
        <v>113</v>
      </c>
      <c r="D28" s="240" t="s">
        <v>115</v>
      </c>
      <c r="E28" s="240" t="s">
        <v>19</v>
      </c>
      <c r="H28" s="412" t="s">
        <v>119</v>
      </c>
      <c r="I28" s="412"/>
      <c r="J28" s="188" t="s">
        <v>19</v>
      </c>
      <c r="K28" s="180"/>
      <c r="L28" s="180"/>
      <c r="M28" s="180"/>
      <c r="N28" s="413" t="s">
        <v>120</v>
      </c>
      <c r="O28" s="414"/>
      <c r="P28" s="241" t="s">
        <v>19</v>
      </c>
      <c r="U28" s="180"/>
      <c r="V28" s="242"/>
      <c r="W28" s="212"/>
      <c r="X28" s="212"/>
      <c r="Y28" s="212"/>
      <c r="Z28" s="217"/>
      <c r="AD28" s="217"/>
      <c r="AE28" s="217"/>
      <c r="AF28" s="217"/>
      <c r="AG28" s="217"/>
    </row>
    <row r="29" spans="1:38" s="170" customFormat="1" ht="15" customHeight="1" thickBot="1" x14ac:dyDescent="0.35">
      <c r="A29" s="190" t="s">
        <v>19</v>
      </c>
      <c r="B29" s="191">
        <f>SUM(B30:B30)</f>
        <v>6613</v>
      </c>
      <c r="C29" s="191">
        <f>SUM(C30:C30)</f>
        <v>3083</v>
      </c>
      <c r="D29" s="191">
        <f>SUM(D30:D30)</f>
        <v>15104</v>
      </c>
      <c r="E29" s="221">
        <f>SUM(B29:D29)</f>
        <v>24800</v>
      </c>
      <c r="H29" s="415" t="s">
        <v>19</v>
      </c>
      <c r="I29" s="415"/>
      <c r="J29" s="243">
        <f>SUM(J30)</f>
        <v>23347</v>
      </c>
      <c r="K29" s="180"/>
      <c r="L29" s="180"/>
      <c r="M29" s="180"/>
      <c r="N29" s="416" t="s">
        <v>19</v>
      </c>
      <c r="O29" s="417"/>
      <c r="P29" s="244">
        <v>29817</v>
      </c>
      <c r="U29" s="195"/>
      <c r="V29" s="245"/>
      <c r="W29" s="212"/>
      <c r="X29" s="228"/>
      <c r="Y29" s="228"/>
      <c r="Z29" s="217"/>
      <c r="AA29" s="217"/>
      <c r="AB29" s="217"/>
      <c r="AC29" s="217"/>
      <c r="AD29" s="217"/>
      <c r="AE29" s="217"/>
      <c r="AF29" s="217"/>
      <c r="AG29" s="217"/>
      <c r="AH29" s="217"/>
      <c r="AI29" s="217"/>
      <c r="AJ29" s="217"/>
    </row>
    <row r="30" spans="1:38" s="170" customFormat="1" ht="14.5" customHeight="1" thickTop="1" x14ac:dyDescent="0.3">
      <c r="A30" s="201" t="s">
        <v>83</v>
      </c>
      <c r="B30" s="229">
        <v>6613</v>
      </c>
      <c r="C30" s="229">
        <v>3083</v>
      </c>
      <c r="D30" s="229">
        <v>15104</v>
      </c>
      <c r="E30" s="225">
        <f>SUM(B30:D30)</f>
        <v>24800</v>
      </c>
      <c r="F30" s="168"/>
      <c r="G30" s="168"/>
      <c r="H30" s="418" t="s">
        <v>83</v>
      </c>
      <c r="I30" s="418"/>
      <c r="J30" s="247">
        <v>23347</v>
      </c>
      <c r="K30" s="180"/>
      <c r="L30" s="180"/>
      <c r="M30" s="180"/>
      <c r="N30" s="418" t="s">
        <v>121</v>
      </c>
      <c r="O30" s="418"/>
      <c r="P30" s="247">
        <v>3649</v>
      </c>
      <c r="R30" s="180"/>
      <c r="U30" s="195"/>
      <c r="V30" s="245"/>
      <c r="W30" s="212"/>
      <c r="X30" s="228"/>
      <c r="Y30" s="228"/>
      <c r="Z30" s="217"/>
      <c r="AA30" s="217"/>
      <c r="AB30" s="217"/>
      <c r="AC30" s="217"/>
      <c r="AD30" s="217"/>
      <c r="AE30" s="217"/>
      <c r="AF30" s="217"/>
      <c r="AG30" s="217"/>
      <c r="AH30" s="217"/>
      <c r="AI30" s="217"/>
      <c r="AJ30" s="217"/>
    </row>
    <row r="31" spans="1:38" s="170" customFormat="1" ht="12" x14ac:dyDescent="0.3">
      <c r="A31" s="234"/>
      <c r="F31" s="168"/>
      <c r="G31" s="168"/>
      <c r="H31" s="168"/>
      <c r="K31" s="168"/>
      <c r="L31" s="180"/>
      <c r="M31" s="180"/>
      <c r="N31" s="180"/>
      <c r="O31" s="180"/>
      <c r="P31" s="180"/>
      <c r="Q31" s="180"/>
      <c r="R31" s="180"/>
      <c r="S31" s="180"/>
      <c r="T31" s="180"/>
      <c r="U31" s="195"/>
      <c r="V31" s="233"/>
      <c r="W31" s="212"/>
      <c r="X31" s="228"/>
      <c r="Y31" s="228"/>
      <c r="Z31" s="228"/>
      <c r="AA31" s="217"/>
      <c r="AB31" s="217"/>
      <c r="AC31" s="217"/>
      <c r="AD31" s="217"/>
      <c r="AE31" s="217"/>
      <c r="AF31" s="217"/>
      <c r="AG31" s="217"/>
    </row>
    <row r="32" spans="1:38" s="168" customFormat="1" ht="16.5" customHeight="1" x14ac:dyDescent="0.3">
      <c r="A32" s="383"/>
      <c r="B32" s="384"/>
      <c r="C32" s="384"/>
      <c r="D32" s="384"/>
      <c r="E32" s="384"/>
      <c r="F32" s="384"/>
      <c r="G32" s="384"/>
      <c r="H32" s="384"/>
      <c r="I32" s="384"/>
      <c r="J32" s="384"/>
      <c r="K32" s="384"/>
      <c r="L32" s="384"/>
      <c r="M32" s="384"/>
      <c r="N32" s="384"/>
      <c r="O32" s="384"/>
      <c r="P32" s="384"/>
      <c r="Q32" s="384"/>
      <c r="R32" s="384"/>
      <c r="S32" s="384"/>
      <c r="T32" s="384"/>
      <c r="U32" s="384"/>
      <c r="V32" s="406"/>
      <c r="W32" s="180"/>
      <c r="X32" s="180"/>
      <c r="Y32" s="180"/>
      <c r="Z32" s="195"/>
      <c r="AA32" s="189"/>
      <c r="AB32" s="189"/>
      <c r="AC32" s="189"/>
      <c r="AD32" s="189"/>
      <c r="AE32" s="189"/>
      <c r="AF32" s="189"/>
      <c r="AG32" s="189"/>
    </row>
    <row r="33" spans="1:45" s="170" customFormat="1" ht="12" x14ac:dyDescent="0.3">
      <c r="A33" s="234"/>
      <c r="F33" s="168"/>
      <c r="G33" s="168"/>
      <c r="H33" s="168"/>
      <c r="I33" s="217"/>
      <c r="K33" s="168"/>
      <c r="L33" s="180"/>
      <c r="M33" s="180"/>
      <c r="N33" s="180"/>
      <c r="O33" s="180"/>
      <c r="P33" s="180"/>
      <c r="Q33" s="180"/>
      <c r="R33" s="180"/>
      <c r="S33" s="180"/>
      <c r="T33" s="180"/>
      <c r="U33" s="180"/>
      <c r="V33" s="248"/>
      <c r="W33" s="212"/>
      <c r="X33" s="212"/>
      <c r="Y33" s="212"/>
      <c r="Z33" s="228"/>
      <c r="AA33" s="217"/>
      <c r="AB33" s="217"/>
      <c r="AC33" s="217"/>
      <c r="AD33" s="217"/>
      <c r="AE33" s="217"/>
    </row>
    <row r="34" spans="1:45" s="170" customFormat="1" ht="12" x14ac:dyDescent="0.3">
      <c r="A34" s="234"/>
      <c r="F34" s="168"/>
      <c r="G34" s="168"/>
      <c r="H34" s="168"/>
      <c r="I34" s="216"/>
      <c r="J34" s="216"/>
      <c r="K34" s="239"/>
      <c r="L34" s="249"/>
      <c r="M34" s="249"/>
      <c r="N34" s="249"/>
      <c r="O34" s="249"/>
      <c r="P34" s="249"/>
      <c r="Q34" s="249"/>
      <c r="R34" s="249"/>
      <c r="S34" s="249"/>
      <c r="T34" s="180"/>
      <c r="U34" s="180"/>
      <c r="V34" s="233"/>
      <c r="W34" s="212"/>
      <c r="X34" s="212"/>
      <c r="Y34" s="212"/>
      <c r="Z34" s="228"/>
      <c r="AB34" s="217"/>
      <c r="AC34" s="217"/>
      <c r="AE34" s="217"/>
    </row>
    <row r="35" spans="1:45" s="170" customFormat="1" ht="22.5" customHeight="1" x14ac:dyDescent="0.3">
      <c r="A35" s="389" t="s">
        <v>122</v>
      </c>
      <c r="B35" s="390"/>
      <c r="C35" s="390"/>
      <c r="D35" s="390"/>
      <c r="E35" s="390"/>
      <c r="F35" s="235"/>
      <c r="G35" s="168"/>
      <c r="H35" s="168"/>
      <c r="I35" s="168"/>
      <c r="J35" s="168"/>
      <c r="K35" s="168"/>
      <c r="L35" s="168"/>
      <c r="M35" s="168"/>
      <c r="N35" s="168"/>
      <c r="O35" s="168"/>
      <c r="P35" s="168"/>
      <c r="Q35" s="168"/>
      <c r="R35" s="189"/>
      <c r="S35" s="168"/>
      <c r="T35" s="168"/>
      <c r="U35" s="168"/>
      <c r="V35" s="250"/>
      <c r="W35" s="212"/>
      <c r="X35" s="212"/>
      <c r="Y35" s="212"/>
      <c r="Z35" s="228"/>
      <c r="AB35" s="217"/>
      <c r="AC35" s="217"/>
      <c r="AE35" s="217"/>
    </row>
    <row r="36" spans="1:45" s="170" customFormat="1" ht="38.5" customHeight="1" x14ac:dyDescent="0.3">
      <c r="A36" s="251" t="s">
        <v>123</v>
      </c>
      <c r="B36" s="240" t="s">
        <v>94</v>
      </c>
      <c r="C36" s="240" t="s">
        <v>100</v>
      </c>
      <c r="D36" s="240" t="s">
        <v>101</v>
      </c>
      <c r="E36" s="240" t="s">
        <v>102</v>
      </c>
      <c r="F36" s="240" t="s">
        <v>103</v>
      </c>
      <c r="G36" s="240" t="s">
        <v>104</v>
      </c>
      <c r="H36" s="240" t="s">
        <v>105</v>
      </c>
      <c r="I36" s="240" t="s">
        <v>106</v>
      </c>
      <c r="J36" s="240" t="s">
        <v>107</v>
      </c>
      <c r="K36" s="240" t="s">
        <v>108</v>
      </c>
      <c r="L36" s="240" t="s">
        <v>109</v>
      </c>
      <c r="M36" s="240" t="s">
        <v>110</v>
      </c>
      <c r="N36" s="240" t="s">
        <v>111</v>
      </c>
      <c r="O36" s="240" t="s">
        <v>19</v>
      </c>
      <c r="P36" s="168"/>
      <c r="Q36" s="168"/>
      <c r="R36" s="189"/>
      <c r="S36" s="168"/>
      <c r="T36" s="168"/>
      <c r="U36" s="168"/>
      <c r="V36" s="250"/>
      <c r="W36" s="168"/>
      <c r="X36" s="168"/>
      <c r="Y36" s="168"/>
      <c r="Z36" s="168"/>
      <c r="AA36" s="168"/>
      <c r="AB36" s="168"/>
      <c r="AC36" s="168"/>
      <c r="AD36" s="212"/>
      <c r="AE36" s="212"/>
      <c r="AI36" s="217"/>
      <c r="AJ36" s="217"/>
      <c r="AL36" s="217"/>
    </row>
    <row r="37" spans="1:45" s="170" customFormat="1" ht="15.75" customHeight="1" thickBot="1" x14ac:dyDescent="0.35">
      <c r="A37" s="252" t="s">
        <v>19</v>
      </c>
      <c r="B37" s="191"/>
      <c r="C37" s="253">
        <f t="shared" ref="C37:D37" si="2">SUM(C38,C50,C54,C58,C62,C66,C70,C74,C78,C82)</f>
        <v>21738</v>
      </c>
      <c r="D37" s="253">
        <f t="shared" si="2"/>
        <v>1609</v>
      </c>
      <c r="E37" s="253">
        <f>SUM(E38,E50,E54,E58,E62,E66,E70,E74,E78,E82)</f>
        <v>0</v>
      </c>
      <c r="F37" s="253">
        <f>SUM(F38,F50,F54,F58,F62,F66,F70,F74,F78,F82)</f>
        <v>0</v>
      </c>
      <c r="G37" s="253">
        <f t="shared" ref="G37:N37" si="3">SUM(G38,G50,G54,G58,G62,G66,G70,G74,G78,G82)</f>
        <v>0</v>
      </c>
      <c r="H37" s="253">
        <f t="shared" si="3"/>
        <v>0</v>
      </c>
      <c r="I37" s="253">
        <f t="shared" si="3"/>
        <v>0</v>
      </c>
      <c r="J37" s="253">
        <f t="shared" si="3"/>
        <v>0</v>
      </c>
      <c r="K37" s="253">
        <f t="shared" si="3"/>
        <v>0</v>
      </c>
      <c r="L37" s="253">
        <f t="shared" si="3"/>
        <v>0</v>
      </c>
      <c r="M37" s="253">
        <f t="shared" si="3"/>
        <v>0</v>
      </c>
      <c r="N37" s="253">
        <f t="shared" si="3"/>
        <v>0</v>
      </c>
      <c r="O37" s="254">
        <f>SUM(C37:N37)</f>
        <v>23347</v>
      </c>
      <c r="P37" s="168"/>
      <c r="Q37" s="168"/>
      <c r="R37" s="189"/>
      <c r="S37" s="168"/>
      <c r="T37" s="168"/>
      <c r="U37" s="189"/>
      <c r="V37" s="255"/>
      <c r="W37" s="189"/>
      <c r="X37" s="189"/>
      <c r="Y37" s="189"/>
      <c r="Z37" s="189"/>
      <c r="AA37" s="189"/>
      <c r="AB37" s="189"/>
      <c r="AC37" s="189"/>
      <c r="AD37" s="228"/>
      <c r="AE37" s="228"/>
      <c r="AF37" s="217"/>
      <c r="AG37" s="217"/>
      <c r="AH37" s="217"/>
      <c r="AI37" s="217"/>
      <c r="AJ37" s="217"/>
      <c r="AL37" s="217"/>
      <c r="AP37" s="217"/>
      <c r="AQ37" s="217"/>
      <c r="AR37" s="217"/>
      <c r="AS37" s="217"/>
    </row>
    <row r="38" spans="1:45" s="170" customFormat="1" ht="15" customHeight="1" thickTop="1" x14ac:dyDescent="0.3">
      <c r="A38" s="256" t="s">
        <v>124</v>
      </c>
      <c r="B38" s="256" t="s">
        <v>19</v>
      </c>
      <c r="C38" s="257">
        <f t="shared" ref="C38:N38" si="4">SUM(C39:C41)</f>
        <v>1061</v>
      </c>
      <c r="D38" s="257">
        <f t="shared" si="4"/>
        <v>68</v>
      </c>
      <c r="E38" s="257">
        <f t="shared" si="4"/>
        <v>0</v>
      </c>
      <c r="F38" s="257">
        <f t="shared" si="4"/>
        <v>0</v>
      </c>
      <c r="G38" s="257">
        <f t="shared" si="4"/>
        <v>0</v>
      </c>
      <c r="H38" s="257">
        <f t="shared" si="4"/>
        <v>0</v>
      </c>
      <c r="I38" s="257">
        <f t="shared" si="4"/>
        <v>0</v>
      </c>
      <c r="J38" s="257">
        <f t="shared" si="4"/>
        <v>0</v>
      </c>
      <c r="K38" s="257">
        <f t="shared" si="4"/>
        <v>0</v>
      </c>
      <c r="L38" s="257">
        <f t="shared" si="4"/>
        <v>0</v>
      </c>
      <c r="M38" s="257">
        <f t="shared" si="4"/>
        <v>0</v>
      </c>
      <c r="N38" s="257">
        <f t="shared" si="4"/>
        <v>0</v>
      </c>
      <c r="O38" s="257">
        <f>SUM(C38:N38)</f>
        <v>1129</v>
      </c>
      <c r="P38" s="258"/>
      <c r="Q38" s="258"/>
      <c r="R38" s="189"/>
      <c r="S38" s="189"/>
      <c r="T38" s="189"/>
      <c r="U38" s="189"/>
      <c r="V38" s="255"/>
      <c r="W38" s="189"/>
      <c r="X38" s="189"/>
      <c r="Y38" s="189"/>
      <c r="Z38" s="189"/>
      <c r="AA38" s="189"/>
      <c r="AB38" s="189"/>
      <c r="AC38" s="189"/>
      <c r="AD38" s="228"/>
      <c r="AE38" s="228"/>
      <c r="AF38" s="217"/>
      <c r="AG38" s="217"/>
      <c r="AH38" s="217"/>
      <c r="AI38" s="217"/>
      <c r="AS38" s="217"/>
    </row>
    <row r="39" spans="1:45" s="170" customFormat="1" ht="15" customHeight="1" x14ac:dyDescent="0.3">
      <c r="A39" s="246"/>
      <c r="B39" s="246" t="s">
        <v>112</v>
      </c>
      <c r="C39" s="259">
        <v>218</v>
      </c>
      <c r="D39" s="259">
        <v>12</v>
      </c>
      <c r="E39" s="259">
        <v>0</v>
      </c>
      <c r="F39" s="259">
        <v>0</v>
      </c>
      <c r="G39" s="259">
        <v>0</v>
      </c>
      <c r="H39" s="259">
        <v>0</v>
      </c>
      <c r="I39" s="259">
        <v>0</v>
      </c>
      <c r="J39" s="259">
        <v>0</v>
      </c>
      <c r="K39" s="259">
        <v>0</v>
      </c>
      <c r="L39" s="260">
        <v>0</v>
      </c>
      <c r="M39" s="260">
        <v>0</v>
      </c>
      <c r="N39" s="260">
        <v>0</v>
      </c>
      <c r="O39" s="261">
        <f>O43+O47</f>
        <v>230</v>
      </c>
      <c r="P39" s="168"/>
      <c r="Q39" s="168"/>
      <c r="R39" s="189"/>
      <c r="S39" s="168"/>
      <c r="T39" s="168"/>
      <c r="U39" s="189"/>
      <c r="V39" s="255"/>
      <c r="W39" s="168"/>
      <c r="X39" s="168"/>
      <c r="Y39" s="168"/>
      <c r="Z39" s="168"/>
      <c r="AA39" s="189"/>
      <c r="AB39" s="189"/>
      <c r="AC39" s="189"/>
      <c r="AD39" s="228"/>
      <c r="AE39" s="228"/>
      <c r="AF39" s="217"/>
      <c r="AG39" s="217"/>
      <c r="AH39" s="217"/>
      <c r="AI39" s="217"/>
      <c r="AS39" s="217"/>
    </row>
    <row r="40" spans="1:45" s="170" customFormat="1" ht="15" customHeight="1" x14ac:dyDescent="0.3">
      <c r="A40" s="246"/>
      <c r="B40" s="246" t="s">
        <v>113</v>
      </c>
      <c r="C40" s="259">
        <v>337</v>
      </c>
      <c r="D40" s="259">
        <v>21</v>
      </c>
      <c r="E40" s="259">
        <v>0</v>
      </c>
      <c r="F40" s="259">
        <v>0</v>
      </c>
      <c r="G40" s="259">
        <v>0</v>
      </c>
      <c r="H40" s="259">
        <v>0</v>
      </c>
      <c r="I40" s="259">
        <v>0</v>
      </c>
      <c r="J40" s="259">
        <v>0</v>
      </c>
      <c r="K40" s="259">
        <v>0</v>
      </c>
      <c r="L40" s="260">
        <v>0</v>
      </c>
      <c r="M40" s="260">
        <v>0</v>
      </c>
      <c r="N40" s="260">
        <v>0</v>
      </c>
      <c r="O40" s="261">
        <f>O44+O48</f>
        <v>358</v>
      </c>
      <c r="P40" s="168"/>
      <c r="Q40" s="168"/>
      <c r="R40" s="168"/>
      <c r="S40" s="189"/>
      <c r="T40" s="189"/>
      <c r="U40" s="189"/>
      <c r="V40" s="255"/>
      <c r="W40" s="168"/>
      <c r="X40" s="168"/>
      <c r="Y40" s="168"/>
      <c r="Z40" s="168"/>
      <c r="AA40" s="168"/>
      <c r="AB40" s="189"/>
      <c r="AC40" s="168"/>
      <c r="AD40" s="228"/>
      <c r="AE40" s="212"/>
      <c r="AF40" s="217"/>
      <c r="AH40" s="217"/>
      <c r="AS40" s="217"/>
    </row>
    <row r="41" spans="1:45" s="170" customFormat="1" ht="15" customHeight="1" x14ac:dyDescent="0.3">
      <c r="A41" s="246"/>
      <c r="B41" s="246" t="s">
        <v>115</v>
      </c>
      <c r="C41" s="259">
        <v>506</v>
      </c>
      <c r="D41" s="259">
        <v>35</v>
      </c>
      <c r="E41" s="259">
        <v>0</v>
      </c>
      <c r="F41" s="259">
        <v>0</v>
      </c>
      <c r="G41" s="259">
        <v>0</v>
      </c>
      <c r="H41" s="259">
        <v>0</v>
      </c>
      <c r="I41" s="259">
        <v>0</v>
      </c>
      <c r="J41" s="259">
        <v>0</v>
      </c>
      <c r="K41" s="259">
        <v>0</v>
      </c>
      <c r="L41" s="260">
        <v>0</v>
      </c>
      <c r="M41" s="260">
        <v>0</v>
      </c>
      <c r="N41" s="260">
        <v>0</v>
      </c>
      <c r="O41" s="261">
        <f>O45+O49</f>
        <v>541</v>
      </c>
      <c r="P41" s="168"/>
      <c r="Q41" s="168"/>
      <c r="R41" s="168"/>
      <c r="S41" s="168"/>
      <c r="T41" s="168"/>
      <c r="U41" s="189"/>
      <c r="V41" s="250"/>
      <c r="W41" s="168"/>
      <c r="X41" s="168"/>
      <c r="Y41" s="168"/>
      <c r="Z41" s="168"/>
      <c r="AA41" s="168"/>
      <c r="AB41" s="189"/>
      <c r="AC41" s="168"/>
      <c r="AD41" s="212"/>
      <c r="AE41" s="212"/>
      <c r="AS41" s="217"/>
    </row>
    <row r="42" spans="1:45" s="170" customFormat="1" ht="14.5" customHeight="1" x14ac:dyDescent="0.3">
      <c r="A42" s="262" t="s">
        <v>125</v>
      </c>
      <c r="B42" s="263" t="s">
        <v>19</v>
      </c>
      <c r="C42" s="264">
        <f t="shared" ref="C42:N42" si="5">SUM(C43:C45)</f>
        <v>262</v>
      </c>
      <c r="D42" s="264">
        <f t="shared" si="5"/>
        <v>22</v>
      </c>
      <c r="E42" s="264">
        <f t="shared" si="5"/>
        <v>0</v>
      </c>
      <c r="F42" s="264">
        <f t="shared" si="5"/>
        <v>0</v>
      </c>
      <c r="G42" s="264">
        <f t="shared" si="5"/>
        <v>0</v>
      </c>
      <c r="H42" s="264">
        <f t="shared" si="5"/>
        <v>0</v>
      </c>
      <c r="I42" s="264">
        <f t="shared" si="5"/>
        <v>0</v>
      </c>
      <c r="J42" s="264">
        <f t="shared" si="5"/>
        <v>0</v>
      </c>
      <c r="K42" s="264">
        <f t="shared" si="5"/>
        <v>0</v>
      </c>
      <c r="L42" s="264">
        <f t="shared" si="5"/>
        <v>0</v>
      </c>
      <c r="M42" s="264">
        <f t="shared" si="5"/>
        <v>0</v>
      </c>
      <c r="N42" s="264">
        <f t="shared" si="5"/>
        <v>0</v>
      </c>
      <c r="O42" s="264">
        <f t="shared" ref="O42:O81" si="6">SUM(C42:N42)</f>
        <v>284</v>
      </c>
      <c r="P42" s="258"/>
      <c r="Q42" s="168"/>
      <c r="R42" s="168"/>
      <c r="S42" s="168"/>
      <c r="T42" s="168"/>
      <c r="U42" s="168"/>
      <c r="V42" s="250"/>
      <c r="W42" s="168"/>
      <c r="X42" s="168"/>
      <c r="Y42" s="168"/>
      <c r="Z42" s="168"/>
      <c r="AA42" s="168"/>
      <c r="AB42" s="189"/>
      <c r="AC42" s="168"/>
      <c r="AD42" s="212"/>
      <c r="AE42" s="212"/>
      <c r="AF42" s="217"/>
      <c r="AG42" s="217"/>
      <c r="AH42" s="217"/>
      <c r="AQ42" s="217"/>
      <c r="AR42" s="217"/>
      <c r="AS42" s="217"/>
    </row>
    <row r="43" spans="1:45" s="170" customFormat="1" ht="14.5" customHeight="1" x14ac:dyDescent="0.3">
      <c r="A43" s="265"/>
      <c r="B43" s="246" t="s">
        <v>112</v>
      </c>
      <c r="C43" s="259">
        <v>22</v>
      </c>
      <c r="D43" s="259">
        <v>3</v>
      </c>
      <c r="E43" s="259">
        <v>0</v>
      </c>
      <c r="F43" s="259">
        <v>0</v>
      </c>
      <c r="G43" s="259">
        <v>0</v>
      </c>
      <c r="H43" s="259">
        <v>0</v>
      </c>
      <c r="I43" s="259">
        <v>0</v>
      </c>
      <c r="J43" s="259">
        <v>0</v>
      </c>
      <c r="K43" s="259">
        <v>0</v>
      </c>
      <c r="L43" s="260">
        <v>0</v>
      </c>
      <c r="M43" s="260">
        <v>0</v>
      </c>
      <c r="N43" s="260">
        <v>0</v>
      </c>
      <c r="O43" s="266">
        <f t="shared" si="6"/>
        <v>25</v>
      </c>
      <c r="P43" s="258"/>
      <c r="Q43" s="168"/>
      <c r="R43" s="168"/>
      <c r="S43" s="168"/>
      <c r="T43" s="168"/>
      <c r="U43" s="168"/>
      <c r="V43" s="250"/>
      <c r="W43" s="168"/>
      <c r="X43" s="168"/>
      <c r="Y43" s="168"/>
      <c r="Z43" s="168"/>
      <c r="AA43" s="168"/>
      <c r="AB43" s="189"/>
      <c r="AC43" s="189"/>
      <c r="AD43" s="212"/>
      <c r="AE43" s="228"/>
      <c r="AF43" s="217"/>
      <c r="AG43" s="217"/>
      <c r="AH43" s="217"/>
      <c r="AI43" s="217"/>
      <c r="AQ43" s="217"/>
      <c r="AR43" s="217"/>
      <c r="AS43" s="217"/>
    </row>
    <row r="44" spans="1:45" s="170" customFormat="1" ht="14.5" customHeight="1" x14ac:dyDescent="0.3">
      <c r="A44" s="265"/>
      <c r="B44" s="246" t="s">
        <v>113</v>
      </c>
      <c r="C44" s="259">
        <v>42</v>
      </c>
      <c r="D44" s="259">
        <v>1</v>
      </c>
      <c r="E44" s="259">
        <v>0</v>
      </c>
      <c r="F44" s="259">
        <v>0</v>
      </c>
      <c r="G44" s="259">
        <v>0</v>
      </c>
      <c r="H44" s="259">
        <v>0</v>
      </c>
      <c r="I44" s="259">
        <v>0</v>
      </c>
      <c r="J44" s="259">
        <v>0</v>
      </c>
      <c r="K44" s="259">
        <v>0</v>
      </c>
      <c r="L44" s="260">
        <v>0</v>
      </c>
      <c r="M44" s="260">
        <v>0</v>
      </c>
      <c r="N44" s="260">
        <v>0</v>
      </c>
      <c r="O44" s="266">
        <f t="shared" si="6"/>
        <v>43</v>
      </c>
      <c r="P44" s="168"/>
      <c r="Q44" s="168"/>
      <c r="R44" s="168"/>
      <c r="S44" s="168"/>
      <c r="T44" s="168"/>
      <c r="U44" s="168"/>
      <c r="V44" s="250"/>
      <c r="W44" s="168"/>
      <c r="X44" s="168"/>
      <c r="Y44" s="168"/>
      <c r="Z44" s="168"/>
      <c r="AA44" s="168"/>
      <c r="AB44" s="189"/>
      <c r="AC44" s="168"/>
      <c r="AD44" s="228"/>
      <c r="AE44" s="212"/>
      <c r="AF44" s="217"/>
      <c r="AG44" s="217"/>
      <c r="AH44" s="217"/>
      <c r="AI44" s="217"/>
      <c r="AQ44" s="217"/>
      <c r="AR44" s="217"/>
      <c r="AS44" s="217"/>
    </row>
    <row r="45" spans="1:45" s="170" customFormat="1" ht="14.5" customHeight="1" x14ac:dyDescent="0.3">
      <c r="A45" s="265"/>
      <c r="B45" s="246" t="s">
        <v>115</v>
      </c>
      <c r="C45" s="259">
        <v>198</v>
      </c>
      <c r="D45" s="259">
        <v>18</v>
      </c>
      <c r="E45" s="259">
        <v>0</v>
      </c>
      <c r="F45" s="259">
        <v>0</v>
      </c>
      <c r="G45" s="259">
        <v>0</v>
      </c>
      <c r="H45" s="259">
        <v>0</v>
      </c>
      <c r="I45" s="259">
        <v>0</v>
      </c>
      <c r="J45" s="259">
        <v>0</v>
      </c>
      <c r="K45" s="259">
        <v>0</v>
      </c>
      <c r="L45" s="260">
        <v>0</v>
      </c>
      <c r="M45" s="260">
        <v>0</v>
      </c>
      <c r="N45" s="260">
        <v>0</v>
      </c>
      <c r="O45" s="266">
        <f t="shared" si="6"/>
        <v>216</v>
      </c>
      <c r="P45" s="168"/>
      <c r="Q45" s="168"/>
      <c r="R45" s="168"/>
      <c r="S45" s="168"/>
      <c r="T45" s="168"/>
      <c r="U45" s="168"/>
      <c r="V45" s="250"/>
      <c r="W45" s="168"/>
      <c r="X45" s="168"/>
      <c r="Y45" s="168"/>
      <c r="Z45" s="168"/>
      <c r="AA45" s="168"/>
      <c r="AB45" s="189"/>
      <c r="AC45" s="168"/>
      <c r="AD45" s="228"/>
      <c r="AE45" s="212"/>
      <c r="AF45" s="217"/>
      <c r="AG45" s="217"/>
      <c r="AH45" s="217"/>
      <c r="AI45" s="217"/>
      <c r="AQ45" s="217"/>
      <c r="AR45" s="217"/>
      <c r="AS45" s="217"/>
    </row>
    <row r="46" spans="1:45" s="170" customFormat="1" ht="14.5" customHeight="1" x14ac:dyDescent="0.3">
      <c r="A46" s="262" t="s">
        <v>126</v>
      </c>
      <c r="B46" s="263" t="s">
        <v>19</v>
      </c>
      <c r="C46" s="264">
        <f t="shared" ref="C46:N46" si="7">SUM(C47:C49)</f>
        <v>799</v>
      </c>
      <c r="D46" s="264">
        <f t="shared" si="7"/>
        <v>46</v>
      </c>
      <c r="E46" s="264">
        <f t="shared" si="7"/>
        <v>0</v>
      </c>
      <c r="F46" s="264">
        <f t="shared" si="7"/>
        <v>0</v>
      </c>
      <c r="G46" s="264">
        <f t="shared" si="7"/>
        <v>0</v>
      </c>
      <c r="H46" s="264">
        <f t="shared" si="7"/>
        <v>0</v>
      </c>
      <c r="I46" s="264">
        <f t="shared" si="7"/>
        <v>0</v>
      </c>
      <c r="J46" s="264">
        <f t="shared" si="7"/>
        <v>0</v>
      </c>
      <c r="K46" s="264">
        <f t="shared" si="7"/>
        <v>0</v>
      </c>
      <c r="L46" s="264">
        <f t="shared" si="7"/>
        <v>0</v>
      </c>
      <c r="M46" s="264">
        <f t="shared" si="7"/>
        <v>0</v>
      </c>
      <c r="N46" s="264">
        <f t="shared" si="7"/>
        <v>0</v>
      </c>
      <c r="O46" s="264">
        <f t="shared" si="6"/>
        <v>845</v>
      </c>
      <c r="P46" s="168"/>
      <c r="Q46" s="168"/>
      <c r="R46" s="168"/>
      <c r="S46" s="168"/>
      <c r="T46" s="168"/>
      <c r="U46" s="168"/>
      <c r="V46" s="250"/>
      <c r="W46" s="168"/>
      <c r="X46" s="168"/>
      <c r="Y46" s="168"/>
      <c r="Z46" s="168"/>
      <c r="AA46" s="168"/>
      <c r="AB46" s="189"/>
      <c r="AC46" s="168"/>
      <c r="AD46" s="228"/>
      <c r="AE46" s="212"/>
      <c r="AF46" s="217"/>
      <c r="AG46" s="217"/>
      <c r="AH46" s="217"/>
      <c r="AI46" s="217"/>
      <c r="AP46" s="217"/>
      <c r="AQ46" s="217"/>
      <c r="AR46" s="217"/>
      <c r="AS46" s="217"/>
    </row>
    <row r="47" spans="1:45" s="170" customFormat="1" ht="14.5" customHeight="1" x14ac:dyDescent="0.3">
      <c r="A47" s="265"/>
      <c r="B47" s="246" t="s">
        <v>112</v>
      </c>
      <c r="C47" s="259">
        <v>196</v>
      </c>
      <c r="D47" s="259">
        <v>9</v>
      </c>
      <c r="E47" s="259">
        <v>0</v>
      </c>
      <c r="F47" s="259">
        <v>0</v>
      </c>
      <c r="G47" s="259">
        <v>0</v>
      </c>
      <c r="H47" s="259">
        <v>0</v>
      </c>
      <c r="I47" s="259">
        <v>0</v>
      </c>
      <c r="J47" s="259">
        <v>0</v>
      </c>
      <c r="K47" s="259">
        <v>0</v>
      </c>
      <c r="L47" s="260">
        <v>0</v>
      </c>
      <c r="M47" s="260">
        <v>0</v>
      </c>
      <c r="N47" s="260">
        <v>0</v>
      </c>
      <c r="O47" s="266">
        <f t="shared" si="6"/>
        <v>205</v>
      </c>
      <c r="P47" s="168"/>
      <c r="Q47" s="168"/>
      <c r="R47" s="168"/>
      <c r="S47" s="168"/>
      <c r="T47" s="168"/>
      <c r="U47" s="168"/>
      <c r="V47" s="255"/>
      <c r="W47" s="189"/>
      <c r="X47" s="189"/>
      <c r="Y47" s="189"/>
      <c r="Z47" s="189"/>
      <c r="AA47" s="189"/>
      <c r="AB47" s="189"/>
      <c r="AC47" s="189"/>
      <c r="AD47" s="228"/>
      <c r="AE47" s="228"/>
      <c r="AF47" s="217"/>
      <c r="AG47" s="217"/>
      <c r="AH47" s="217"/>
      <c r="AI47" s="217"/>
      <c r="AP47" s="217"/>
      <c r="AQ47" s="217"/>
      <c r="AR47" s="217"/>
      <c r="AS47" s="217"/>
    </row>
    <row r="48" spans="1:45" s="170" customFormat="1" ht="14.5" customHeight="1" x14ac:dyDescent="0.3">
      <c r="A48" s="265"/>
      <c r="B48" s="246" t="s">
        <v>113</v>
      </c>
      <c r="C48" s="259">
        <v>295</v>
      </c>
      <c r="D48" s="259">
        <v>20</v>
      </c>
      <c r="E48" s="259">
        <v>0</v>
      </c>
      <c r="F48" s="259">
        <v>0</v>
      </c>
      <c r="G48" s="259">
        <v>0</v>
      </c>
      <c r="H48" s="259">
        <v>0</v>
      </c>
      <c r="I48" s="259">
        <v>0</v>
      </c>
      <c r="J48" s="259">
        <v>0</v>
      </c>
      <c r="K48" s="259">
        <v>0</v>
      </c>
      <c r="L48" s="260">
        <v>0</v>
      </c>
      <c r="M48" s="260">
        <v>0</v>
      </c>
      <c r="N48" s="260">
        <v>0</v>
      </c>
      <c r="O48" s="266">
        <f t="shared" si="6"/>
        <v>315</v>
      </c>
      <c r="P48" s="168"/>
      <c r="Q48" s="168"/>
      <c r="R48" s="168"/>
      <c r="S48" s="168"/>
      <c r="T48" s="168"/>
      <c r="U48" s="189"/>
      <c r="V48" s="255"/>
      <c r="W48" s="189"/>
      <c r="X48" s="189"/>
      <c r="Y48" s="189"/>
      <c r="Z48" s="189"/>
      <c r="AA48" s="189"/>
      <c r="AB48" s="189"/>
      <c r="AC48" s="189"/>
      <c r="AD48" s="228"/>
      <c r="AE48" s="228"/>
      <c r="AF48" s="217"/>
      <c r="AG48" s="217"/>
      <c r="AH48" s="217"/>
      <c r="AI48" s="217"/>
      <c r="AL48" s="217"/>
      <c r="AM48" s="217"/>
      <c r="AN48" s="217"/>
      <c r="AO48" s="217"/>
      <c r="AP48" s="217"/>
      <c r="AQ48" s="217"/>
      <c r="AR48" s="217"/>
      <c r="AS48" s="217"/>
    </row>
    <row r="49" spans="1:45" s="170" customFormat="1" ht="14.5" customHeight="1" x14ac:dyDescent="0.3">
      <c r="A49" s="265"/>
      <c r="B49" s="246" t="s">
        <v>115</v>
      </c>
      <c r="C49" s="259">
        <v>308</v>
      </c>
      <c r="D49" s="259">
        <v>17</v>
      </c>
      <c r="E49" s="259">
        <v>0</v>
      </c>
      <c r="F49" s="259">
        <v>0</v>
      </c>
      <c r="G49" s="259">
        <v>0</v>
      </c>
      <c r="H49" s="259">
        <v>0</v>
      </c>
      <c r="I49" s="259">
        <v>0</v>
      </c>
      <c r="J49" s="259">
        <v>0</v>
      </c>
      <c r="K49" s="259">
        <v>0</v>
      </c>
      <c r="L49" s="260">
        <v>0</v>
      </c>
      <c r="M49" s="260">
        <v>0</v>
      </c>
      <c r="N49" s="260">
        <v>0</v>
      </c>
      <c r="O49" s="266">
        <f t="shared" si="6"/>
        <v>325</v>
      </c>
      <c r="P49" s="168"/>
      <c r="Q49" s="168"/>
      <c r="R49" s="168"/>
      <c r="S49" s="168"/>
      <c r="T49" s="168"/>
      <c r="U49" s="168"/>
      <c r="V49" s="250"/>
      <c r="W49" s="168"/>
      <c r="X49" s="168"/>
      <c r="Y49" s="168"/>
      <c r="Z49" s="168"/>
      <c r="AA49" s="168"/>
      <c r="AB49" s="168"/>
      <c r="AC49" s="168"/>
      <c r="AD49" s="228"/>
      <c r="AE49" s="212"/>
      <c r="AF49" s="217"/>
      <c r="AG49" s="217"/>
      <c r="AH49" s="217"/>
      <c r="AI49" s="217"/>
      <c r="AP49" s="217"/>
      <c r="AQ49" s="217"/>
      <c r="AR49" s="217"/>
      <c r="AS49" s="217"/>
    </row>
    <row r="50" spans="1:45" s="170" customFormat="1" ht="14.5" customHeight="1" x14ac:dyDescent="0.3">
      <c r="A50" s="263" t="s">
        <v>127</v>
      </c>
      <c r="B50" s="263" t="s">
        <v>19</v>
      </c>
      <c r="C50" s="264">
        <f t="shared" ref="C50:N50" si="8">SUM(C51:C53)</f>
        <v>1482</v>
      </c>
      <c r="D50" s="264">
        <f t="shared" si="8"/>
        <v>68</v>
      </c>
      <c r="E50" s="264">
        <f t="shared" si="8"/>
        <v>0</v>
      </c>
      <c r="F50" s="264">
        <f t="shared" si="8"/>
        <v>0</v>
      </c>
      <c r="G50" s="264">
        <f t="shared" si="8"/>
        <v>0</v>
      </c>
      <c r="H50" s="264">
        <f t="shared" si="8"/>
        <v>0</v>
      </c>
      <c r="I50" s="264">
        <f t="shared" si="8"/>
        <v>0</v>
      </c>
      <c r="J50" s="264">
        <f t="shared" si="8"/>
        <v>0</v>
      </c>
      <c r="K50" s="264">
        <f t="shared" si="8"/>
        <v>0</v>
      </c>
      <c r="L50" s="264">
        <f t="shared" si="8"/>
        <v>0</v>
      </c>
      <c r="M50" s="264">
        <f t="shared" si="8"/>
        <v>0</v>
      </c>
      <c r="N50" s="264">
        <f t="shared" si="8"/>
        <v>0</v>
      </c>
      <c r="O50" s="264">
        <f t="shared" si="6"/>
        <v>1550</v>
      </c>
      <c r="P50" s="168"/>
      <c r="Q50" s="168"/>
      <c r="R50" s="168"/>
      <c r="S50" s="168"/>
      <c r="T50" s="168"/>
      <c r="U50" s="189"/>
      <c r="V50" s="255"/>
      <c r="W50" s="189"/>
      <c r="X50" s="189"/>
      <c r="Y50" s="189"/>
      <c r="Z50" s="189"/>
      <c r="AA50" s="189"/>
      <c r="AB50" s="189"/>
      <c r="AC50" s="189"/>
      <c r="AD50" s="228"/>
      <c r="AE50" s="228"/>
      <c r="AF50" s="217"/>
      <c r="AG50" s="217"/>
      <c r="AH50" s="217"/>
      <c r="AI50" s="217"/>
      <c r="AP50" s="217"/>
      <c r="AQ50" s="217"/>
      <c r="AR50" s="217"/>
      <c r="AS50" s="217"/>
    </row>
    <row r="51" spans="1:45" s="170" customFormat="1" ht="14.5" customHeight="1" x14ac:dyDescent="0.3">
      <c r="A51" s="246"/>
      <c r="B51" s="246" t="s">
        <v>112</v>
      </c>
      <c r="C51" s="259">
        <v>145</v>
      </c>
      <c r="D51" s="259">
        <v>3</v>
      </c>
      <c r="E51" s="259">
        <v>0</v>
      </c>
      <c r="F51" s="259">
        <v>0</v>
      </c>
      <c r="G51" s="259">
        <v>0</v>
      </c>
      <c r="H51" s="259">
        <v>0</v>
      </c>
      <c r="I51" s="259">
        <v>0</v>
      </c>
      <c r="J51" s="259">
        <v>0</v>
      </c>
      <c r="K51" s="259">
        <v>0</v>
      </c>
      <c r="L51" s="260">
        <v>0</v>
      </c>
      <c r="M51" s="260">
        <v>0</v>
      </c>
      <c r="N51" s="260">
        <v>0</v>
      </c>
      <c r="O51" s="266">
        <f t="shared" si="6"/>
        <v>148</v>
      </c>
      <c r="P51" s="168"/>
      <c r="Q51" s="168"/>
      <c r="R51" s="168"/>
      <c r="S51" s="168"/>
      <c r="T51" s="168"/>
      <c r="U51" s="168"/>
      <c r="V51" s="250"/>
      <c r="W51" s="168"/>
      <c r="X51" s="189"/>
      <c r="Y51" s="189"/>
      <c r="Z51" s="189"/>
      <c r="AA51" s="189"/>
      <c r="AB51" s="189"/>
      <c r="AC51" s="189"/>
      <c r="AD51" s="228"/>
      <c r="AE51" s="228"/>
      <c r="AF51" s="217"/>
      <c r="AG51" s="217"/>
      <c r="AH51" s="217"/>
      <c r="AI51" s="217"/>
      <c r="AO51" s="217"/>
      <c r="AP51" s="217"/>
      <c r="AQ51" s="217"/>
      <c r="AR51" s="217"/>
      <c r="AS51" s="217"/>
    </row>
    <row r="52" spans="1:45" s="170" customFormat="1" ht="14.5" customHeight="1" x14ac:dyDescent="0.3">
      <c r="A52" s="246"/>
      <c r="B52" s="246" t="s">
        <v>113</v>
      </c>
      <c r="C52" s="259">
        <v>332</v>
      </c>
      <c r="D52" s="259">
        <v>14</v>
      </c>
      <c r="E52" s="259">
        <v>0</v>
      </c>
      <c r="F52" s="259">
        <v>0</v>
      </c>
      <c r="G52" s="259">
        <v>0</v>
      </c>
      <c r="H52" s="259">
        <v>0</v>
      </c>
      <c r="I52" s="259">
        <v>0</v>
      </c>
      <c r="J52" s="259">
        <v>0</v>
      </c>
      <c r="K52" s="259">
        <v>0</v>
      </c>
      <c r="L52" s="260">
        <v>0</v>
      </c>
      <c r="M52" s="260">
        <v>0</v>
      </c>
      <c r="N52" s="260">
        <v>0</v>
      </c>
      <c r="O52" s="266">
        <f t="shared" si="6"/>
        <v>346</v>
      </c>
      <c r="P52" s="168"/>
      <c r="Q52" s="168"/>
      <c r="R52" s="168"/>
      <c r="S52" s="168"/>
      <c r="T52" s="168"/>
      <c r="U52" s="168"/>
      <c r="V52" s="250"/>
      <c r="W52" s="168"/>
      <c r="X52" s="168"/>
      <c r="Y52" s="189"/>
      <c r="Z52" s="189"/>
      <c r="AA52" s="189"/>
      <c r="AB52" s="189"/>
      <c r="AC52" s="168"/>
      <c r="AD52" s="228"/>
      <c r="AE52" s="212"/>
      <c r="AF52" s="217"/>
      <c r="AG52" s="217"/>
      <c r="AH52" s="217"/>
      <c r="AI52" s="217"/>
      <c r="AP52" s="217"/>
      <c r="AQ52" s="217"/>
      <c r="AR52" s="217"/>
      <c r="AS52" s="217"/>
    </row>
    <row r="53" spans="1:45" s="170" customFormat="1" ht="14.5" customHeight="1" x14ac:dyDescent="0.3">
      <c r="A53" s="246"/>
      <c r="B53" s="246" t="s">
        <v>115</v>
      </c>
      <c r="C53" s="259">
        <v>1005</v>
      </c>
      <c r="D53" s="259">
        <v>51</v>
      </c>
      <c r="E53" s="259">
        <v>0</v>
      </c>
      <c r="F53" s="259">
        <v>0</v>
      </c>
      <c r="G53" s="259">
        <v>0</v>
      </c>
      <c r="H53" s="259">
        <v>0</v>
      </c>
      <c r="I53" s="259">
        <v>0</v>
      </c>
      <c r="J53" s="259">
        <v>0</v>
      </c>
      <c r="K53" s="259">
        <v>0</v>
      </c>
      <c r="L53" s="260">
        <v>0</v>
      </c>
      <c r="M53" s="260">
        <v>0</v>
      </c>
      <c r="N53" s="260">
        <v>0</v>
      </c>
      <c r="O53" s="266">
        <f t="shared" si="6"/>
        <v>1056</v>
      </c>
      <c r="P53" s="168"/>
      <c r="Q53" s="168"/>
      <c r="R53" s="168"/>
      <c r="S53" s="168"/>
      <c r="T53" s="168"/>
      <c r="U53" s="168"/>
      <c r="V53" s="250"/>
      <c r="W53" s="168"/>
      <c r="X53" s="189"/>
      <c r="Y53" s="189"/>
      <c r="Z53" s="189"/>
      <c r="AA53" s="189"/>
      <c r="AB53" s="189"/>
      <c r="AC53" s="189"/>
      <c r="AD53" s="228"/>
      <c r="AE53" s="228"/>
      <c r="AF53" s="217"/>
      <c r="AG53" s="217"/>
      <c r="AH53" s="217"/>
      <c r="AI53" s="217"/>
      <c r="AP53" s="217"/>
      <c r="AQ53" s="217"/>
      <c r="AR53" s="217"/>
      <c r="AS53" s="217"/>
    </row>
    <row r="54" spans="1:45" s="170" customFormat="1" ht="14.5" customHeight="1" x14ac:dyDescent="0.3">
      <c r="A54" s="263" t="s">
        <v>128</v>
      </c>
      <c r="B54" s="263" t="s">
        <v>19</v>
      </c>
      <c r="C54" s="264">
        <f t="shared" ref="C54:N54" si="9">SUM(C55:C57)</f>
        <v>458</v>
      </c>
      <c r="D54" s="264">
        <f t="shared" si="9"/>
        <v>40</v>
      </c>
      <c r="E54" s="264">
        <f t="shared" si="9"/>
        <v>0</v>
      </c>
      <c r="F54" s="264">
        <f t="shared" si="9"/>
        <v>0</v>
      </c>
      <c r="G54" s="264">
        <f t="shared" si="9"/>
        <v>0</v>
      </c>
      <c r="H54" s="264">
        <f t="shared" si="9"/>
        <v>0</v>
      </c>
      <c r="I54" s="264">
        <f t="shared" si="9"/>
        <v>0</v>
      </c>
      <c r="J54" s="264">
        <f t="shared" si="9"/>
        <v>0</v>
      </c>
      <c r="K54" s="264">
        <f t="shared" si="9"/>
        <v>0</v>
      </c>
      <c r="L54" s="264">
        <f t="shared" si="9"/>
        <v>0</v>
      </c>
      <c r="M54" s="264">
        <f t="shared" si="9"/>
        <v>0</v>
      </c>
      <c r="N54" s="264">
        <f t="shared" si="9"/>
        <v>0</v>
      </c>
      <c r="O54" s="264">
        <f t="shared" si="6"/>
        <v>498</v>
      </c>
      <c r="P54" s="168"/>
      <c r="Q54" s="168"/>
      <c r="R54" s="168"/>
      <c r="S54" s="168"/>
      <c r="T54" s="168"/>
      <c r="U54" s="168"/>
      <c r="V54" s="250"/>
      <c r="W54" s="168"/>
      <c r="X54" s="168"/>
      <c r="Y54" s="189"/>
      <c r="Z54" s="189"/>
      <c r="AA54" s="168"/>
      <c r="AB54" s="189"/>
      <c r="AC54" s="168"/>
      <c r="AD54" s="212"/>
      <c r="AE54" s="212"/>
      <c r="AF54" s="217"/>
      <c r="AG54" s="217"/>
      <c r="AH54" s="217"/>
      <c r="AI54" s="217"/>
      <c r="AP54" s="217"/>
      <c r="AQ54" s="217"/>
      <c r="AR54" s="217"/>
      <c r="AS54" s="217"/>
    </row>
    <row r="55" spans="1:45" s="170" customFormat="1" ht="14.5" customHeight="1" x14ac:dyDescent="0.3">
      <c r="A55" s="246"/>
      <c r="B55" s="246" t="s">
        <v>112</v>
      </c>
      <c r="C55" s="259">
        <v>182</v>
      </c>
      <c r="D55" s="259">
        <v>25</v>
      </c>
      <c r="E55" s="259">
        <v>0</v>
      </c>
      <c r="F55" s="259">
        <v>0</v>
      </c>
      <c r="G55" s="259">
        <v>0</v>
      </c>
      <c r="H55" s="259">
        <v>0</v>
      </c>
      <c r="I55" s="259">
        <v>0</v>
      </c>
      <c r="J55" s="259">
        <v>0</v>
      </c>
      <c r="K55" s="259">
        <v>0</v>
      </c>
      <c r="L55" s="260">
        <v>0</v>
      </c>
      <c r="M55" s="260">
        <v>0</v>
      </c>
      <c r="N55" s="260">
        <v>0</v>
      </c>
      <c r="O55" s="266">
        <f t="shared" si="6"/>
        <v>207</v>
      </c>
      <c r="P55" s="168"/>
      <c r="Q55" s="168"/>
      <c r="R55" s="168"/>
      <c r="S55" s="168"/>
      <c r="T55" s="168"/>
      <c r="U55" s="168"/>
      <c r="V55" s="250"/>
      <c r="W55" s="168"/>
      <c r="X55" s="168"/>
      <c r="Y55" s="168"/>
      <c r="Z55" s="189"/>
      <c r="AA55" s="189"/>
      <c r="AB55" s="189"/>
      <c r="AC55" s="189"/>
      <c r="AD55" s="228"/>
      <c r="AE55" s="228"/>
      <c r="AF55" s="217"/>
      <c r="AG55" s="217"/>
      <c r="AH55" s="217"/>
      <c r="AP55" s="217"/>
      <c r="AQ55" s="217"/>
      <c r="AR55" s="217"/>
      <c r="AS55" s="217"/>
    </row>
    <row r="56" spans="1:45" s="170" customFormat="1" ht="14.5" customHeight="1" x14ac:dyDescent="0.3">
      <c r="A56" s="246"/>
      <c r="B56" s="246" t="s">
        <v>113</v>
      </c>
      <c r="C56" s="259">
        <v>107</v>
      </c>
      <c r="D56" s="259">
        <v>6</v>
      </c>
      <c r="E56" s="259">
        <v>0</v>
      </c>
      <c r="F56" s="259">
        <v>0</v>
      </c>
      <c r="G56" s="259">
        <v>0</v>
      </c>
      <c r="H56" s="259">
        <v>0</v>
      </c>
      <c r="I56" s="259">
        <v>0</v>
      </c>
      <c r="J56" s="259">
        <v>0</v>
      </c>
      <c r="K56" s="259">
        <v>0</v>
      </c>
      <c r="L56" s="260">
        <v>0</v>
      </c>
      <c r="M56" s="260">
        <v>0</v>
      </c>
      <c r="N56" s="260">
        <v>0</v>
      </c>
      <c r="O56" s="266">
        <f t="shared" si="6"/>
        <v>113</v>
      </c>
      <c r="P56" s="168"/>
      <c r="Q56" s="168"/>
      <c r="R56" s="168"/>
      <c r="S56" s="168"/>
      <c r="T56" s="168"/>
      <c r="U56" s="168"/>
      <c r="V56" s="255"/>
      <c r="W56" s="189"/>
      <c r="X56" s="189"/>
      <c r="Y56" s="189"/>
      <c r="Z56" s="189"/>
      <c r="AA56" s="189"/>
      <c r="AB56" s="189"/>
      <c r="AC56" s="189"/>
      <c r="AD56" s="228"/>
      <c r="AE56" s="228"/>
      <c r="AF56" s="217"/>
      <c r="AG56" s="217"/>
      <c r="AH56" s="217"/>
      <c r="AI56" s="217"/>
      <c r="AP56" s="217"/>
      <c r="AQ56" s="217"/>
      <c r="AR56" s="217"/>
      <c r="AS56" s="217"/>
    </row>
    <row r="57" spans="1:45" s="170" customFormat="1" ht="14.5" customHeight="1" x14ac:dyDescent="0.3">
      <c r="A57" s="246"/>
      <c r="B57" s="246" t="s">
        <v>115</v>
      </c>
      <c r="C57" s="259">
        <v>169</v>
      </c>
      <c r="D57" s="259">
        <v>9</v>
      </c>
      <c r="E57" s="259">
        <v>0</v>
      </c>
      <c r="F57" s="259">
        <v>0</v>
      </c>
      <c r="G57" s="259">
        <v>0</v>
      </c>
      <c r="H57" s="259">
        <v>0</v>
      </c>
      <c r="I57" s="259">
        <v>0</v>
      </c>
      <c r="J57" s="259">
        <v>0</v>
      </c>
      <c r="K57" s="259">
        <v>0</v>
      </c>
      <c r="L57" s="260">
        <v>0</v>
      </c>
      <c r="M57" s="260">
        <v>0</v>
      </c>
      <c r="N57" s="260">
        <v>0</v>
      </c>
      <c r="O57" s="266">
        <f t="shared" si="6"/>
        <v>178</v>
      </c>
      <c r="P57" s="168"/>
      <c r="Q57" s="168"/>
      <c r="R57" s="168"/>
      <c r="S57" s="168"/>
      <c r="T57" s="168"/>
      <c r="U57" s="168"/>
      <c r="V57" s="255"/>
      <c r="W57" s="189"/>
      <c r="X57" s="189"/>
      <c r="Y57" s="189"/>
      <c r="Z57" s="189"/>
      <c r="AA57" s="189"/>
      <c r="AB57" s="189"/>
      <c r="AC57" s="168"/>
      <c r="AD57" s="212"/>
      <c r="AE57" s="212"/>
      <c r="AF57" s="217"/>
      <c r="AG57" s="217"/>
      <c r="AI57" s="217"/>
      <c r="AP57" s="217"/>
      <c r="AQ57" s="217"/>
      <c r="AR57" s="217"/>
      <c r="AS57" s="217"/>
    </row>
    <row r="58" spans="1:45" s="170" customFormat="1" ht="14.5" customHeight="1" x14ac:dyDescent="0.3">
      <c r="A58" s="263" t="s">
        <v>129</v>
      </c>
      <c r="B58" s="263" t="s">
        <v>19</v>
      </c>
      <c r="C58" s="264">
        <f t="shared" ref="C58:N58" si="10">SUM(C59:C61)</f>
        <v>4231</v>
      </c>
      <c r="D58" s="264">
        <f t="shared" si="10"/>
        <v>315</v>
      </c>
      <c r="E58" s="264">
        <f t="shared" si="10"/>
        <v>0</v>
      </c>
      <c r="F58" s="264">
        <f t="shared" si="10"/>
        <v>0</v>
      </c>
      <c r="G58" s="264">
        <f t="shared" si="10"/>
        <v>0</v>
      </c>
      <c r="H58" s="264">
        <f t="shared" si="10"/>
        <v>0</v>
      </c>
      <c r="I58" s="264">
        <f t="shared" si="10"/>
        <v>0</v>
      </c>
      <c r="J58" s="264">
        <f t="shared" si="10"/>
        <v>0</v>
      </c>
      <c r="K58" s="264">
        <f t="shared" si="10"/>
        <v>0</v>
      </c>
      <c r="L58" s="264">
        <f t="shared" si="10"/>
        <v>0</v>
      </c>
      <c r="M58" s="264">
        <f t="shared" si="10"/>
        <v>0</v>
      </c>
      <c r="N58" s="264">
        <f t="shared" si="10"/>
        <v>0</v>
      </c>
      <c r="O58" s="264">
        <f t="shared" si="6"/>
        <v>4546</v>
      </c>
      <c r="P58" s="168"/>
      <c r="Q58" s="168"/>
      <c r="R58" s="168"/>
      <c r="S58" s="168"/>
      <c r="T58" s="168"/>
      <c r="U58" s="168"/>
      <c r="V58" s="250"/>
      <c r="W58" s="168"/>
      <c r="X58" s="168"/>
      <c r="Y58" s="189"/>
      <c r="Z58" s="189"/>
      <c r="AA58" s="189"/>
      <c r="AB58" s="189"/>
      <c r="AC58" s="189"/>
      <c r="AD58" s="228"/>
      <c r="AE58" s="228"/>
      <c r="AF58" s="217"/>
      <c r="AG58" s="217"/>
      <c r="AH58" s="217"/>
      <c r="AI58" s="217"/>
      <c r="AP58" s="217"/>
      <c r="AQ58" s="217"/>
      <c r="AR58" s="217"/>
      <c r="AS58" s="217"/>
    </row>
    <row r="59" spans="1:45" s="170" customFormat="1" ht="14.5" customHeight="1" x14ac:dyDescent="0.3">
      <c r="A59" s="246"/>
      <c r="B59" s="246" t="s">
        <v>112</v>
      </c>
      <c r="C59" s="259">
        <v>59</v>
      </c>
      <c r="D59" s="259">
        <v>4</v>
      </c>
      <c r="E59" s="259">
        <v>0</v>
      </c>
      <c r="F59" s="259">
        <v>0</v>
      </c>
      <c r="G59" s="259">
        <v>0</v>
      </c>
      <c r="H59" s="259">
        <v>0</v>
      </c>
      <c r="I59" s="259">
        <v>0</v>
      </c>
      <c r="J59" s="259">
        <v>0</v>
      </c>
      <c r="K59" s="259">
        <v>0</v>
      </c>
      <c r="L59" s="260">
        <v>0</v>
      </c>
      <c r="M59" s="260">
        <v>0</v>
      </c>
      <c r="N59" s="260">
        <v>0</v>
      </c>
      <c r="O59" s="266">
        <f t="shared" si="6"/>
        <v>63</v>
      </c>
      <c r="P59" s="168"/>
      <c r="Q59" s="168"/>
      <c r="R59" s="168"/>
      <c r="S59" s="168"/>
      <c r="T59" s="168"/>
      <c r="U59" s="168"/>
      <c r="V59" s="250"/>
      <c r="W59" s="168"/>
      <c r="X59" s="168"/>
      <c r="Y59" s="189"/>
      <c r="Z59" s="189"/>
      <c r="AA59" s="189"/>
      <c r="AB59" s="189"/>
      <c r="AC59" s="189"/>
      <c r="AD59" s="228"/>
      <c r="AE59" s="228"/>
      <c r="AF59" s="217"/>
      <c r="AG59" s="217"/>
      <c r="AH59" s="217"/>
      <c r="AP59" s="217"/>
      <c r="AQ59" s="217"/>
      <c r="AR59" s="217"/>
      <c r="AS59" s="217"/>
    </row>
    <row r="60" spans="1:45" s="170" customFormat="1" ht="14.5" customHeight="1" x14ac:dyDescent="0.3">
      <c r="A60" s="246"/>
      <c r="B60" s="246" t="s">
        <v>113</v>
      </c>
      <c r="C60" s="259">
        <v>34</v>
      </c>
      <c r="D60" s="259">
        <v>4</v>
      </c>
      <c r="E60" s="259">
        <v>0</v>
      </c>
      <c r="F60" s="259">
        <v>0</v>
      </c>
      <c r="G60" s="259">
        <v>0</v>
      </c>
      <c r="H60" s="259">
        <v>0</v>
      </c>
      <c r="I60" s="259">
        <v>0</v>
      </c>
      <c r="J60" s="259">
        <v>0</v>
      </c>
      <c r="K60" s="259">
        <v>0</v>
      </c>
      <c r="L60" s="260">
        <v>0</v>
      </c>
      <c r="M60" s="260">
        <v>0</v>
      </c>
      <c r="N60" s="260">
        <v>0</v>
      </c>
      <c r="O60" s="266">
        <f t="shared" si="6"/>
        <v>38</v>
      </c>
      <c r="P60" s="168"/>
      <c r="Q60" s="168"/>
      <c r="R60" s="168"/>
      <c r="S60" s="168"/>
      <c r="T60" s="168"/>
      <c r="U60" s="168"/>
      <c r="V60" s="250"/>
      <c r="W60" s="168"/>
      <c r="X60" s="168"/>
      <c r="Y60" s="189"/>
      <c r="Z60" s="189"/>
      <c r="AA60" s="189"/>
      <c r="AB60" s="189"/>
      <c r="AC60" s="189"/>
      <c r="AD60" s="228"/>
      <c r="AE60" s="228"/>
      <c r="AF60" s="217"/>
      <c r="AG60" s="217"/>
      <c r="AH60" s="217"/>
      <c r="AK60" s="217"/>
      <c r="AL60" s="217"/>
      <c r="AM60" s="217"/>
      <c r="AN60" s="217"/>
      <c r="AO60" s="217"/>
      <c r="AP60" s="217"/>
      <c r="AQ60" s="217"/>
      <c r="AR60" s="217"/>
      <c r="AS60" s="217"/>
    </row>
    <row r="61" spans="1:45" s="170" customFormat="1" ht="14.5" customHeight="1" x14ac:dyDescent="0.3">
      <c r="A61" s="246"/>
      <c r="B61" s="246" t="s">
        <v>115</v>
      </c>
      <c r="C61" s="259">
        <v>4138</v>
      </c>
      <c r="D61" s="259">
        <v>307</v>
      </c>
      <c r="E61" s="259">
        <v>0</v>
      </c>
      <c r="F61" s="259">
        <v>0</v>
      </c>
      <c r="G61" s="259">
        <v>0</v>
      </c>
      <c r="H61" s="259">
        <v>0</v>
      </c>
      <c r="I61" s="259">
        <v>0</v>
      </c>
      <c r="J61" s="259">
        <v>0</v>
      </c>
      <c r="K61" s="259">
        <v>0</v>
      </c>
      <c r="L61" s="260">
        <v>0</v>
      </c>
      <c r="M61" s="260">
        <v>0</v>
      </c>
      <c r="N61" s="260">
        <v>0</v>
      </c>
      <c r="O61" s="266">
        <f t="shared" si="6"/>
        <v>4445</v>
      </c>
      <c r="P61" s="168"/>
      <c r="Q61" s="168"/>
      <c r="R61" s="168"/>
      <c r="S61" s="168"/>
      <c r="T61" s="168"/>
      <c r="U61" s="168"/>
      <c r="V61" s="250"/>
      <c r="W61" s="168"/>
      <c r="X61" s="168"/>
      <c r="Y61" s="189"/>
      <c r="Z61" s="189"/>
      <c r="AA61" s="189"/>
      <c r="AB61" s="189"/>
      <c r="AC61" s="189"/>
      <c r="AD61" s="228"/>
      <c r="AE61" s="228"/>
      <c r="AF61" s="217"/>
      <c r="AG61" s="217"/>
      <c r="AI61" s="217"/>
      <c r="AP61" s="217"/>
      <c r="AQ61" s="217"/>
      <c r="AR61" s="217"/>
      <c r="AS61" s="217"/>
    </row>
    <row r="62" spans="1:45" s="170" customFormat="1" ht="14.5" customHeight="1" x14ac:dyDescent="0.3">
      <c r="A62" s="263" t="s">
        <v>130</v>
      </c>
      <c r="B62" s="263" t="s">
        <v>19</v>
      </c>
      <c r="C62" s="264">
        <f t="shared" ref="C62:N62" si="11">SUM(C63:C65)</f>
        <v>83</v>
      </c>
      <c r="D62" s="264">
        <f t="shared" si="11"/>
        <v>2</v>
      </c>
      <c r="E62" s="264">
        <f t="shared" si="11"/>
        <v>0</v>
      </c>
      <c r="F62" s="264">
        <f t="shared" si="11"/>
        <v>0</v>
      </c>
      <c r="G62" s="264">
        <f t="shared" si="11"/>
        <v>0</v>
      </c>
      <c r="H62" s="264">
        <f t="shared" si="11"/>
        <v>0</v>
      </c>
      <c r="I62" s="264">
        <f t="shared" si="11"/>
        <v>0</v>
      </c>
      <c r="J62" s="264">
        <f t="shared" si="11"/>
        <v>0</v>
      </c>
      <c r="K62" s="264">
        <f t="shared" si="11"/>
        <v>0</v>
      </c>
      <c r="L62" s="264">
        <f t="shared" si="11"/>
        <v>0</v>
      </c>
      <c r="M62" s="264">
        <f t="shared" si="11"/>
        <v>0</v>
      </c>
      <c r="N62" s="264">
        <f t="shared" si="11"/>
        <v>0</v>
      </c>
      <c r="O62" s="264">
        <f t="shared" si="6"/>
        <v>85</v>
      </c>
      <c r="P62" s="168"/>
      <c r="Q62" s="168"/>
      <c r="R62" s="168"/>
      <c r="S62" s="168"/>
      <c r="T62" s="168"/>
      <c r="U62" s="168"/>
      <c r="V62" s="250"/>
      <c r="W62" s="168"/>
      <c r="X62" s="168"/>
      <c r="Y62" s="189"/>
      <c r="Z62" s="189"/>
      <c r="AA62" s="189"/>
      <c r="AB62" s="189"/>
      <c r="AC62" s="189"/>
      <c r="AD62" s="228"/>
      <c r="AE62" s="228"/>
      <c r="AF62" s="217"/>
      <c r="AG62" s="217"/>
      <c r="AI62" s="217"/>
      <c r="AP62" s="217"/>
      <c r="AQ62" s="217"/>
      <c r="AR62" s="217"/>
      <c r="AS62" s="217"/>
    </row>
    <row r="63" spans="1:45" s="170" customFormat="1" ht="14.5" customHeight="1" x14ac:dyDescent="0.3">
      <c r="A63" s="246"/>
      <c r="B63" s="246" t="s">
        <v>112</v>
      </c>
      <c r="C63" s="259">
        <v>29</v>
      </c>
      <c r="D63" s="259">
        <v>1</v>
      </c>
      <c r="E63" s="259">
        <v>0</v>
      </c>
      <c r="F63" s="259">
        <v>0</v>
      </c>
      <c r="G63" s="259">
        <v>0</v>
      </c>
      <c r="H63" s="259">
        <v>0</v>
      </c>
      <c r="I63" s="259">
        <v>0</v>
      </c>
      <c r="J63" s="259">
        <v>0</v>
      </c>
      <c r="K63" s="259">
        <v>0</v>
      </c>
      <c r="L63" s="260">
        <v>0</v>
      </c>
      <c r="M63" s="260">
        <v>0</v>
      </c>
      <c r="N63" s="260">
        <v>0</v>
      </c>
      <c r="O63" s="266">
        <f t="shared" si="6"/>
        <v>30</v>
      </c>
      <c r="P63" s="168"/>
      <c r="Q63" s="168"/>
      <c r="R63" s="168"/>
      <c r="S63" s="168"/>
      <c r="T63" s="168"/>
      <c r="U63" s="168"/>
      <c r="V63" s="250"/>
      <c r="W63" s="168"/>
      <c r="X63" s="168"/>
      <c r="Y63" s="189"/>
      <c r="Z63" s="189"/>
      <c r="AA63" s="189"/>
      <c r="AB63" s="189"/>
      <c r="AC63" s="189"/>
      <c r="AD63" s="228"/>
      <c r="AE63" s="228"/>
      <c r="AF63" s="217"/>
      <c r="AG63" s="217"/>
      <c r="AI63" s="217"/>
      <c r="AP63" s="217"/>
      <c r="AQ63" s="217"/>
      <c r="AR63" s="217"/>
      <c r="AS63" s="217"/>
    </row>
    <row r="64" spans="1:45" s="170" customFormat="1" ht="14.5" customHeight="1" x14ac:dyDescent="0.3">
      <c r="A64" s="246"/>
      <c r="B64" s="246" t="s">
        <v>113</v>
      </c>
      <c r="C64" s="259">
        <v>15</v>
      </c>
      <c r="D64" s="259">
        <v>0</v>
      </c>
      <c r="E64" s="259">
        <v>0</v>
      </c>
      <c r="F64" s="259">
        <v>0</v>
      </c>
      <c r="G64" s="259">
        <v>0</v>
      </c>
      <c r="H64" s="259">
        <v>0</v>
      </c>
      <c r="I64" s="259">
        <v>0</v>
      </c>
      <c r="J64" s="259">
        <v>0</v>
      </c>
      <c r="K64" s="259">
        <v>0</v>
      </c>
      <c r="L64" s="260">
        <v>0</v>
      </c>
      <c r="M64" s="260">
        <v>0</v>
      </c>
      <c r="N64" s="260">
        <v>0</v>
      </c>
      <c r="O64" s="266">
        <f t="shared" si="6"/>
        <v>15</v>
      </c>
      <c r="P64" s="168"/>
      <c r="Q64" s="168"/>
      <c r="R64" s="168"/>
      <c r="S64" s="168"/>
      <c r="T64" s="168"/>
      <c r="U64" s="168"/>
      <c r="V64" s="250"/>
      <c r="W64" s="168"/>
      <c r="X64" s="168"/>
      <c r="Y64" s="189"/>
      <c r="Z64" s="189"/>
      <c r="AA64" s="189"/>
      <c r="AB64" s="189"/>
      <c r="AC64" s="189"/>
      <c r="AD64" s="228"/>
      <c r="AE64" s="228"/>
      <c r="AF64" s="217"/>
      <c r="AG64" s="217"/>
      <c r="AI64" s="217"/>
      <c r="AP64" s="217"/>
      <c r="AQ64" s="217"/>
      <c r="AR64" s="217"/>
      <c r="AS64" s="217"/>
    </row>
    <row r="65" spans="1:45" s="170" customFormat="1" ht="14.5" customHeight="1" x14ac:dyDescent="0.3">
      <c r="A65" s="246"/>
      <c r="B65" s="246" t="s">
        <v>115</v>
      </c>
      <c r="C65" s="259">
        <v>39</v>
      </c>
      <c r="D65" s="259">
        <v>1</v>
      </c>
      <c r="E65" s="259">
        <v>0</v>
      </c>
      <c r="F65" s="259">
        <v>0</v>
      </c>
      <c r="G65" s="259">
        <v>0</v>
      </c>
      <c r="H65" s="259">
        <v>0</v>
      </c>
      <c r="I65" s="259">
        <v>0</v>
      </c>
      <c r="J65" s="259">
        <v>0</v>
      </c>
      <c r="K65" s="259">
        <v>0</v>
      </c>
      <c r="L65" s="260">
        <v>0</v>
      </c>
      <c r="M65" s="260">
        <v>0</v>
      </c>
      <c r="N65" s="260">
        <v>0</v>
      </c>
      <c r="O65" s="266">
        <f t="shared" si="6"/>
        <v>40</v>
      </c>
      <c r="P65" s="168"/>
      <c r="Q65" s="168"/>
      <c r="R65" s="168"/>
      <c r="S65" s="168"/>
      <c r="T65" s="168"/>
      <c r="U65" s="168"/>
      <c r="V65" s="250"/>
      <c r="W65" s="168"/>
      <c r="X65" s="168"/>
      <c r="Y65" s="189"/>
      <c r="Z65" s="189"/>
      <c r="AA65" s="189"/>
      <c r="AB65" s="189"/>
      <c r="AC65" s="189"/>
      <c r="AD65" s="228"/>
      <c r="AE65" s="228"/>
      <c r="AF65" s="217"/>
      <c r="AG65" s="217"/>
      <c r="AI65" s="217"/>
      <c r="AP65" s="217"/>
      <c r="AQ65" s="217"/>
      <c r="AR65" s="217"/>
      <c r="AS65" s="217"/>
    </row>
    <row r="66" spans="1:45" s="170" customFormat="1" ht="14.5" customHeight="1" x14ac:dyDescent="0.3">
      <c r="A66" s="263" t="s">
        <v>131</v>
      </c>
      <c r="B66" s="263" t="s">
        <v>19</v>
      </c>
      <c r="C66" s="264">
        <f t="shared" ref="C66:N66" si="12">SUM(C67:C69)</f>
        <v>13638</v>
      </c>
      <c r="D66" s="264">
        <f t="shared" si="12"/>
        <v>884</v>
      </c>
      <c r="E66" s="264">
        <f t="shared" si="12"/>
        <v>0</v>
      </c>
      <c r="F66" s="264">
        <f t="shared" si="12"/>
        <v>0</v>
      </c>
      <c r="G66" s="264">
        <f t="shared" si="12"/>
        <v>0</v>
      </c>
      <c r="H66" s="264">
        <f t="shared" si="12"/>
        <v>0</v>
      </c>
      <c r="I66" s="264">
        <f t="shared" si="12"/>
        <v>0</v>
      </c>
      <c r="J66" s="264">
        <f t="shared" si="12"/>
        <v>0</v>
      </c>
      <c r="K66" s="264">
        <f t="shared" si="12"/>
        <v>0</v>
      </c>
      <c r="L66" s="264">
        <f t="shared" si="12"/>
        <v>0</v>
      </c>
      <c r="M66" s="264">
        <f t="shared" si="12"/>
        <v>0</v>
      </c>
      <c r="N66" s="264">
        <f t="shared" si="12"/>
        <v>0</v>
      </c>
      <c r="O66" s="264">
        <f t="shared" si="6"/>
        <v>14522</v>
      </c>
      <c r="P66" s="168"/>
      <c r="Q66" s="168"/>
      <c r="R66" s="168"/>
      <c r="S66" s="168"/>
      <c r="T66" s="168"/>
      <c r="U66" s="168"/>
      <c r="V66" s="250"/>
      <c r="W66" s="168"/>
      <c r="X66" s="168"/>
      <c r="Y66" s="189"/>
      <c r="Z66" s="189"/>
      <c r="AA66" s="189"/>
      <c r="AB66" s="189"/>
      <c r="AC66" s="189"/>
      <c r="AD66" s="228"/>
      <c r="AE66" s="228"/>
      <c r="AF66" s="217"/>
      <c r="AG66" s="217"/>
      <c r="AI66" s="217"/>
      <c r="AP66" s="217"/>
      <c r="AQ66" s="217"/>
      <c r="AR66" s="217"/>
      <c r="AS66" s="217"/>
    </row>
    <row r="67" spans="1:45" s="170" customFormat="1" ht="14.5" customHeight="1" x14ac:dyDescent="0.3">
      <c r="A67" s="246"/>
      <c r="B67" s="246" t="s">
        <v>112</v>
      </c>
      <c r="C67" s="259">
        <v>4810</v>
      </c>
      <c r="D67" s="259">
        <v>362</v>
      </c>
      <c r="E67" s="259">
        <v>0</v>
      </c>
      <c r="F67" s="259">
        <v>0</v>
      </c>
      <c r="G67" s="259">
        <v>0</v>
      </c>
      <c r="H67" s="259">
        <v>0</v>
      </c>
      <c r="I67" s="259">
        <v>0</v>
      </c>
      <c r="J67" s="259">
        <v>0</v>
      </c>
      <c r="K67" s="259">
        <v>0</v>
      </c>
      <c r="L67" s="260">
        <v>0</v>
      </c>
      <c r="M67" s="260">
        <v>0</v>
      </c>
      <c r="N67" s="260">
        <v>0</v>
      </c>
      <c r="O67" s="266">
        <f t="shared" si="6"/>
        <v>5172</v>
      </c>
      <c r="P67" s="168"/>
      <c r="Q67" s="168"/>
      <c r="R67" s="168"/>
      <c r="S67" s="168"/>
      <c r="T67" s="168"/>
      <c r="U67" s="168"/>
      <c r="V67" s="250"/>
      <c r="W67" s="168"/>
      <c r="X67" s="168"/>
      <c r="Y67" s="189"/>
      <c r="Z67" s="189"/>
      <c r="AA67" s="189"/>
      <c r="AB67" s="189"/>
      <c r="AC67" s="189"/>
      <c r="AD67" s="228"/>
      <c r="AE67" s="228"/>
      <c r="AF67" s="217"/>
      <c r="AG67" s="217"/>
      <c r="AI67" s="217"/>
      <c r="AP67" s="217"/>
      <c r="AQ67" s="217"/>
      <c r="AR67" s="217"/>
      <c r="AS67" s="217"/>
    </row>
    <row r="68" spans="1:45" s="170" customFormat="1" ht="14.5" customHeight="1" x14ac:dyDescent="0.3">
      <c r="A68" s="246"/>
      <c r="B68" s="246" t="s">
        <v>113</v>
      </c>
      <c r="C68" s="259">
        <v>1660</v>
      </c>
      <c r="D68" s="259">
        <v>153</v>
      </c>
      <c r="E68" s="259">
        <v>0</v>
      </c>
      <c r="F68" s="259">
        <v>0</v>
      </c>
      <c r="G68" s="259">
        <v>0</v>
      </c>
      <c r="H68" s="259">
        <v>0</v>
      </c>
      <c r="I68" s="259">
        <v>0</v>
      </c>
      <c r="J68" s="259">
        <v>0</v>
      </c>
      <c r="K68" s="259">
        <v>0</v>
      </c>
      <c r="L68" s="260">
        <v>0</v>
      </c>
      <c r="M68" s="260">
        <v>0</v>
      </c>
      <c r="N68" s="260">
        <v>0</v>
      </c>
      <c r="O68" s="266">
        <f t="shared" si="6"/>
        <v>1813</v>
      </c>
      <c r="P68" s="168"/>
      <c r="Q68" s="168"/>
      <c r="R68" s="168"/>
      <c r="S68" s="168"/>
      <c r="T68" s="168"/>
      <c r="U68" s="168"/>
      <c r="V68" s="250"/>
      <c r="W68" s="168"/>
      <c r="X68" s="168"/>
      <c r="Y68" s="189"/>
      <c r="Z68" s="189"/>
      <c r="AA68" s="189"/>
      <c r="AB68" s="189"/>
      <c r="AC68" s="189"/>
      <c r="AD68" s="228"/>
      <c r="AE68" s="228"/>
      <c r="AF68" s="217"/>
      <c r="AG68" s="217"/>
      <c r="AI68" s="217"/>
      <c r="AP68" s="217"/>
      <c r="AQ68" s="217"/>
      <c r="AR68" s="217"/>
      <c r="AS68" s="217"/>
    </row>
    <row r="69" spans="1:45" s="170" customFormat="1" ht="14.5" customHeight="1" x14ac:dyDescent="0.3">
      <c r="A69" s="246"/>
      <c r="B69" s="246" t="s">
        <v>115</v>
      </c>
      <c r="C69" s="259">
        <v>7168</v>
      </c>
      <c r="D69" s="259">
        <v>369</v>
      </c>
      <c r="E69" s="259">
        <v>0</v>
      </c>
      <c r="F69" s="259">
        <v>0</v>
      </c>
      <c r="G69" s="259">
        <v>0</v>
      </c>
      <c r="H69" s="259">
        <v>0</v>
      </c>
      <c r="I69" s="259">
        <v>0</v>
      </c>
      <c r="J69" s="259">
        <v>0</v>
      </c>
      <c r="K69" s="259">
        <v>0</v>
      </c>
      <c r="L69" s="260">
        <v>0</v>
      </c>
      <c r="M69" s="260">
        <v>0</v>
      </c>
      <c r="N69" s="260">
        <v>0</v>
      </c>
      <c r="O69" s="266">
        <f t="shared" si="6"/>
        <v>7537</v>
      </c>
      <c r="P69" s="168"/>
      <c r="Q69" s="168"/>
      <c r="R69" s="168"/>
      <c r="S69" s="168"/>
      <c r="T69" s="168"/>
      <c r="U69" s="168"/>
      <c r="V69" s="250"/>
      <c r="W69" s="168"/>
      <c r="X69" s="168"/>
      <c r="Y69" s="189"/>
      <c r="Z69" s="189"/>
      <c r="AA69" s="189"/>
      <c r="AB69" s="189"/>
      <c r="AC69" s="189"/>
      <c r="AD69" s="228"/>
      <c r="AE69" s="228"/>
      <c r="AF69" s="217"/>
      <c r="AG69" s="217"/>
      <c r="AI69" s="217"/>
      <c r="AP69" s="217"/>
      <c r="AQ69" s="217"/>
      <c r="AR69" s="217"/>
      <c r="AS69" s="217"/>
    </row>
    <row r="70" spans="1:45" s="170" customFormat="1" ht="14.5" customHeight="1" x14ac:dyDescent="0.3">
      <c r="A70" s="263" t="s">
        <v>132</v>
      </c>
      <c r="B70" s="263" t="s">
        <v>19</v>
      </c>
      <c r="C70" s="264">
        <f t="shared" ref="C70:N70" si="13">SUM(C71:C73)</f>
        <v>126</v>
      </c>
      <c r="D70" s="264">
        <f t="shared" si="13"/>
        <v>5</v>
      </c>
      <c r="E70" s="264">
        <f t="shared" si="13"/>
        <v>0</v>
      </c>
      <c r="F70" s="264">
        <f t="shared" si="13"/>
        <v>0</v>
      </c>
      <c r="G70" s="264">
        <f t="shared" si="13"/>
        <v>0</v>
      </c>
      <c r="H70" s="264">
        <f t="shared" si="13"/>
        <v>0</v>
      </c>
      <c r="I70" s="264">
        <f t="shared" si="13"/>
        <v>0</v>
      </c>
      <c r="J70" s="264">
        <f t="shared" si="13"/>
        <v>0</v>
      </c>
      <c r="K70" s="264">
        <f t="shared" si="13"/>
        <v>0</v>
      </c>
      <c r="L70" s="264">
        <f t="shared" si="13"/>
        <v>0</v>
      </c>
      <c r="M70" s="264">
        <f t="shared" si="13"/>
        <v>0</v>
      </c>
      <c r="N70" s="264">
        <f t="shared" si="13"/>
        <v>0</v>
      </c>
      <c r="O70" s="264">
        <f t="shared" si="6"/>
        <v>131</v>
      </c>
      <c r="P70" s="168"/>
      <c r="Q70" s="168"/>
      <c r="R70" s="168"/>
      <c r="S70" s="168"/>
      <c r="T70" s="168"/>
      <c r="U70" s="168"/>
      <c r="V70" s="250"/>
      <c r="W70" s="168"/>
      <c r="X70" s="168"/>
      <c r="Y70" s="189"/>
      <c r="Z70" s="189"/>
      <c r="AA70" s="189"/>
      <c r="AB70" s="189"/>
      <c r="AC70" s="189"/>
      <c r="AD70" s="228"/>
      <c r="AE70" s="228"/>
      <c r="AF70" s="217"/>
      <c r="AG70" s="217"/>
      <c r="AI70" s="217"/>
      <c r="AP70" s="217"/>
      <c r="AQ70" s="217"/>
      <c r="AR70" s="217"/>
      <c r="AS70" s="217"/>
    </row>
    <row r="71" spans="1:45" s="170" customFormat="1" ht="14.5" customHeight="1" x14ac:dyDescent="0.3">
      <c r="A71" s="246"/>
      <c r="B71" s="246" t="s">
        <v>112</v>
      </c>
      <c r="C71" s="259">
        <v>54</v>
      </c>
      <c r="D71" s="259">
        <v>1</v>
      </c>
      <c r="E71" s="259">
        <v>0</v>
      </c>
      <c r="F71" s="259">
        <v>0</v>
      </c>
      <c r="G71" s="259">
        <v>0</v>
      </c>
      <c r="H71" s="259">
        <v>0</v>
      </c>
      <c r="I71" s="259">
        <v>0</v>
      </c>
      <c r="J71" s="259">
        <v>0</v>
      </c>
      <c r="K71" s="259">
        <v>0</v>
      </c>
      <c r="L71" s="260">
        <v>0</v>
      </c>
      <c r="M71" s="260">
        <v>0</v>
      </c>
      <c r="N71" s="260">
        <v>0</v>
      </c>
      <c r="O71" s="266">
        <f t="shared" si="6"/>
        <v>55</v>
      </c>
      <c r="P71" s="168"/>
      <c r="Q71" s="168"/>
      <c r="R71" s="168"/>
      <c r="S71" s="168"/>
      <c r="T71" s="168"/>
      <c r="U71" s="168"/>
      <c r="V71" s="250"/>
      <c r="W71" s="168"/>
      <c r="X71" s="168"/>
      <c r="Y71" s="189"/>
      <c r="Z71" s="189"/>
      <c r="AA71" s="189"/>
      <c r="AB71" s="189"/>
      <c r="AC71" s="189"/>
      <c r="AD71" s="228"/>
      <c r="AE71" s="228"/>
      <c r="AF71" s="217"/>
      <c r="AG71" s="217"/>
      <c r="AI71" s="217"/>
      <c r="AP71" s="217"/>
      <c r="AQ71" s="217"/>
      <c r="AR71" s="217"/>
      <c r="AS71" s="217"/>
    </row>
    <row r="72" spans="1:45" s="170" customFormat="1" ht="14.5" customHeight="1" x14ac:dyDescent="0.3">
      <c r="A72" s="246"/>
      <c r="B72" s="246" t="s">
        <v>113</v>
      </c>
      <c r="C72" s="259">
        <v>14</v>
      </c>
      <c r="D72" s="259">
        <v>0</v>
      </c>
      <c r="E72" s="259">
        <v>0</v>
      </c>
      <c r="F72" s="259">
        <v>0</v>
      </c>
      <c r="G72" s="259">
        <v>0</v>
      </c>
      <c r="H72" s="259">
        <v>0</v>
      </c>
      <c r="I72" s="259">
        <v>0</v>
      </c>
      <c r="J72" s="259">
        <v>0</v>
      </c>
      <c r="K72" s="259">
        <v>0</v>
      </c>
      <c r="L72" s="260">
        <v>0</v>
      </c>
      <c r="M72" s="260">
        <v>0</v>
      </c>
      <c r="N72" s="260">
        <v>0</v>
      </c>
      <c r="O72" s="266">
        <f t="shared" si="6"/>
        <v>14</v>
      </c>
      <c r="P72" s="168"/>
      <c r="Q72" s="168"/>
      <c r="R72" s="168"/>
      <c r="S72" s="168"/>
      <c r="T72" s="168"/>
      <c r="U72" s="168"/>
      <c r="V72" s="250"/>
      <c r="W72" s="168"/>
      <c r="X72" s="168"/>
      <c r="Y72" s="189"/>
      <c r="Z72" s="189"/>
      <c r="AA72" s="189"/>
      <c r="AB72" s="189"/>
      <c r="AC72" s="189"/>
      <c r="AD72" s="228"/>
      <c r="AE72" s="228"/>
      <c r="AF72" s="217"/>
      <c r="AG72" s="217"/>
      <c r="AI72" s="217"/>
      <c r="AP72" s="217"/>
      <c r="AQ72" s="217"/>
      <c r="AR72" s="217"/>
      <c r="AS72" s="217"/>
    </row>
    <row r="73" spans="1:45" s="170" customFormat="1" ht="14.5" customHeight="1" x14ac:dyDescent="0.3">
      <c r="A73" s="246"/>
      <c r="B73" s="246" t="s">
        <v>115</v>
      </c>
      <c r="C73" s="259">
        <v>58</v>
      </c>
      <c r="D73" s="259">
        <v>4</v>
      </c>
      <c r="E73" s="259">
        <v>0</v>
      </c>
      <c r="F73" s="259">
        <v>0</v>
      </c>
      <c r="G73" s="259">
        <v>0</v>
      </c>
      <c r="H73" s="259">
        <v>0</v>
      </c>
      <c r="I73" s="259">
        <v>0</v>
      </c>
      <c r="J73" s="259">
        <v>0</v>
      </c>
      <c r="K73" s="259">
        <v>0</v>
      </c>
      <c r="L73" s="260">
        <v>0</v>
      </c>
      <c r="M73" s="260">
        <v>0</v>
      </c>
      <c r="N73" s="260">
        <v>0</v>
      </c>
      <c r="O73" s="266">
        <f t="shared" si="6"/>
        <v>62</v>
      </c>
      <c r="P73" s="168"/>
      <c r="Q73" s="168"/>
      <c r="R73" s="168"/>
      <c r="S73" s="168"/>
      <c r="T73" s="168"/>
      <c r="U73" s="168"/>
      <c r="V73" s="250"/>
      <c r="W73" s="168"/>
      <c r="X73" s="168"/>
      <c r="Y73" s="189"/>
      <c r="Z73" s="189"/>
      <c r="AA73" s="189"/>
      <c r="AB73" s="189"/>
      <c r="AC73" s="189"/>
      <c r="AD73" s="228"/>
      <c r="AE73" s="228"/>
      <c r="AF73" s="217"/>
      <c r="AG73" s="217"/>
      <c r="AI73" s="217"/>
      <c r="AP73" s="217"/>
      <c r="AQ73" s="217"/>
      <c r="AR73" s="217"/>
      <c r="AS73" s="217"/>
    </row>
    <row r="74" spans="1:45" s="170" customFormat="1" ht="14.5" customHeight="1" x14ac:dyDescent="0.3">
      <c r="A74" s="263" t="s">
        <v>133</v>
      </c>
      <c r="B74" s="263" t="s">
        <v>19</v>
      </c>
      <c r="C74" s="264">
        <f t="shared" ref="C74:N74" si="14">SUM(C75:C77)</f>
        <v>580</v>
      </c>
      <c r="D74" s="264">
        <f t="shared" si="14"/>
        <v>31</v>
      </c>
      <c r="E74" s="264">
        <f t="shared" si="14"/>
        <v>0</v>
      </c>
      <c r="F74" s="264">
        <f t="shared" si="14"/>
        <v>0</v>
      </c>
      <c r="G74" s="264">
        <f t="shared" si="14"/>
        <v>0</v>
      </c>
      <c r="H74" s="264">
        <f t="shared" si="14"/>
        <v>0</v>
      </c>
      <c r="I74" s="264">
        <f t="shared" si="14"/>
        <v>0</v>
      </c>
      <c r="J74" s="264">
        <f t="shared" si="14"/>
        <v>0</v>
      </c>
      <c r="K74" s="264">
        <f t="shared" si="14"/>
        <v>0</v>
      </c>
      <c r="L74" s="264">
        <f t="shared" si="14"/>
        <v>0</v>
      </c>
      <c r="M74" s="264">
        <f t="shared" si="14"/>
        <v>0</v>
      </c>
      <c r="N74" s="264">
        <f t="shared" si="14"/>
        <v>0</v>
      </c>
      <c r="O74" s="264">
        <f t="shared" si="6"/>
        <v>611</v>
      </c>
      <c r="P74" s="168"/>
      <c r="Q74" s="168"/>
      <c r="R74" s="168"/>
      <c r="S74" s="168"/>
      <c r="T74" s="168"/>
      <c r="U74" s="168"/>
      <c r="V74" s="250"/>
      <c r="W74" s="168"/>
      <c r="X74" s="168"/>
      <c r="Y74" s="189"/>
      <c r="Z74" s="189"/>
      <c r="AA74" s="189"/>
      <c r="AB74" s="189"/>
      <c r="AC74" s="189"/>
      <c r="AD74" s="228"/>
      <c r="AE74" s="228"/>
      <c r="AF74" s="217"/>
      <c r="AG74" s="217"/>
      <c r="AI74" s="217"/>
      <c r="AP74" s="217"/>
      <c r="AQ74" s="217"/>
      <c r="AR74" s="217"/>
      <c r="AS74" s="217"/>
    </row>
    <row r="75" spans="1:45" s="170" customFormat="1" ht="14.5" customHeight="1" x14ac:dyDescent="0.3">
      <c r="A75" s="246"/>
      <c r="B75" s="246" t="s">
        <v>112</v>
      </c>
      <c r="C75" s="259">
        <v>383</v>
      </c>
      <c r="D75" s="259">
        <v>18</v>
      </c>
      <c r="E75" s="259">
        <v>0</v>
      </c>
      <c r="F75" s="259">
        <v>0</v>
      </c>
      <c r="G75" s="259">
        <v>0</v>
      </c>
      <c r="H75" s="259">
        <v>0</v>
      </c>
      <c r="I75" s="259">
        <v>0</v>
      </c>
      <c r="J75" s="259">
        <v>0</v>
      </c>
      <c r="K75" s="259">
        <v>0</v>
      </c>
      <c r="L75" s="260">
        <v>0</v>
      </c>
      <c r="M75" s="260">
        <v>0</v>
      </c>
      <c r="N75" s="260">
        <v>0</v>
      </c>
      <c r="O75" s="266">
        <f t="shared" si="6"/>
        <v>401</v>
      </c>
      <c r="P75" s="168"/>
      <c r="Q75" s="168"/>
      <c r="R75" s="168"/>
      <c r="S75" s="168"/>
      <c r="T75" s="168"/>
      <c r="U75" s="168"/>
      <c r="V75" s="250"/>
      <c r="W75" s="168"/>
      <c r="X75" s="168"/>
      <c r="Y75" s="189"/>
      <c r="Z75" s="189"/>
      <c r="AA75" s="189"/>
      <c r="AB75" s="189"/>
      <c r="AC75" s="189"/>
      <c r="AD75" s="228"/>
      <c r="AE75" s="228"/>
      <c r="AF75" s="217"/>
      <c r="AG75" s="217"/>
      <c r="AI75" s="217"/>
      <c r="AP75" s="217"/>
      <c r="AQ75" s="217"/>
      <c r="AR75" s="217"/>
      <c r="AS75" s="217"/>
    </row>
    <row r="76" spans="1:45" s="170" customFormat="1" ht="14.5" customHeight="1" x14ac:dyDescent="0.3">
      <c r="A76" s="246"/>
      <c r="B76" s="246" t="s">
        <v>113</v>
      </c>
      <c r="C76" s="259">
        <v>147</v>
      </c>
      <c r="D76" s="259">
        <v>9</v>
      </c>
      <c r="E76" s="259">
        <v>0</v>
      </c>
      <c r="F76" s="259">
        <v>0</v>
      </c>
      <c r="G76" s="259">
        <v>0</v>
      </c>
      <c r="H76" s="259">
        <v>0</v>
      </c>
      <c r="I76" s="259">
        <v>0</v>
      </c>
      <c r="J76" s="259">
        <v>0</v>
      </c>
      <c r="K76" s="259">
        <v>0</v>
      </c>
      <c r="L76" s="260">
        <v>0</v>
      </c>
      <c r="M76" s="260">
        <v>0</v>
      </c>
      <c r="N76" s="260">
        <v>0</v>
      </c>
      <c r="O76" s="266">
        <f t="shared" si="6"/>
        <v>156</v>
      </c>
      <c r="P76" s="168"/>
      <c r="Q76" s="168"/>
      <c r="R76" s="168"/>
      <c r="S76" s="168"/>
      <c r="T76" s="168"/>
      <c r="U76" s="168"/>
      <c r="V76" s="250"/>
      <c r="W76" s="168"/>
      <c r="X76" s="168"/>
      <c r="Y76" s="189"/>
      <c r="Z76" s="189"/>
      <c r="AA76" s="189"/>
      <c r="AB76" s="189"/>
      <c r="AC76" s="189"/>
      <c r="AD76" s="228"/>
      <c r="AE76" s="228"/>
      <c r="AF76" s="217"/>
      <c r="AG76" s="217"/>
      <c r="AI76" s="217"/>
      <c r="AP76" s="217"/>
      <c r="AQ76" s="217"/>
      <c r="AR76" s="217"/>
      <c r="AS76" s="217"/>
    </row>
    <row r="77" spans="1:45" s="170" customFormat="1" ht="14.5" customHeight="1" x14ac:dyDescent="0.3">
      <c r="A77" s="246"/>
      <c r="B77" s="246" t="s">
        <v>115</v>
      </c>
      <c r="C77" s="259">
        <v>50</v>
      </c>
      <c r="D77" s="259">
        <v>4</v>
      </c>
      <c r="E77" s="259">
        <v>0</v>
      </c>
      <c r="F77" s="259">
        <v>0</v>
      </c>
      <c r="G77" s="259">
        <v>0</v>
      </c>
      <c r="H77" s="259">
        <v>0</v>
      </c>
      <c r="I77" s="259">
        <v>0</v>
      </c>
      <c r="J77" s="259">
        <v>0</v>
      </c>
      <c r="K77" s="259">
        <v>0</v>
      </c>
      <c r="L77" s="260">
        <v>0</v>
      </c>
      <c r="M77" s="260">
        <v>0</v>
      </c>
      <c r="N77" s="260">
        <v>0</v>
      </c>
      <c r="O77" s="266">
        <f t="shared" si="6"/>
        <v>54</v>
      </c>
      <c r="P77" s="168"/>
      <c r="Q77" s="168"/>
      <c r="R77" s="168"/>
      <c r="S77" s="168"/>
      <c r="T77" s="168"/>
      <c r="U77" s="168"/>
      <c r="V77" s="250"/>
      <c r="W77" s="168"/>
      <c r="X77" s="168"/>
      <c r="Y77" s="189"/>
      <c r="Z77" s="189"/>
      <c r="AA77" s="189"/>
      <c r="AB77" s="189"/>
      <c r="AC77" s="189"/>
      <c r="AD77" s="228"/>
      <c r="AE77" s="228"/>
      <c r="AF77" s="217"/>
      <c r="AG77" s="217"/>
      <c r="AI77" s="217"/>
      <c r="AP77" s="217"/>
      <c r="AQ77" s="217"/>
      <c r="AR77" s="217"/>
      <c r="AS77" s="217"/>
    </row>
    <row r="78" spans="1:45" s="170" customFormat="1" ht="14.5" customHeight="1" x14ac:dyDescent="0.3">
      <c r="A78" s="263" t="s">
        <v>134</v>
      </c>
      <c r="B78" s="263" t="s">
        <v>19</v>
      </c>
      <c r="C78" s="264">
        <f t="shared" ref="C78:N78" si="15">SUM(C79:C81)</f>
        <v>78</v>
      </c>
      <c r="D78" s="264">
        <f t="shared" si="15"/>
        <v>196</v>
      </c>
      <c r="E78" s="264">
        <f t="shared" si="15"/>
        <v>0</v>
      </c>
      <c r="F78" s="264">
        <f t="shared" si="15"/>
        <v>0</v>
      </c>
      <c r="G78" s="264">
        <f t="shared" si="15"/>
        <v>0</v>
      </c>
      <c r="H78" s="264">
        <f t="shared" si="15"/>
        <v>0</v>
      </c>
      <c r="I78" s="264">
        <f t="shared" si="15"/>
        <v>0</v>
      </c>
      <c r="J78" s="264">
        <f t="shared" si="15"/>
        <v>0</v>
      </c>
      <c r="K78" s="264">
        <f t="shared" si="15"/>
        <v>0</v>
      </c>
      <c r="L78" s="264">
        <f t="shared" si="15"/>
        <v>0</v>
      </c>
      <c r="M78" s="264">
        <f t="shared" si="15"/>
        <v>0</v>
      </c>
      <c r="N78" s="264">
        <f t="shared" si="15"/>
        <v>0</v>
      </c>
      <c r="O78" s="264">
        <f>SUM(C78:N78)</f>
        <v>274</v>
      </c>
      <c r="P78" s="168"/>
      <c r="Q78" s="168"/>
      <c r="R78" s="168"/>
      <c r="S78" s="168"/>
      <c r="T78" s="168"/>
      <c r="U78" s="168"/>
      <c r="V78" s="250"/>
      <c r="W78" s="168"/>
      <c r="X78" s="168"/>
      <c r="Y78" s="189"/>
      <c r="Z78" s="189"/>
      <c r="AA78" s="189"/>
      <c r="AB78" s="189"/>
      <c r="AC78" s="189"/>
      <c r="AD78" s="228"/>
      <c r="AE78" s="228"/>
      <c r="AF78" s="217"/>
      <c r="AG78" s="217"/>
      <c r="AI78" s="217"/>
      <c r="AP78" s="217"/>
      <c r="AQ78" s="217"/>
      <c r="AR78" s="217"/>
      <c r="AS78" s="217"/>
    </row>
    <row r="79" spans="1:45" s="170" customFormat="1" ht="14.5" customHeight="1" x14ac:dyDescent="0.3">
      <c r="A79" s="246"/>
      <c r="B79" s="246" t="s">
        <v>112</v>
      </c>
      <c r="C79" s="259">
        <v>24</v>
      </c>
      <c r="D79" s="259">
        <v>46</v>
      </c>
      <c r="E79" s="259">
        <v>0</v>
      </c>
      <c r="F79" s="259">
        <v>0</v>
      </c>
      <c r="G79" s="259">
        <v>0</v>
      </c>
      <c r="H79" s="259">
        <v>0</v>
      </c>
      <c r="I79" s="259">
        <v>0</v>
      </c>
      <c r="J79" s="259">
        <v>0</v>
      </c>
      <c r="K79" s="259">
        <v>0</v>
      </c>
      <c r="L79" s="260">
        <v>0</v>
      </c>
      <c r="M79" s="260">
        <v>0</v>
      </c>
      <c r="N79" s="260">
        <v>0</v>
      </c>
      <c r="O79" s="266">
        <f t="shared" si="6"/>
        <v>70</v>
      </c>
      <c r="P79" s="168"/>
      <c r="Q79" s="168"/>
      <c r="R79" s="168"/>
      <c r="S79" s="168"/>
      <c r="T79" s="168"/>
      <c r="U79" s="168"/>
      <c r="V79" s="250"/>
      <c r="W79" s="168"/>
      <c r="X79" s="168"/>
      <c r="Y79" s="189"/>
      <c r="Z79" s="189"/>
      <c r="AA79" s="189"/>
      <c r="AB79" s="189"/>
      <c r="AC79" s="189"/>
      <c r="AD79" s="228"/>
      <c r="AE79" s="228"/>
      <c r="AF79" s="217"/>
      <c r="AG79" s="217"/>
      <c r="AI79" s="217"/>
      <c r="AP79" s="217"/>
      <c r="AQ79" s="217"/>
      <c r="AR79" s="217"/>
      <c r="AS79" s="217"/>
    </row>
    <row r="80" spans="1:45" s="170" customFormat="1" ht="14.5" customHeight="1" x14ac:dyDescent="0.3">
      <c r="A80" s="246"/>
      <c r="B80" s="246" t="s">
        <v>113</v>
      </c>
      <c r="C80" s="259">
        <v>11</v>
      </c>
      <c r="D80" s="259">
        <v>17</v>
      </c>
      <c r="E80" s="259">
        <v>0</v>
      </c>
      <c r="F80" s="259">
        <v>0</v>
      </c>
      <c r="G80" s="259">
        <v>0</v>
      </c>
      <c r="H80" s="259">
        <v>0</v>
      </c>
      <c r="I80" s="259">
        <v>0</v>
      </c>
      <c r="J80" s="259">
        <v>0</v>
      </c>
      <c r="K80" s="259">
        <v>0</v>
      </c>
      <c r="L80" s="260">
        <v>0</v>
      </c>
      <c r="M80" s="260">
        <v>0</v>
      </c>
      <c r="N80" s="260">
        <v>0</v>
      </c>
      <c r="O80" s="266">
        <f t="shared" si="6"/>
        <v>28</v>
      </c>
      <c r="P80" s="168"/>
      <c r="Q80" s="168"/>
      <c r="R80" s="168"/>
      <c r="S80" s="168"/>
      <c r="T80" s="168"/>
      <c r="U80" s="168"/>
      <c r="V80" s="250"/>
      <c r="W80" s="168"/>
      <c r="X80" s="168"/>
      <c r="Y80" s="189"/>
      <c r="Z80" s="189"/>
      <c r="AA80" s="189"/>
      <c r="AB80" s="189"/>
      <c r="AC80" s="189"/>
      <c r="AD80" s="228"/>
      <c r="AE80" s="228"/>
      <c r="AF80" s="217"/>
      <c r="AG80" s="217"/>
      <c r="AI80" s="217"/>
      <c r="AP80" s="217"/>
      <c r="AQ80" s="217"/>
      <c r="AR80" s="217"/>
      <c r="AS80" s="217"/>
    </row>
    <row r="81" spans="1:45" s="170" customFormat="1" ht="14.5" customHeight="1" x14ac:dyDescent="0.3">
      <c r="A81" s="246"/>
      <c r="B81" s="246" t="s">
        <v>115</v>
      </c>
      <c r="C81" s="259">
        <v>43</v>
      </c>
      <c r="D81" s="259">
        <v>133</v>
      </c>
      <c r="E81" s="259">
        <v>0</v>
      </c>
      <c r="F81" s="259">
        <v>0</v>
      </c>
      <c r="G81" s="259">
        <v>0</v>
      </c>
      <c r="H81" s="259">
        <v>0</v>
      </c>
      <c r="I81" s="259">
        <v>0</v>
      </c>
      <c r="J81" s="259">
        <v>0</v>
      </c>
      <c r="K81" s="259">
        <v>0</v>
      </c>
      <c r="L81" s="260">
        <v>0</v>
      </c>
      <c r="M81" s="260">
        <v>0</v>
      </c>
      <c r="N81" s="260">
        <v>0</v>
      </c>
      <c r="O81" s="266">
        <f t="shared" si="6"/>
        <v>176</v>
      </c>
      <c r="P81" s="168"/>
      <c r="Q81" s="168"/>
      <c r="R81" s="168"/>
      <c r="S81" s="168"/>
      <c r="T81" s="168"/>
      <c r="U81" s="168"/>
      <c r="V81" s="250"/>
      <c r="W81" s="168"/>
      <c r="X81" s="168"/>
      <c r="Y81" s="189"/>
      <c r="Z81" s="189"/>
      <c r="AA81" s="189"/>
      <c r="AB81" s="189"/>
      <c r="AC81" s="189"/>
      <c r="AD81" s="228"/>
      <c r="AE81" s="228"/>
      <c r="AF81" s="217"/>
      <c r="AG81" s="217"/>
      <c r="AI81" s="217"/>
      <c r="AP81" s="217"/>
      <c r="AQ81" s="217"/>
      <c r="AR81" s="217"/>
      <c r="AS81" s="217"/>
    </row>
    <row r="82" spans="1:45" s="170" customFormat="1" ht="14.5" customHeight="1" x14ac:dyDescent="0.3">
      <c r="A82" s="263" t="s">
        <v>91</v>
      </c>
      <c r="B82" s="263" t="s">
        <v>19</v>
      </c>
      <c r="C82" s="264">
        <f t="shared" ref="C82:N82" si="16">SUM(C83:C85)</f>
        <v>1</v>
      </c>
      <c r="D82" s="264">
        <f t="shared" si="16"/>
        <v>0</v>
      </c>
      <c r="E82" s="264">
        <f t="shared" si="16"/>
        <v>0</v>
      </c>
      <c r="F82" s="264">
        <f t="shared" si="16"/>
        <v>0</v>
      </c>
      <c r="G82" s="264">
        <f t="shared" si="16"/>
        <v>0</v>
      </c>
      <c r="H82" s="264">
        <f t="shared" si="16"/>
        <v>0</v>
      </c>
      <c r="I82" s="264">
        <f t="shared" si="16"/>
        <v>0</v>
      </c>
      <c r="J82" s="264">
        <f t="shared" si="16"/>
        <v>0</v>
      </c>
      <c r="K82" s="264">
        <f t="shared" si="16"/>
        <v>0</v>
      </c>
      <c r="L82" s="264">
        <f t="shared" si="16"/>
        <v>0</v>
      </c>
      <c r="M82" s="264">
        <f t="shared" si="16"/>
        <v>0</v>
      </c>
      <c r="N82" s="264">
        <f t="shared" si="16"/>
        <v>0</v>
      </c>
      <c r="O82" s="264">
        <f>SUM(C82:N82)</f>
        <v>1</v>
      </c>
      <c r="P82" s="168"/>
      <c r="Q82" s="168"/>
      <c r="R82" s="168"/>
      <c r="S82" s="168"/>
      <c r="T82" s="168"/>
      <c r="U82" s="168"/>
      <c r="V82" s="250"/>
      <c r="W82" s="168"/>
      <c r="X82" s="168"/>
      <c r="Y82" s="189"/>
      <c r="Z82" s="189"/>
      <c r="AA82" s="189"/>
      <c r="AB82" s="189"/>
      <c r="AC82" s="189"/>
      <c r="AD82" s="228"/>
      <c r="AE82" s="228"/>
      <c r="AF82" s="217"/>
      <c r="AG82" s="217"/>
      <c r="AI82" s="217"/>
      <c r="AP82" s="217"/>
      <c r="AQ82" s="217"/>
      <c r="AR82" s="217"/>
      <c r="AS82" s="217"/>
    </row>
    <row r="83" spans="1:45" s="170" customFormat="1" ht="14.5" customHeight="1" x14ac:dyDescent="0.3">
      <c r="A83" s="246"/>
      <c r="B83" s="246" t="s">
        <v>112</v>
      </c>
      <c r="C83" s="259">
        <v>1</v>
      </c>
      <c r="D83" s="259">
        <v>0</v>
      </c>
      <c r="E83" s="259">
        <v>0</v>
      </c>
      <c r="F83" s="259">
        <v>0</v>
      </c>
      <c r="G83" s="259">
        <v>0</v>
      </c>
      <c r="H83" s="259">
        <v>0</v>
      </c>
      <c r="I83" s="259">
        <v>0</v>
      </c>
      <c r="J83" s="259">
        <v>0</v>
      </c>
      <c r="K83" s="259">
        <v>0</v>
      </c>
      <c r="L83" s="260">
        <v>0</v>
      </c>
      <c r="M83" s="260">
        <v>0</v>
      </c>
      <c r="N83" s="260">
        <v>0</v>
      </c>
      <c r="O83" s="266">
        <f t="shared" ref="O83:O85" si="17">SUM(C83:N83)</f>
        <v>1</v>
      </c>
      <c r="P83" s="168"/>
      <c r="Q83" s="168"/>
      <c r="R83" s="168"/>
      <c r="S83" s="168"/>
      <c r="T83" s="168"/>
      <c r="U83" s="168"/>
      <c r="V83" s="250"/>
      <c r="W83" s="168"/>
      <c r="X83" s="168"/>
      <c r="Y83" s="189"/>
      <c r="Z83" s="189"/>
      <c r="AA83" s="189"/>
      <c r="AB83" s="189"/>
      <c r="AC83" s="189"/>
      <c r="AD83" s="228"/>
      <c r="AE83" s="228"/>
      <c r="AF83" s="217"/>
      <c r="AG83" s="217"/>
      <c r="AI83" s="217"/>
      <c r="AP83" s="217"/>
      <c r="AQ83" s="217"/>
      <c r="AR83" s="217"/>
      <c r="AS83" s="217"/>
    </row>
    <row r="84" spans="1:45" s="170" customFormat="1" ht="14.5" customHeight="1" x14ac:dyDescent="0.3">
      <c r="A84" s="246"/>
      <c r="B84" s="246" t="s">
        <v>113</v>
      </c>
      <c r="C84" s="259">
        <v>0</v>
      </c>
      <c r="D84" s="259">
        <v>0</v>
      </c>
      <c r="E84" s="259">
        <v>0</v>
      </c>
      <c r="F84" s="259">
        <v>0</v>
      </c>
      <c r="G84" s="259">
        <v>0</v>
      </c>
      <c r="H84" s="259">
        <v>0</v>
      </c>
      <c r="I84" s="259">
        <v>0</v>
      </c>
      <c r="J84" s="259">
        <v>0</v>
      </c>
      <c r="K84" s="259">
        <v>0</v>
      </c>
      <c r="L84" s="260">
        <v>0</v>
      </c>
      <c r="M84" s="260">
        <v>0</v>
      </c>
      <c r="N84" s="260">
        <v>0</v>
      </c>
      <c r="O84" s="266">
        <f t="shared" si="17"/>
        <v>0</v>
      </c>
      <c r="P84" s="168"/>
      <c r="Q84" s="168"/>
      <c r="R84" s="168"/>
      <c r="S84" s="168"/>
      <c r="T84" s="168"/>
      <c r="U84" s="168"/>
      <c r="V84" s="250"/>
      <c r="W84" s="168"/>
      <c r="X84" s="168"/>
      <c r="Y84" s="189"/>
      <c r="Z84" s="189"/>
      <c r="AA84" s="189"/>
      <c r="AB84" s="189"/>
      <c r="AC84" s="189"/>
      <c r="AD84" s="228"/>
      <c r="AE84" s="228"/>
      <c r="AF84" s="217"/>
      <c r="AG84" s="217"/>
      <c r="AI84" s="217"/>
      <c r="AP84" s="217"/>
      <c r="AQ84" s="217"/>
      <c r="AR84" s="217"/>
      <c r="AS84" s="217"/>
    </row>
    <row r="85" spans="1:45" s="170" customFormat="1" ht="14.5" customHeight="1" x14ac:dyDescent="0.3">
      <c r="A85" s="246"/>
      <c r="B85" s="246" t="s">
        <v>115</v>
      </c>
      <c r="C85" s="259">
        <v>0</v>
      </c>
      <c r="D85" s="259">
        <v>0</v>
      </c>
      <c r="E85" s="259">
        <v>0</v>
      </c>
      <c r="F85" s="259">
        <v>0</v>
      </c>
      <c r="G85" s="259">
        <v>0</v>
      </c>
      <c r="H85" s="259">
        <v>0</v>
      </c>
      <c r="I85" s="259">
        <v>0</v>
      </c>
      <c r="J85" s="259">
        <v>0</v>
      </c>
      <c r="K85" s="259">
        <v>0</v>
      </c>
      <c r="L85" s="260">
        <v>0</v>
      </c>
      <c r="M85" s="260">
        <v>0</v>
      </c>
      <c r="N85" s="260">
        <v>0</v>
      </c>
      <c r="O85" s="266">
        <f t="shared" si="17"/>
        <v>0</v>
      </c>
      <c r="P85" s="168"/>
      <c r="Q85" s="168"/>
      <c r="R85" s="168"/>
      <c r="S85" s="168"/>
      <c r="T85" s="168"/>
      <c r="U85" s="168"/>
      <c r="V85" s="250"/>
      <c r="W85" s="168"/>
      <c r="X85" s="168"/>
      <c r="Y85" s="189"/>
      <c r="Z85" s="189"/>
      <c r="AA85" s="189"/>
      <c r="AB85" s="189"/>
      <c r="AC85" s="189"/>
      <c r="AD85" s="228"/>
      <c r="AE85" s="228"/>
      <c r="AF85" s="217"/>
      <c r="AG85" s="217"/>
      <c r="AI85" s="217"/>
      <c r="AP85" s="217"/>
      <c r="AQ85" s="217"/>
      <c r="AR85" s="217"/>
      <c r="AS85" s="217"/>
    </row>
    <row r="86" spans="1:45" s="170" customFormat="1" ht="12" x14ac:dyDescent="0.3">
      <c r="A86" s="234"/>
      <c r="E86" s="168"/>
      <c r="F86" s="168"/>
      <c r="G86" s="168"/>
      <c r="Q86" s="168"/>
      <c r="R86" s="180"/>
      <c r="S86" s="180"/>
      <c r="T86" s="195"/>
      <c r="U86" s="195"/>
      <c r="V86" s="267"/>
      <c r="W86" s="180"/>
      <c r="X86" s="195"/>
      <c r="Y86" s="195"/>
      <c r="Z86" s="180"/>
      <c r="AA86" s="180"/>
      <c r="AB86" s="180"/>
      <c r="AC86" s="212"/>
      <c r="AD86" s="212"/>
      <c r="AE86" s="212"/>
      <c r="AF86" s="212"/>
      <c r="AQ86" s="217"/>
      <c r="AS86" s="217"/>
    </row>
    <row r="87" spans="1:45" s="168" customFormat="1" ht="18" customHeight="1" x14ac:dyDescent="0.3">
      <c r="A87" s="419"/>
      <c r="B87" s="420"/>
      <c r="C87" s="420"/>
      <c r="D87" s="420"/>
      <c r="E87" s="420"/>
      <c r="F87" s="420"/>
      <c r="G87" s="420"/>
      <c r="H87" s="420"/>
      <c r="I87" s="420"/>
      <c r="J87" s="420"/>
      <c r="K87" s="420"/>
      <c r="L87" s="420"/>
      <c r="M87" s="420"/>
      <c r="N87" s="420"/>
      <c r="O87" s="420"/>
      <c r="P87" s="420"/>
      <c r="Q87" s="420"/>
      <c r="R87" s="420"/>
      <c r="S87" s="420"/>
      <c r="T87" s="420"/>
      <c r="U87" s="420"/>
      <c r="V87" s="421"/>
      <c r="W87" s="180"/>
      <c r="X87" s="180"/>
      <c r="Y87" s="180"/>
      <c r="Z87" s="180"/>
    </row>
    <row r="88" spans="1:45" s="170" customFormat="1" ht="12" x14ac:dyDescent="0.3">
      <c r="A88" s="234"/>
      <c r="F88" s="168"/>
      <c r="G88" s="168"/>
      <c r="H88" s="168"/>
      <c r="K88" s="168"/>
      <c r="L88" s="180"/>
      <c r="M88" s="180"/>
      <c r="N88" s="180"/>
      <c r="O88" s="180"/>
      <c r="P88" s="180"/>
      <c r="Q88" s="180"/>
      <c r="R88" s="180"/>
      <c r="S88" s="180"/>
      <c r="T88" s="180"/>
      <c r="U88" s="180"/>
      <c r="V88" s="233"/>
      <c r="W88" s="212"/>
      <c r="X88" s="212"/>
      <c r="Y88" s="212"/>
      <c r="Z88" s="212"/>
    </row>
    <row r="89" spans="1:45" s="170" customFormat="1" ht="23.25" customHeight="1" x14ac:dyDescent="0.3">
      <c r="A89" s="410" t="s">
        <v>135</v>
      </c>
      <c r="B89" s="411"/>
      <c r="C89" s="411"/>
      <c r="D89" s="411"/>
      <c r="E89" s="411"/>
      <c r="F89" s="411"/>
      <c r="G89" s="411"/>
      <c r="H89" s="411"/>
      <c r="I89" s="411"/>
      <c r="J89" s="411"/>
      <c r="K89" s="411"/>
      <c r="L89" s="411"/>
      <c r="M89" s="411"/>
      <c r="N89" s="411"/>
      <c r="O89" s="180"/>
      <c r="P89" s="180"/>
      <c r="Q89" s="249"/>
      <c r="R89" s="249"/>
      <c r="S89" s="249"/>
      <c r="T89" s="249"/>
      <c r="U89" s="249"/>
      <c r="V89" s="268"/>
      <c r="W89" s="213"/>
      <c r="X89" s="213"/>
      <c r="Y89" s="213"/>
      <c r="Z89" s="213"/>
      <c r="AA89" s="216"/>
      <c r="AB89" s="216"/>
    </row>
    <row r="90" spans="1:45" s="170" customFormat="1" ht="22.5" customHeight="1" x14ac:dyDescent="0.3">
      <c r="A90" s="240" t="s">
        <v>99</v>
      </c>
      <c r="B90" s="240" t="s">
        <v>100</v>
      </c>
      <c r="C90" s="240" t="s">
        <v>101</v>
      </c>
      <c r="D90" s="240" t="s">
        <v>102</v>
      </c>
      <c r="E90" s="240" t="s">
        <v>103</v>
      </c>
      <c r="F90" s="240" t="s">
        <v>104</v>
      </c>
      <c r="G90" s="240" t="s">
        <v>105</v>
      </c>
      <c r="H90" s="240" t="s">
        <v>106</v>
      </c>
      <c r="I90" s="240" t="s">
        <v>107</v>
      </c>
      <c r="J90" s="240" t="s">
        <v>108</v>
      </c>
      <c r="K90" s="240" t="s">
        <v>109</v>
      </c>
      <c r="L90" s="240" t="s">
        <v>110</v>
      </c>
      <c r="M90" s="240" t="s">
        <v>111</v>
      </c>
      <c r="N90" s="240" t="s">
        <v>136</v>
      </c>
      <c r="O90" s="180"/>
      <c r="P90" s="249"/>
      <c r="Q90" s="249"/>
      <c r="R90" s="249"/>
      <c r="S90" s="249"/>
      <c r="T90" s="249"/>
      <c r="U90" s="249"/>
      <c r="V90" s="268"/>
      <c r="W90" s="213"/>
      <c r="X90" s="213"/>
      <c r="Y90" s="213"/>
      <c r="Z90" s="213"/>
      <c r="AA90" s="216"/>
      <c r="AB90" s="216"/>
      <c r="AC90" s="216"/>
      <c r="AD90" s="216"/>
      <c r="AE90" s="216"/>
      <c r="AF90" s="216"/>
    </row>
    <row r="91" spans="1:45" s="170" customFormat="1" ht="12" x14ac:dyDescent="0.3">
      <c r="A91" s="269" t="s">
        <v>137</v>
      </c>
      <c r="B91" s="270">
        <v>24452.967741935499</v>
      </c>
      <c r="C91" s="271">
        <v>24755</v>
      </c>
      <c r="D91" s="272">
        <v>0</v>
      </c>
      <c r="E91" s="271">
        <v>0</v>
      </c>
      <c r="F91" s="272">
        <v>0</v>
      </c>
      <c r="G91" s="271">
        <v>0</v>
      </c>
      <c r="H91" s="271">
        <v>0</v>
      </c>
      <c r="I91" s="272">
        <v>0</v>
      </c>
      <c r="J91" s="271">
        <v>0</v>
      </c>
      <c r="K91" s="272">
        <v>0</v>
      </c>
      <c r="L91" s="272">
        <v>0</v>
      </c>
      <c r="M91" s="271">
        <v>0</v>
      </c>
      <c r="N91" s="272">
        <v>24471.272727272699</v>
      </c>
      <c r="O91" s="273"/>
      <c r="P91" s="274"/>
      <c r="Q91" s="274"/>
      <c r="R91" s="274"/>
      <c r="S91" s="274"/>
      <c r="T91" s="274"/>
      <c r="U91" s="274"/>
      <c r="V91" s="275"/>
      <c r="W91" s="276"/>
      <c r="X91" s="276"/>
      <c r="Y91" s="276"/>
      <c r="Z91" s="276"/>
      <c r="AA91" s="277"/>
      <c r="AB91" s="277"/>
    </row>
    <row r="92" spans="1:45" s="170" customFormat="1" ht="12" x14ac:dyDescent="0.3">
      <c r="A92" s="278" t="s">
        <v>112</v>
      </c>
      <c r="B92" s="231">
        <v>1317.16129032258</v>
      </c>
      <c r="C92" s="279">
        <v>1312.5</v>
      </c>
      <c r="D92" s="279">
        <v>0</v>
      </c>
      <c r="E92" s="279">
        <v>0</v>
      </c>
      <c r="F92" s="279">
        <v>0</v>
      </c>
      <c r="G92" s="279">
        <v>0</v>
      </c>
      <c r="H92" s="279">
        <v>0</v>
      </c>
      <c r="I92" s="279">
        <v>0</v>
      </c>
      <c r="J92" s="279">
        <v>0</v>
      </c>
      <c r="K92" s="279">
        <v>0</v>
      </c>
      <c r="L92" s="279">
        <v>0</v>
      </c>
      <c r="M92" s="279">
        <v>0</v>
      </c>
      <c r="N92" s="279">
        <v>1316.87878787879</v>
      </c>
      <c r="O92" s="180"/>
      <c r="P92" s="274"/>
      <c r="Q92" s="274"/>
      <c r="R92" s="274"/>
      <c r="S92" s="274"/>
      <c r="T92" s="274"/>
      <c r="U92" s="195"/>
      <c r="V92" s="275"/>
      <c r="W92" s="276"/>
      <c r="X92" s="276"/>
      <c r="Y92" s="276"/>
      <c r="Z92" s="276"/>
      <c r="AA92" s="277"/>
      <c r="AB92" s="277"/>
      <c r="AC92" s="277"/>
      <c r="AD92" s="277"/>
      <c r="AE92" s="277"/>
      <c r="AF92" s="277"/>
      <c r="AG92" s="277"/>
    </row>
    <row r="93" spans="1:45" s="170" customFormat="1" ht="12" x14ac:dyDescent="0.3">
      <c r="A93" s="280" t="s">
        <v>113</v>
      </c>
      <c r="B93" s="231">
        <v>699.54838709677404</v>
      </c>
      <c r="C93" s="279">
        <v>677.5</v>
      </c>
      <c r="D93" s="279">
        <v>0</v>
      </c>
      <c r="E93" s="279">
        <v>0</v>
      </c>
      <c r="F93" s="279">
        <v>0</v>
      </c>
      <c r="G93" s="279">
        <v>0</v>
      </c>
      <c r="H93" s="279">
        <v>0</v>
      </c>
      <c r="I93" s="279">
        <v>0</v>
      </c>
      <c r="J93" s="279">
        <v>0</v>
      </c>
      <c r="K93" s="279">
        <v>0</v>
      </c>
      <c r="L93" s="279">
        <v>0</v>
      </c>
      <c r="M93" s="279">
        <v>0</v>
      </c>
      <c r="N93" s="279">
        <v>698.21212121212102</v>
      </c>
      <c r="O93" s="180"/>
      <c r="P93" s="249"/>
      <c r="Q93" s="249"/>
      <c r="R93" s="249"/>
      <c r="S93" s="249"/>
      <c r="T93" s="249"/>
      <c r="U93" s="249"/>
      <c r="V93" s="268"/>
      <c r="W93" s="213"/>
      <c r="X93" s="213"/>
      <c r="Y93" s="213"/>
      <c r="Z93" s="213"/>
      <c r="AA93" s="277"/>
      <c r="AB93" s="277"/>
      <c r="AC93" s="277"/>
      <c r="AG93" s="277"/>
    </row>
    <row r="94" spans="1:45" s="282" customFormat="1" ht="12" x14ac:dyDescent="0.3">
      <c r="A94" s="280" t="s">
        <v>115</v>
      </c>
      <c r="B94" s="231">
        <v>22436.2580645161</v>
      </c>
      <c r="C94" s="279">
        <v>22765</v>
      </c>
      <c r="D94" s="279">
        <v>0</v>
      </c>
      <c r="E94" s="279">
        <v>0</v>
      </c>
      <c r="F94" s="279">
        <v>0</v>
      </c>
      <c r="G94" s="279">
        <v>0</v>
      </c>
      <c r="H94" s="279">
        <v>0</v>
      </c>
      <c r="I94" s="279">
        <v>0</v>
      </c>
      <c r="J94" s="279">
        <v>0</v>
      </c>
      <c r="K94" s="279">
        <v>0</v>
      </c>
      <c r="L94" s="279">
        <v>0</v>
      </c>
      <c r="M94" s="279">
        <v>0</v>
      </c>
      <c r="N94" s="279">
        <v>22456.181818181802</v>
      </c>
      <c r="O94" s="274"/>
      <c r="P94" s="274"/>
      <c r="Q94" s="274"/>
      <c r="R94" s="274"/>
      <c r="S94" s="274"/>
      <c r="T94" s="274"/>
      <c r="U94" s="274"/>
      <c r="V94" s="275"/>
      <c r="W94" s="281"/>
      <c r="X94" s="281"/>
      <c r="Y94" s="281"/>
      <c r="Z94" s="281"/>
      <c r="AA94" s="281"/>
      <c r="AB94" s="281"/>
      <c r="AC94" s="281"/>
      <c r="AD94" s="281"/>
      <c r="AE94" s="281"/>
      <c r="AF94" s="281"/>
      <c r="AG94" s="281"/>
    </row>
    <row r="95" spans="1:45" s="170" customFormat="1" ht="12" x14ac:dyDescent="0.3">
      <c r="A95" s="269" t="s">
        <v>138</v>
      </c>
      <c r="B95" s="270">
        <v>14269.580645161301</v>
      </c>
      <c r="C95" s="271">
        <v>14318.5</v>
      </c>
      <c r="D95" s="272">
        <v>0</v>
      </c>
      <c r="E95" s="271">
        <v>0</v>
      </c>
      <c r="F95" s="272">
        <v>0</v>
      </c>
      <c r="G95" s="271">
        <v>0</v>
      </c>
      <c r="H95" s="271">
        <v>0</v>
      </c>
      <c r="I95" s="272">
        <v>0</v>
      </c>
      <c r="J95" s="271">
        <v>0</v>
      </c>
      <c r="K95" s="272">
        <v>0</v>
      </c>
      <c r="L95" s="272">
        <v>0</v>
      </c>
      <c r="M95" s="271">
        <v>0</v>
      </c>
      <c r="N95" s="272">
        <v>14272.5454545455</v>
      </c>
      <c r="O95" s="180"/>
      <c r="P95" s="274"/>
      <c r="Q95" s="274"/>
      <c r="R95" s="274"/>
      <c r="S95" s="274"/>
      <c r="T95" s="274"/>
      <c r="U95" s="274"/>
      <c r="V95" s="275"/>
      <c r="W95" s="277"/>
      <c r="X95" s="277"/>
      <c r="Y95" s="277"/>
      <c r="Z95" s="277"/>
      <c r="AA95" s="277"/>
      <c r="AB95" s="277"/>
      <c r="AC95" s="277"/>
      <c r="AD95" s="277"/>
      <c r="AE95" s="277"/>
      <c r="AF95" s="277"/>
      <c r="AG95" s="277"/>
    </row>
    <row r="96" spans="1:45" s="170" customFormat="1" ht="12" x14ac:dyDescent="0.3">
      <c r="A96" s="278" t="s">
        <v>112</v>
      </c>
      <c r="B96" s="231">
        <v>9108.5806451612898</v>
      </c>
      <c r="C96" s="279">
        <v>9096</v>
      </c>
      <c r="D96" s="279">
        <v>0</v>
      </c>
      <c r="E96" s="279">
        <v>0</v>
      </c>
      <c r="F96" s="279">
        <v>0</v>
      </c>
      <c r="G96" s="279">
        <v>0</v>
      </c>
      <c r="H96" s="279">
        <v>0</v>
      </c>
      <c r="I96" s="279">
        <v>0</v>
      </c>
      <c r="J96" s="279">
        <v>0</v>
      </c>
      <c r="K96" s="279">
        <v>0</v>
      </c>
      <c r="L96" s="279">
        <v>0</v>
      </c>
      <c r="M96" s="279">
        <v>0</v>
      </c>
      <c r="N96" s="279">
        <v>9107.8181818181802</v>
      </c>
      <c r="O96" s="180"/>
      <c r="P96" s="274"/>
      <c r="Q96" s="274"/>
      <c r="R96" s="274"/>
      <c r="S96" s="274"/>
      <c r="T96" s="274"/>
      <c r="U96" s="274"/>
      <c r="V96" s="275"/>
      <c r="W96" s="277"/>
      <c r="X96" s="277"/>
      <c r="Y96" s="277"/>
      <c r="Z96" s="277"/>
      <c r="AA96" s="277"/>
      <c r="AB96" s="277"/>
      <c r="AC96" s="217"/>
      <c r="AD96" s="277"/>
      <c r="AE96" s="277"/>
      <c r="AF96" s="277"/>
      <c r="AG96" s="277"/>
    </row>
    <row r="97" spans="1:34" s="170" customFormat="1" ht="12" x14ac:dyDescent="0.3">
      <c r="A97" s="280" t="s">
        <v>113</v>
      </c>
      <c r="B97" s="231">
        <v>4275.9032258064499</v>
      </c>
      <c r="C97" s="279">
        <v>4336.5</v>
      </c>
      <c r="D97" s="279">
        <v>0</v>
      </c>
      <c r="E97" s="279">
        <v>0</v>
      </c>
      <c r="F97" s="279">
        <v>0</v>
      </c>
      <c r="G97" s="279">
        <v>0</v>
      </c>
      <c r="H97" s="279">
        <v>0</v>
      </c>
      <c r="I97" s="279">
        <v>0</v>
      </c>
      <c r="J97" s="279">
        <v>0</v>
      </c>
      <c r="K97" s="279">
        <v>0</v>
      </c>
      <c r="L97" s="279">
        <v>0</v>
      </c>
      <c r="M97" s="279">
        <v>0</v>
      </c>
      <c r="N97" s="279">
        <v>4279.5757575757598</v>
      </c>
      <c r="O97" s="180"/>
      <c r="P97" s="274"/>
      <c r="Q97" s="274"/>
      <c r="R97" s="274"/>
      <c r="S97" s="274"/>
      <c r="T97" s="195"/>
      <c r="U97" s="274"/>
      <c r="V97" s="275"/>
      <c r="W97" s="277"/>
      <c r="X97" s="277"/>
      <c r="Y97" s="277"/>
      <c r="Z97" s="277"/>
      <c r="AA97" s="277"/>
      <c r="AB97" s="277"/>
      <c r="AC97" s="277"/>
      <c r="AD97" s="277"/>
      <c r="AE97" s="277"/>
      <c r="AF97" s="277"/>
      <c r="AG97" s="277"/>
    </row>
    <row r="98" spans="1:34" s="170" customFormat="1" ht="12" x14ac:dyDescent="0.3">
      <c r="A98" s="280" t="s">
        <v>115</v>
      </c>
      <c r="B98" s="279">
        <v>885.09677419354796</v>
      </c>
      <c r="C98" s="279">
        <v>886</v>
      </c>
      <c r="D98" s="279">
        <v>0</v>
      </c>
      <c r="E98" s="279">
        <v>0</v>
      </c>
      <c r="F98" s="279">
        <v>0</v>
      </c>
      <c r="G98" s="279">
        <v>0</v>
      </c>
      <c r="H98" s="279">
        <v>0</v>
      </c>
      <c r="I98" s="279">
        <v>0</v>
      </c>
      <c r="J98" s="279">
        <v>0</v>
      </c>
      <c r="K98" s="279">
        <v>0</v>
      </c>
      <c r="L98" s="279">
        <v>0</v>
      </c>
      <c r="M98" s="279">
        <v>0</v>
      </c>
      <c r="N98" s="279">
        <v>885.15151515151501</v>
      </c>
      <c r="O98" s="180"/>
      <c r="P98" s="274"/>
      <c r="Q98" s="274"/>
      <c r="R98" s="274"/>
      <c r="S98" s="274"/>
      <c r="T98" s="274"/>
      <c r="U98" s="274"/>
      <c r="V98" s="275"/>
      <c r="W98" s="277"/>
      <c r="X98" s="277"/>
      <c r="Y98" s="277"/>
      <c r="Z98" s="217"/>
      <c r="AA98" s="277"/>
      <c r="AB98" s="277"/>
      <c r="AC98" s="277"/>
      <c r="AD98" s="277"/>
      <c r="AG98" s="277"/>
    </row>
    <row r="99" spans="1:34" s="170" customFormat="1" ht="12" x14ac:dyDescent="0.3">
      <c r="A99" s="269" t="s">
        <v>139</v>
      </c>
      <c r="B99" s="270">
        <v>38722.548387096802</v>
      </c>
      <c r="C99" s="271">
        <v>39073.5</v>
      </c>
      <c r="D99" s="272">
        <v>0</v>
      </c>
      <c r="E99" s="271">
        <v>0</v>
      </c>
      <c r="F99" s="272">
        <v>0</v>
      </c>
      <c r="G99" s="271">
        <v>0</v>
      </c>
      <c r="H99" s="271">
        <v>0</v>
      </c>
      <c r="I99" s="272">
        <v>0</v>
      </c>
      <c r="J99" s="271">
        <v>0</v>
      </c>
      <c r="K99" s="272">
        <v>0</v>
      </c>
      <c r="L99" s="272">
        <v>0</v>
      </c>
      <c r="M99" s="271">
        <v>0</v>
      </c>
      <c r="N99" s="272">
        <v>38743.818181818198</v>
      </c>
      <c r="O99" s="180"/>
      <c r="P99" s="274"/>
      <c r="Q99" s="274"/>
      <c r="R99" s="274"/>
      <c r="S99" s="274"/>
      <c r="T99" s="274"/>
      <c r="U99" s="274"/>
      <c r="V99" s="275"/>
      <c r="W99" s="277"/>
      <c r="X99" s="277"/>
      <c r="Y99" s="277"/>
      <c r="Z99" s="277"/>
      <c r="AA99" s="277"/>
      <c r="AB99" s="277"/>
      <c r="AC99" s="277"/>
      <c r="AD99" s="277"/>
      <c r="AG99" s="277"/>
    </row>
    <row r="100" spans="1:34" s="170" customFormat="1" ht="12" x14ac:dyDescent="0.3">
      <c r="A100" s="278" t="s">
        <v>112</v>
      </c>
      <c r="B100" s="231">
        <v>10425.7419354839</v>
      </c>
      <c r="C100" s="279">
        <v>10408.5</v>
      </c>
      <c r="D100" s="279">
        <v>0</v>
      </c>
      <c r="E100" s="279">
        <v>0</v>
      </c>
      <c r="F100" s="279">
        <v>0</v>
      </c>
      <c r="G100" s="279">
        <v>0</v>
      </c>
      <c r="H100" s="279">
        <v>0</v>
      </c>
      <c r="I100" s="279">
        <v>0</v>
      </c>
      <c r="J100" s="279">
        <v>0</v>
      </c>
      <c r="K100" s="279">
        <v>0</v>
      </c>
      <c r="L100" s="279">
        <v>0</v>
      </c>
      <c r="M100" s="279">
        <v>0</v>
      </c>
      <c r="N100" s="279">
        <v>10424.696969697001</v>
      </c>
      <c r="O100" s="180"/>
      <c r="P100" s="274"/>
      <c r="Q100" s="274"/>
      <c r="R100" s="277"/>
      <c r="S100" s="274"/>
      <c r="T100" s="274"/>
      <c r="U100" s="274"/>
      <c r="V100" s="275"/>
      <c r="W100" s="277"/>
      <c r="X100" s="277"/>
      <c r="Y100" s="277"/>
      <c r="Z100" s="277"/>
      <c r="AA100" s="277"/>
      <c r="AB100" s="277"/>
    </row>
    <row r="101" spans="1:34" s="170" customFormat="1" ht="12" x14ac:dyDescent="0.3">
      <c r="A101" s="280" t="s">
        <v>113</v>
      </c>
      <c r="B101" s="231">
        <v>4975.4516129032299</v>
      </c>
      <c r="C101" s="279">
        <v>5014</v>
      </c>
      <c r="D101" s="279">
        <v>0</v>
      </c>
      <c r="E101" s="279">
        <v>0</v>
      </c>
      <c r="F101" s="279">
        <v>0</v>
      </c>
      <c r="G101" s="279">
        <v>0</v>
      </c>
      <c r="H101" s="279">
        <v>0</v>
      </c>
      <c r="I101" s="279">
        <v>0</v>
      </c>
      <c r="J101" s="279">
        <v>0</v>
      </c>
      <c r="K101" s="279">
        <v>0</v>
      </c>
      <c r="L101" s="279">
        <v>0</v>
      </c>
      <c r="M101" s="279">
        <v>0</v>
      </c>
      <c r="N101" s="279">
        <v>4977.7878787878799</v>
      </c>
      <c r="O101" s="180"/>
      <c r="P101" s="274"/>
      <c r="Q101" s="274"/>
      <c r="R101" s="195"/>
      <c r="S101" s="274"/>
      <c r="T101" s="274"/>
      <c r="U101" s="274"/>
      <c r="V101" s="275"/>
      <c r="W101" s="277"/>
      <c r="X101" s="277"/>
      <c r="Y101" s="277"/>
      <c r="Z101" s="277"/>
      <c r="AA101" s="277"/>
      <c r="AB101" s="277"/>
    </row>
    <row r="102" spans="1:34" s="170" customFormat="1" ht="12" x14ac:dyDescent="0.3">
      <c r="A102" s="280" t="s">
        <v>115</v>
      </c>
      <c r="B102" s="231">
        <v>23321.3548387097</v>
      </c>
      <c r="C102" s="279">
        <v>23651</v>
      </c>
      <c r="D102" s="279">
        <v>0</v>
      </c>
      <c r="E102" s="279">
        <v>0</v>
      </c>
      <c r="F102" s="279">
        <v>0</v>
      </c>
      <c r="G102" s="279">
        <v>0</v>
      </c>
      <c r="H102" s="279">
        <v>0</v>
      </c>
      <c r="I102" s="279">
        <v>0</v>
      </c>
      <c r="J102" s="279">
        <v>0</v>
      </c>
      <c r="K102" s="279">
        <v>0</v>
      </c>
      <c r="L102" s="279">
        <v>0</v>
      </c>
      <c r="M102" s="279">
        <v>0</v>
      </c>
      <c r="N102" s="279">
        <v>23341.333333333299</v>
      </c>
      <c r="O102" s="180"/>
      <c r="P102" s="274"/>
      <c r="Q102" s="274"/>
      <c r="R102" s="195"/>
      <c r="S102" s="195"/>
      <c r="T102" s="274"/>
      <c r="U102" s="274"/>
      <c r="V102" s="275"/>
      <c r="W102" s="277"/>
      <c r="X102" s="277"/>
      <c r="Y102" s="277"/>
      <c r="Z102" s="277"/>
      <c r="AA102" s="277"/>
      <c r="AB102" s="277"/>
    </row>
    <row r="103" spans="1:34" s="170" customFormat="1" ht="12" x14ac:dyDescent="0.3">
      <c r="A103" s="234"/>
      <c r="F103" s="168"/>
      <c r="G103" s="168"/>
      <c r="H103" s="168"/>
      <c r="I103" s="168"/>
      <c r="J103" s="168"/>
      <c r="K103" s="168"/>
      <c r="L103" s="180"/>
      <c r="M103" s="180"/>
      <c r="N103" s="180"/>
      <c r="O103" s="180"/>
      <c r="P103" s="274"/>
      <c r="Q103" s="274"/>
      <c r="R103" s="274"/>
      <c r="S103" s="195"/>
      <c r="T103" s="274"/>
      <c r="U103" s="274"/>
      <c r="V103" s="275"/>
      <c r="W103" s="277"/>
      <c r="X103" s="277"/>
      <c r="Y103" s="277"/>
      <c r="Z103" s="277"/>
      <c r="AA103" s="277"/>
      <c r="AB103" s="277"/>
    </row>
    <row r="104" spans="1:34" s="170" customFormat="1" ht="12" customHeight="1" x14ac:dyDescent="0.3">
      <c r="A104" s="422"/>
      <c r="B104" s="420"/>
      <c r="C104" s="420"/>
      <c r="D104" s="420"/>
      <c r="E104" s="420"/>
      <c r="F104" s="420"/>
      <c r="G104" s="420"/>
      <c r="H104" s="420"/>
      <c r="I104" s="420"/>
      <c r="J104" s="420"/>
      <c r="K104" s="420"/>
      <c r="L104" s="420"/>
      <c r="M104" s="420"/>
      <c r="N104" s="420"/>
      <c r="O104" s="420"/>
      <c r="P104" s="420"/>
      <c r="Q104" s="420"/>
      <c r="R104" s="420"/>
      <c r="S104" s="420"/>
      <c r="T104" s="420"/>
      <c r="U104" s="420"/>
      <c r="V104" s="423"/>
    </row>
    <row r="105" spans="1:34" s="170" customFormat="1" ht="12" x14ac:dyDescent="0.3">
      <c r="A105" s="234"/>
      <c r="F105" s="168"/>
      <c r="G105" s="168"/>
      <c r="H105" s="168"/>
      <c r="I105" s="168"/>
      <c r="J105" s="168"/>
      <c r="K105" s="168"/>
      <c r="L105" s="180"/>
      <c r="M105" s="180"/>
      <c r="N105" s="180"/>
      <c r="O105" s="180"/>
      <c r="P105" s="180"/>
      <c r="Q105" s="180"/>
      <c r="R105" s="180"/>
      <c r="S105" s="180"/>
      <c r="T105" s="180"/>
      <c r="U105" s="180"/>
      <c r="V105" s="233"/>
      <c r="AA105" s="216"/>
      <c r="AB105" s="216"/>
      <c r="AC105" s="216"/>
      <c r="AD105" s="216"/>
      <c r="AE105" s="216"/>
      <c r="AF105" s="216"/>
      <c r="AG105" s="216"/>
    </row>
    <row r="106" spans="1:34" s="170" customFormat="1" ht="24.75" customHeight="1" x14ac:dyDescent="0.3">
      <c r="A106" s="410" t="s">
        <v>140</v>
      </c>
      <c r="B106" s="411"/>
      <c r="C106" s="411"/>
      <c r="D106" s="411"/>
      <c r="E106" s="411"/>
      <c r="F106" s="411"/>
      <c r="G106" s="411"/>
      <c r="H106" s="411"/>
      <c r="I106" s="411"/>
      <c r="J106" s="411"/>
      <c r="K106" s="411"/>
      <c r="L106" s="411"/>
      <c r="M106" s="411"/>
      <c r="N106" s="411"/>
      <c r="O106" s="180"/>
      <c r="P106" s="180"/>
      <c r="Q106" s="249"/>
      <c r="R106" s="249"/>
      <c r="S106" s="249"/>
      <c r="T106" s="249"/>
      <c r="U106" s="249"/>
      <c r="V106" s="268"/>
      <c r="W106" s="216"/>
      <c r="X106" s="216"/>
      <c r="Y106" s="216"/>
      <c r="Z106" s="216"/>
      <c r="AA106" s="216"/>
      <c r="AB106" s="216"/>
    </row>
    <row r="107" spans="1:34" s="170" customFormat="1" ht="12" x14ac:dyDescent="0.3">
      <c r="A107" s="240" t="s">
        <v>99</v>
      </c>
      <c r="B107" s="240" t="s">
        <v>100</v>
      </c>
      <c r="C107" s="240" t="s">
        <v>101</v>
      </c>
      <c r="D107" s="240" t="s">
        <v>102</v>
      </c>
      <c r="E107" s="240" t="s">
        <v>103</v>
      </c>
      <c r="F107" s="240" t="s">
        <v>104</v>
      </c>
      <c r="G107" s="240" t="s">
        <v>105</v>
      </c>
      <c r="H107" s="240" t="s">
        <v>106</v>
      </c>
      <c r="I107" s="240" t="s">
        <v>107</v>
      </c>
      <c r="J107" s="240" t="s">
        <v>108</v>
      </c>
      <c r="K107" s="240" t="s">
        <v>109</v>
      </c>
      <c r="L107" s="240" t="s">
        <v>110</v>
      </c>
      <c r="M107" s="240" t="s">
        <v>111</v>
      </c>
      <c r="N107" s="240" t="s">
        <v>136</v>
      </c>
      <c r="O107" s="180"/>
      <c r="P107" s="249"/>
      <c r="Q107" s="249"/>
      <c r="R107" s="249"/>
      <c r="S107" s="249"/>
      <c r="T107" s="249"/>
      <c r="U107" s="249"/>
      <c r="V107" s="268"/>
      <c r="W107" s="216"/>
      <c r="X107" s="216"/>
      <c r="Y107" s="216"/>
      <c r="Z107" s="216"/>
      <c r="AA107" s="216"/>
      <c r="AB107" s="216"/>
      <c r="AC107" s="277"/>
      <c r="AD107" s="277"/>
      <c r="AE107" s="277"/>
      <c r="AF107" s="277"/>
      <c r="AG107" s="277"/>
      <c r="AH107" s="277"/>
    </row>
    <row r="108" spans="1:34" s="170" customFormat="1" ht="12.75" customHeight="1" x14ac:dyDescent="0.3">
      <c r="A108" s="269" t="s">
        <v>137</v>
      </c>
      <c r="B108" s="283">
        <v>44.311523849725603</v>
      </c>
      <c r="C108" s="284">
        <v>45.1863041289023</v>
      </c>
      <c r="D108" s="285">
        <v>0</v>
      </c>
      <c r="E108" s="284">
        <v>0</v>
      </c>
      <c r="F108" s="285">
        <v>0</v>
      </c>
      <c r="G108" s="284">
        <v>0</v>
      </c>
      <c r="H108" s="284">
        <v>0</v>
      </c>
      <c r="I108" s="285">
        <v>0</v>
      </c>
      <c r="J108" s="284">
        <v>0</v>
      </c>
      <c r="K108" s="285">
        <v>0</v>
      </c>
      <c r="L108" s="285">
        <v>0</v>
      </c>
      <c r="M108" s="284">
        <v>0</v>
      </c>
      <c r="N108" s="285">
        <v>44.368646018281098</v>
      </c>
      <c r="O108" s="180"/>
      <c r="P108" s="180"/>
      <c r="Q108" s="249"/>
      <c r="R108" s="249"/>
      <c r="S108" s="249"/>
      <c r="T108" s="249"/>
      <c r="U108" s="249"/>
      <c r="V108" s="268"/>
      <c r="W108" s="216"/>
      <c r="X108" s="216"/>
      <c r="Y108" s="216"/>
      <c r="Z108" s="216"/>
      <c r="AA108" s="216"/>
      <c r="AB108" s="216"/>
      <c r="AC108" s="277"/>
      <c r="AD108" s="277"/>
      <c r="AE108" s="277"/>
      <c r="AF108" s="277"/>
      <c r="AG108" s="277"/>
      <c r="AH108" s="277"/>
    </row>
    <row r="109" spans="1:34" s="170" customFormat="1" ht="12" x14ac:dyDescent="0.3">
      <c r="A109" s="278" t="s">
        <v>112</v>
      </c>
      <c r="B109" s="286">
        <v>39.382056451612897</v>
      </c>
      <c r="C109" s="287">
        <v>40.9866666666667</v>
      </c>
      <c r="D109" s="287">
        <v>0</v>
      </c>
      <c r="E109" s="287">
        <v>0</v>
      </c>
      <c r="F109" s="287">
        <v>0</v>
      </c>
      <c r="G109" s="287">
        <v>0</v>
      </c>
      <c r="H109" s="287">
        <v>0</v>
      </c>
      <c r="I109" s="287">
        <v>0</v>
      </c>
      <c r="J109" s="287">
        <v>0</v>
      </c>
      <c r="K109" s="287">
        <v>0</v>
      </c>
      <c r="L109" s="287">
        <v>0</v>
      </c>
      <c r="M109" s="287">
        <v>0</v>
      </c>
      <c r="N109" s="287">
        <v>39.494845360824698</v>
      </c>
      <c r="O109" s="180"/>
      <c r="P109" s="180"/>
      <c r="Q109" s="180"/>
      <c r="R109" s="249"/>
      <c r="S109" s="249"/>
      <c r="T109" s="249"/>
      <c r="U109" s="249"/>
      <c r="V109" s="268"/>
      <c r="W109" s="216"/>
      <c r="X109" s="216"/>
      <c r="Y109" s="216"/>
      <c r="Z109" s="216"/>
      <c r="AA109" s="277"/>
      <c r="AB109" s="277"/>
      <c r="AC109" s="217"/>
      <c r="AD109" s="277"/>
      <c r="AE109" s="277"/>
      <c r="AF109" s="277"/>
      <c r="AH109" s="277"/>
    </row>
    <row r="110" spans="1:34" s="170" customFormat="1" ht="12" x14ac:dyDescent="0.3">
      <c r="A110" s="280" t="s">
        <v>113</v>
      </c>
      <c r="B110" s="286">
        <v>53.920980926430502</v>
      </c>
      <c r="C110" s="287">
        <v>77.241379310344797</v>
      </c>
      <c r="D110" s="287">
        <v>0</v>
      </c>
      <c r="E110" s="287">
        <v>0</v>
      </c>
      <c r="F110" s="287">
        <v>0</v>
      </c>
      <c r="G110" s="287">
        <v>0</v>
      </c>
      <c r="H110" s="287">
        <v>0</v>
      </c>
      <c r="I110" s="287">
        <v>0</v>
      </c>
      <c r="J110" s="287">
        <v>0</v>
      </c>
      <c r="K110" s="287">
        <v>0</v>
      </c>
      <c r="L110" s="287">
        <v>0</v>
      </c>
      <c r="M110" s="287">
        <v>0</v>
      </c>
      <c r="N110" s="287">
        <v>55.628787878787897</v>
      </c>
      <c r="O110" s="180"/>
      <c r="P110" s="180"/>
      <c r="Q110" s="249"/>
      <c r="R110" s="249"/>
      <c r="S110" s="249"/>
      <c r="T110" s="249"/>
      <c r="U110" s="249"/>
      <c r="V110" s="268"/>
      <c r="W110" s="216"/>
      <c r="X110" s="216"/>
      <c r="AA110" s="277"/>
      <c r="AB110" s="277"/>
      <c r="AC110" s="277"/>
      <c r="AD110" s="277"/>
      <c r="AE110" s="277"/>
      <c r="AF110" s="277"/>
      <c r="AG110" s="277"/>
      <c r="AH110" s="277"/>
    </row>
    <row r="111" spans="1:34" s="170" customFormat="1" ht="12" x14ac:dyDescent="0.3">
      <c r="A111" s="280" t="s">
        <v>115</v>
      </c>
      <c r="B111" s="286">
        <v>44.417580707895802</v>
      </c>
      <c r="C111" s="287">
        <v>44.494938132733402</v>
      </c>
      <c r="D111" s="287">
        <v>0</v>
      </c>
      <c r="E111" s="287">
        <v>0</v>
      </c>
      <c r="F111" s="287">
        <v>0</v>
      </c>
      <c r="G111" s="287">
        <v>0</v>
      </c>
      <c r="H111" s="287">
        <v>0</v>
      </c>
      <c r="I111" s="287">
        <v>0</v>
      </c>
      <c r="J111" s="287">
        <v>0</v>
      </c>
      <c r="K111" s="287">
        <v>0</v>
      </c>
      <c r="L111" s="287">
        <v>0</v>
      </c>
      <c r="M111" s="287">
        <v>0</v>
      </c>
      <c r="N111" s="287">
        <v>44.422584400465702</v>
      </c>
      <c r="O111" s="180"/>
      <c r="P111" s="249"/>
      <c r="Q111" s="249"/>
      <c r="R111" s="249"/>
      <c r="S111" s="249"/>
      <c r="T111" s="249"/>
      <c r="U111" s="249"/>
      <c r="V111" s="268"/>
      <c r="W111" s="216"/>
      <c r="X111" s="216"/>
      <c r="Y111" s="216"/>
      <c r="Z111" s="216"/>
    </row>
    <row r="112" spans="1:34" s="170" customFormat="1" ht="12" x14ac:dyDescent="0.3">
      <c r="A112" s="269" t="s">
        <v>138</v>
      </c>
      <c r="B112" s="283">
        <v>51.399974978105803</v>
      </c>
      <c r="C112" s="284">
        <v>47.785266457680301</v>
      </c>
      <c r="D112" s="285">
        <v>0</v>
      </c>
      <c r="E112" s="284">
        <v>0</v>
      </c>
      <c r="F112" s="285">
        <v>0</v>
      </c>
      <c r="G112" s="284">
        <v>0</v>
      </c>
      <c r="H112" s="284">
        <v>0</v>
      </c>
      <c r="I112" s="285">
        <v>0</v>
      </c>
      <c r="J112" s="284">
        <v>0</v>
      </c>
      <c r="K112" s="285">
        <v>0</v>
      </c>
      <c r="L112" s="285">
        <v>0</v>
      </c>
      <c r="M112" s="284">
        <v>0</v>
      </c>
      <c r="N112" s="285">
        <v>51.132777198470599</v>
      </c>
      <c r="O112" s="180"/>
      <c r="P112" s="249"/>
      <c r="Q112" s="249"/>
      <c r="R112" s="274"/>
      <c r="S112" s="274"/>
      <c r="T112" s="274"/>
      <c r="U112" s="274"/>
      <c r="V112" s="233"/>
      <c r="Z112" s="216"/>
      <c r="AA112" s="216"/>
      <c r="AB112" s="216"/>
      <c r="AC112" s="216"/>
      <c r="AD112" s="216"/>
      <c r="AE112" s="216"/>
      <c r="AF112" s="216"/>
    </row>
    <row r="113" spans="1:33" s="170" customFormat="1" ht="12" x14ac:dyDescent="0.3">
      <c r="A113" s="278" t="s">
        <v>112</v>
      </c>
      <c r="B113" s="286">
        <v>55.128505144240499</v>
      </c>
      <c r="C113" s="287">
        <v>45.793450881612102</v>
      </c>
      <c r="D113" s="287">
        <v>0</v>
      </c>
      <c r="E113" s="287">
        <v>0</v>
      </c>
      <c r="F113" s="287">
        <v>0</v>
      </c>
      <c r="G113" s="287">
        <v>0</v>
      </c>
      <c r="H113" s="287">
        <v>0</v>
      </c>
      <c r="I113" s="287">
        <v>0</v>
      </c>
      <c r="J113" s="287">
        <v>0</v>
      </c>
      <c r="K113" s="287">
        <v>0</v>
      </c>
      <c r="L113" s="287">
        <v>0</v>
      </c>
      <c r="M113" s="287">
        <v>0</v>
      </c>
      <c r="N113" s="287">
        <v>54.436309301456902</v>
      </c>
      <c r="O113" s="180"/>
      <c r="P113" s="249"/>
      <c r="Q113" s="249"/>
      <c r="R113" s="249"/>
      <c r="S113" s="249"/>
      <c r="T113" s="249"/>
      <c r="U113" s="274"/>
      <c r="V113" s="268"/>
      <c r="W113" s="216"/>
      <c r="X113" s="216"/>
      <c r="Y113" s="216"/>
      <c r="Z113" s="216"/>
      <c r="AA113" s="216"/>
      <c r="AB113" s="216"/>
      <c r="AC113" s="216"/>
    </row>
    <row r="114" spans="1:33" s="170" customFormat="1" ht="12" customHeight="1" x14ac:dyDescent="0.3">
      <c r="A114" s="280" t="s">
        <v>113</v>
      </c>
      <c r="B114" s="286">
        <v>48.686274509803901</v>
      </c>
      <c r="C114" s="287">
        <v>52.3520408163265</v>
      </c>
      <c r="D114" s="287">
        <v>0</v>
      </c>
      <c r="E114" s="287">
        <v>0</v>
      </c>
      <c r="F114" s="287">
        <v>0</v>
      </c>
      <c r="G114" s="287">
        <v>0</v>
      </c>
      <c r="H114" s="287">
        <v>0</v>
      </c>
      <c r="I114" s="287">
        <v>0</v>
      </c>
      <c r="J114" s="287">
        <v>0</v>
      </c>
      <c r="K114" s="287">
        <v>0</v>
      </c>
      <c r="L114" s="287">
        <v>0</v>
      </c>
      <c r="M114" s="287">
        <v>0</v>
      </c>
      <c r="N114" s="287">
        <v>48.974708952227999</v>
      </c>
      <c r="O114" s="180"/>
      <c r="P114" s="249"/>
      <c r="Q114" s="249"/>
      <c r="R114" s="274"/>
      <c r="S114" s="274"/>
      <c r="T114" s="274"/>
      <c r="U114" s="274"/>
      <c r="V114" s="268"/>
      <c r="W114" s="216"/>
      <c r="X114" s="216"/>
      <c r="Y114" s="216"/>
      <c r="Z114" s="216"/>
      <c r="AA114" s="216"/>
      <c r="AB114" s="216"/>
    </row>
    <row r="115" spans="1:33" s="170" customFormat="1" ht="12" x14ac:dyDescent="0.3">
      <c r="A115" s="280" t="s">
        <v>115</v>
      </c>
      <c r="B115" s="286">
        <v>34.862348178137701</v>
      </c>
      <c r="C115" s="287">
        <v>45.466666666666697</v>
      </c>
      <c r="D115" s="287">
        <v>0</v>
      </c>
      <c r="E115" s="287">
        <v>0</v>
      </c>
      <c r="F115" s="287">
        <v>0</v>
      </c>
      <c r="G115" s="287">
        <v>0</v>
      </c>
      <c r="H115" s="287">
        <v>0</v>
      </c>
      <c r="I115" s="287">
        <v>0</v>
      </c>
      <c r="J115" s="287">
        <v>0</v>
      </c>
      <c r="K115" s="287">
        <v>0</v>
      </c>
      <c r="L115" s="287">
        <v>0</v>
      </c>
      <c r="M115" s="287">
        <v>0</v>
      </c>
      <c r="N115" s="287">
        <v>35.469465648855</v>
      </c>
      <c r="O115" s="180"/>
      <c r="P115" s="249"/>
      <c r="Q115" s="249"/>
      <c r="R115" s="249"/>
      <c r="S115" s="249"/>
      <c r="T115" s="249"/>
      <c r="U115" s="249"/>
      <c r="V115" s="268"/>
      <c r="W115" s="216"/>
      <c r="X115" s="216"/>
      <c r="Y115" s="216"/>
      <c r="Z115" s="216"/>
      <c r="AA115" s="216"/>
      <c r="AB115" s="216"/>
    </row>
    <row r="116" spans="1:33" s="170" customFormat="1" ht="12" x14ac:dyDescent="0.3">
      <c r="A116" s="269" t="s">
        <v>139</v>
      </c>
      <c r="B116" s="283">
        <v>46.862881073535398</v>
      </c>
      <c r="C116" s="284">
        <v>46.202942979767002</v>
      </c>
      <c r="D116" s="285">
        <v>0</v>
      </c>
      <c r="E116" s="284">
        <v>0</v>
      </c>
      <c r="F116" s="285">
        <v>0</v>
      </c>
      <c r="G116" s="284">
        <v>0</v>
      </c>
      <c r="H116" s="284">
        <v>0</v>
      </c>
      <c r="I116" s="285">
        <v>0</v>
      </c>
      <c r="J116" s="284">
        <v>0</v>
      </c>
      <c r="K116" s="285">
        <v>0</v>
      </c>
      <c r="L116" s="285">
        <v>0</v>
      </c>
      <c r="M116" s="284">
        <v>0</v>
      </c>
      <c r="N116" s="285">
        <v>46.817727997315203</v>
      </c>
      <c r="O116" s="180"/>
      <c r="P116" s="180"/>
      <c r="Q116" s="180"/>
      <c r="R116" s="180"/>
      <c r="S116" s="180"/>
      <c r="T116" s="180"/>
      <c r="U116" s="180"/>
      <c r="V116" s="233"/>
    </row>
    <row r="117" spans="1:33" s="170" customFormat="1" ht="12" x14ac:dyDescent="0.3">
      <c r="A117" s="278" t="s">
        <v>112</v>
      </c>
      <c r="B117" s="286">
        <v>52.502773575390798</v>
      </c>
      <c r="C117" s="287">
        <v>45.029661016949198</v>
      </c>
      <c r="D117" s="287">
        <v>0</v>
      </c>
      <c r="E117" s="287">
        <v>0</v>
      </c>
      <c r="F117" s="287">
        <v>0</v>
      </c>
      <c r="G117" s="287">
        <v>0</v>
      </c>
      <c r="H117" s="287">
        <v>0</v>
      </c>
      <c r="I117" s="287">
        <v>0</v>
      </c>
      <c r="J117" s="287">
        <v>0</v>
      </c>
      <c r="K117" s="287">
        <v>0</v>
      </c>
      <c r="L117" s="287">
        <v>0</v>
      </c>
      <c r="M117" s="287">
        <v>0</v>
      </c>
      <c r="N117" s="287">
        <v>51.953434044541297</v>
      </c>
      <c r="O117" s="180"/>
      <c r="P117" s="180"/>
      <c r="Q117" s="180"/>
      <c r="R117" s="180"/>
      <c r="S117" s="180"/>
      <c r="T117" s="180"/>
      <c r="U117" s="180"/>
      <c r="V117" s="233"/>
    </row>
    <row r="118" spans="1:33" s="170" customFormat="1" ht="12" x14ac:dyDescent="0.3">
      <c r="A118" s="280" t="s">
        <v>113</v>
      </c>
      <c r="B118" s="286">
        <v>49.407963936889601</v>
      </c>
      <c r="C118" s="287">
        <v>55.56</v>
      </c>
      <c r="D118" s="287">
        <v>0</v>
      </c>
      <c r="E118" s="287">
        <v>0</v>
      </c>
      <c r="F118" s="287">
        <v>0</v>
      </c>
      <c r="G118" s="287">
        <v>0</v>
      </c>
      <c r="H118" s="287">
        <v>0</v>
      </c>
      <c r="I118" s="287">
        <v>0</v>
      </c>
      <c r="J118" s="287">
        <v>0</v>
      </c>
      <c r="K118" s="287">
        <v>0</v>
      </c>
      <c r="L118" s="287">
        <v>0</v>
      </c>
      <c r="M118" s="287">
        <v>0</v>
      </c>
      <c r="N118" s="287">
        <v>49.8874263941808</v>
      </c>
      <c r="O118" s="180"/>
      <c r="P118" s="180"/>
      <c r="Q118" s="180"/>
      <c r="R118" s="180"/>
      <c r="S118" s="180"/>
      <c r="T118" s="180"/>
      <c r="U118" s="180"/>
      <c r="V118" s="233"/>
    </row>
    <row r="119" spans="1:33" s="170" customFormat="1" ht="12" x14ac:dyDescent="0.3">
      <c r="A119" s="280" t="s">
        <v>115</v>
      </c>
      <c r="B119" s="286">
        <v>43.896807884672</v>
      </c>
      <c r="C119" s="287">
        <v>44.541755888650997</v>
      </c>
      <c r="D119" s="287">
        <v>0</v>
      </c>
      <c r="E119" s="287">
        <v>0</v>
      </c>
      <c r="F119" s="287">
        <v>0</v>
      </c>
      <c r="G119" s="287">
        <v>0</v>
      </c>
      <c r="H119" s="287">
        <v>0</v>
      </c>
      <c r="I119" s="287">
        <v>0</v>
      </c>
      <c r="J119" s="287">
        <v>0</v>
      </c>
      <c r="K119" s="287">
        <v>0</v>
      </c>
      <c r="L119" s="287">
        <v>0</v>
      </c>
      <c r="M119" s="287">
        <v>0</v>
      </c>
      <c r="N119" s="287">
        <v>43.9382656572608</v>
      </c>
      <c r="O119" s="180"/>
      <c r="P119" s="180"/>
      <c r="Q119" s="180"/>
      <c r="R119" s="180"/>
      <c r="S119" s="180"/>
      <c r="T119" s="180"/>
      <c r="U119" s="180"/>
      <c r="V119" s="233"/>
    </row>
    <row r="120" spans="1:33" s="170" customFormat="1" ht="12" x14ac:dyDescent="0.3">
      <c r="A120" s="234"/>
      <c r="F120" s="168"/>
      <c r="G120" s="168"/>
      <c r="H120" s="168"/>
      <c r="I120" s="168"/>
      <c r="J120" s="168"/>
      <c r="K120" s="168"/>
      <c r="L120" s="180"/>
      <c r="M120" s="180"/>
      <c r="N120" s="180"/>
      <c r="O120" s="180"/>
      <c r="P120" s="180"/>
      <c r="Q120" s="180"/>
      <c r="R120" s="180"/>
      <c r="S120" s="180"/>
      <c r="T120" s="180"/>
      <c r="U120" s="180"/>
      <c r="V120" s="233"/>
    </row>
    <row r="121" spans="1:33" s="170" customFormat="1" ht="12" x14ac:dyDescent="0.3">
      <c r="A121" s="422"/>
      <c r="B121" s="420"/>
      <c r="C121" s="420"/>
      <c r="D121" s="420"/>
      <c r="E121" s="420"/>
      <c r="F121" s="420"/>
      <c r="G121" s="420"/>
      <c r="H121" s="420"/>
      <c r="I121" s="420"/>
      <c r="J121" s="420"/>
      <c r="K121" s="420"/>
      <c r="L121" s="420"/>
      <c r="M121" s="420"/>
      <c r="N121" s="420"/>
      <c r="O121" s="420"/>
      <c r="P121" s="420"/>
      <c r="Q121" s="420"/>
      <c r="R121" s="420"/>
      <c r="S121" s="420"/>
      <c r="T121" s="420"/>
      <c r="U121" s="420"/>
      <c r="V121" s="423"/>
    </row>
    <row r="122" spans="1:33" s="170" customFormat="1" ht="12" x14ac:dyDescent="0.3">
      <c r="A122" s="234"/>
      <c r="F122" s="168"/>
      <c r="G122" s="168"/>
      <c r="H122" s="168"/>
      <c r="I122" s="168"/>
      <c r="J122" s="168"/>
      <c r="K122" s="168"/>
      <c r="L122" s="180"/>
      <c r="M122" s="180"/>
      <c r="N122" s="180"/>
      <c r="O122" s="180"/>
      <c r="P122" s="180"/>
      <c r="Q122" s="180"/>
      <c r="R122" s="180"/>
      <c r="S122" s="249"/>
      <c r="T122" s="249"/>
      <c r="U122" s="249"/>
      <c r="V122" s="268"/>
    </row>
    <row r="123" spans="1:33" s="168" customFormat="1" ht="24.75" customHeight="1" x14ac:dyDescent="0.3">
      <c r="A123" s="427" t="s">
        <v>141</v>
      </c>
      <c r="B123" s="404"/>
      <c r="C123" s="404"/>
      <c r="D123" s="404"/>
      <c r="E123" s="404"/>
      <c r="F123" s="404"/>
      <c r="G123" s="404"/>
      <c r="H123" s="404"/>
      <c r="I123" s="404"/>
      <c r="J123" s="404"/>
      <c r="K123" s="404"/>
      <c r="L123" s="404"/>
      <c r="M123" s="404"/>
      <c r="N123" s="404"/>
      <c r="O123" s="180"/>
      <c r="P123" s="249"/>
      <c r="Q123" s="249"/>
      <c r="R123" s="249"/>
      <c r="S123" s="249"/>
      <c r="T123" s="249"/>
      <c r="U123" s="249"/>
      <c r="V123" s="268"/>
      <c r="W123" s="239"/>
      <c r="X123" s="239"/>
      <c r="Y123" s="239"/>
      <c r="Z123" s="239"/>
      <c r="AA123" s="239"/>
      <c r="AB123" s="239"/>
    </row>
    <row r="124" spans="1:33" s="170" customFormat="1" ht="12" x14ac:dyDescent="0.3">
      <c r="A124" s="185" t="s">
        <v>119</v>
      </c>
      <c r="B124" s="240" t="s">
        <v>100</v>
      </c>
      <c r="C124" s="240" t="s">
        <v>101</v>
      </c>
      <c r="D124" s="240" t="s">
        <v>102</v>
      </c>
      <c r="E124" s="240" t="s">
        <v>103</v>
      </c>
      <c r="F124" s="240" t="s">
        <v>104</v>
      </c>
      <c r="G124" s="240" t="s">
        <v>105</v>
      </c>
      <c r="H124" s="240" t="s">
        <v>106</v>
      </c>
      <c r="I124" s="240" t="s">
        <v>107</v>
      </c>
      <c r="J124" s="240" t="s">
        <v>108</v>
      </c>
      <c r="K124" s="240" t="s">
        <v>109</v>
      </c>
      <c r="L124" s="240" t="s">
        <v>110</v>
      </c>
      <c r="M124" s="240" t="s">
        <v>111</v>
      </c>
      <c r="N124" s="240" t="s">
        <v>136</v>
      </c>
      <c r="O124" s="180"/>
      <c r="P124" s="274"/>
      <c r="Q124" s="249"/>
      <c r="R124" s="249"/>
      <c r="S124" s="249"/>
      <c r="T124" s="249"/>
      <c r="U124" s="249"/>
      <c r="V124" s="268"/>
      <c r="W124" s="216"/>
      <c r="X124" s="216"/>
      <c r="Y124" s="216"/>
      <c r="Z124" s="216"/>
      <c r="AA124" s="216"/>
      <c r="AB124" s="216"/>
      <c r="AC124" s="216"/>
      <c r="AD124" s="216"/>
      <c r="AE124" s="216"/>
      <c r="AF124" s="216"/>
    </row>
    <row r="125" spans="1:33" s="170" customFormat="1" ht="12.75" customHeight="1" thickBot="1" x14ac:dyDescent="0.35">
      <c r="A125" s="190" t="s">
        <v>19</v>
      </c>
      <c r="B125" s="270">
        <v>38722.548387096802</v>
      </c>
      <c r="C125" s="271">
        <v>39073.5</v>
      </c>
      <c r="D125" s="272">
        <v>0</v>
      </c>
      <c r="E125" s="271">
        <v>0</v>
      </c>
      <c r="F125" s="272">
        <v>0</v>
      </c>
      <c r="G125" s="271">
        <v>0</v>
      </c>
      <c r="H125" s="271">
        <v>0</v>
      </c>
      <c r="I125" s="272">
        <v>0</v>
      </c>
      <c r="J125" s="271">
        <v>0</v>
      </c>
      <c r="K125" s="272">
        <v>0</v>
      </c>
      <c r="L125" s="272">
        <v>0</v>
      </c>
      <c r="M125" s="271">
        <v>0</v>
      </c>
      <c r="N125" s="270">
        <v>38743.818181818198</v>
      </c>
      <c r="O125" s="180"/>
      <c r="P125" s="274"/>
      <c r="Q125" s="274"/>
      <c r="R125" s="274"/>
      <c r="S125" s="274"/>
      <c r="T125" s="195"/>
      <c r="U125" s="274"/>
      <c r="V125" s="275"/>
      <c r="W125" s="277"/>
      <c r="X125" s="277"/>
      <c r="Y125" s="277"/>
      <c r="Z125" s="277"/>
      <c r="AA125" s="277"/>
      <c r="AB125" s="277"/>
    </row>
    <row r="126" spans="1:33" s="170" customFormat="1" ht="12.5" thickTop="1" x14ac:dyDescent="0.3">
      <c r="A126" s="201" t="s">
        <v>83</v>
      </c>
      <c r="B126" s="231">
        <v>38722.548387096802</v>
      </c>
      <c r="C126" s="279">
        <v>39073.5</v>
      </c>
      <c r="D126" s="279">
        <v>0</v>
      </c>
      <c r="E126" s="279">
        <v>0</v>
      </c>
      <c r="F126" s="279">
        <v>0</v>
      </c>
      <c r="G126" s="279">
        <v>0</v>
      </c>
      <c r="H126" s="279">
        <v>0</v>
      </c>
      <c r="I126" s="279">
        <v>0</v>
      </c>
      <c r="J126" s="279">
        <v>0</v>
      </c>
      <c r="K126" s="279">
        <v>0</v>
      </c>
      <c r="L126" s="279">
        <v>0</v>
      </c>
      <c r="M126" s="279">
        <v>0</v>
      </c>
      <c r="N126" s="231">
        <v>38743.818181818198</v>
      </c>
      <c r="O126" s="180"/>
      <c r="P126" s="274"/>
      <c r="Q126" s="274"/>
      <c r="R126" s="274"/>
      <c r="S126" s="274"/>
      <c r="T126" s="274"/>
      <c r="U126" s="274"/>
      <c r="V126" s="275"/>
      <c r="W126" s="277"/>
      <c r="X126" s="277"/>
      <c r="Y126" s="277"/>
      <c r="Z126" s="277"/>
      <c r="AA126" s="216"/>
      <c r="AB126" s="277"/>
      <c r="AF126" s="277"/>
      <c r="AG126" s="277"/>
    </row>
    <row r="127" spans="1:33" s="289" customFormat="1" ht="23.25" customHeight="1" x14ac:dyDescent="0.3">
      <c r="A127" s="234"/>
      <c r="B127" s="170"/>
      <c r="C127" s="170"/>
      <c r="D127" s="170"/>
      <c r="E127" s="170"/>
      <c r="F127" s="168"/>
      <c r="G127" s="168"/>
      <c r="H127" s="168"/>
      <c r="I127" s="168"/>
      <c r="J127" s="168"/>
      <c r="K127" s="168"/>
      <c r="L127" s="180"/>
      <c r="M127" s="180"/>
      <c r="N127" s="180"/>
      <c r="O127" s="180"/>
      <c r="P127" s="274"/>
      <c r="Q127" s="274"/>
      <c r="R127" s="274"/>
      <c r="S127" s="274"/>
      <c r="T127" s="274"/>
      <c r="U127" s="274"/>
      <c r="V127" s="275"/>
      <c r="W127" s="288"/>
      <c r="X127" s="288"/>
      <c r="Y127" s="288"/>
      <c r="Z127" s="288"/>
      <c r="AA127" s="288"/>
      <c r="AB127" s="288"/>
      <c r="AC127" s="288"/>
      <c r="AD127" s="288"/>
      <c r="AE127" s="288"/>
      <c r="AF127" s="288"/>
      <c r="AG127" s="288"/>
    </row>
    <row r="128" spans="1:33" s="170" customFormat="1" ht="12.75" customHeight="1" x14ac:dyDescent="0.3">
      <c r="A128" s="427" t="s">
        <v>142</v>
      </c>
      <c r="B128" s="404"/>
      <c r="C128" s="404"/>
      <c r="D128" s="404"/>
      <c r="E128" s="404"/>
      <c r="F128" s="404"/>
      <c r="G128" s="404"/>
      <c r="H128" s="404"/>
      <c r="I128" s="404"/>
      <c r="J128" s="404"/>
      <c r="K128" s="404"/>
      <c r="L128" s="404"/>
      <c r="M128" s="404"/>
      <c r="N128" s="404"/>
      <c r="O128" s="180"/>
      <c r="P128" s="180"/>
      <c r="Q128" s="274"/>
      <c r="R128" s="274"/>
      <c r="S128" s="249"/>
      <c r="T128" s="249"/>
      <c r="U128" s="249"/>
      <c r="V128" s="275"/>
      <c r="W128" s="277"/>
      <c r="X128" s="277"/>
      <c r="Y128" s="277"/>
      <c r="Z128" s="277"/>
      <c r="AA128" s="277"/>
    </row>
    <row r="129" spans="1:32" s="170" customFormat="1" ht="12.75" customHeight="1" x14ac:dyDescent="0.3">
      <c r="A129" s="185" t="s">
        <v>119</v>
      </c>
      <c r="B129" s="240" t="s">
        <v>100</v>
      </c>
      <c r="C129" s="240" t="s">
        <v>101</v>
      </c>
      <c r="D129" s="240" t="s">
        <v>102</v>
      </c>
      <c r="E129" s="240" t="s">
        <v>103</v>
      </c>
      <c r="F129" s="240" t="s">
        <v>104</v>
      </c>
      <c r="G129" s="240" t="s">
        <v>105</v>
      </c>
      <c r="H129" s="240" t="s">
        <v>106</v>
      </c>
      <c r="I129" s="240" t="s">
        <v>107</v>
      </c>
      <c r="J129" s="240" t="s">
        <v>108</v>
      </c>
      <c r="K129" s="240" t="s">
        <v>109</v>
      </c>
      <c r="L129" s="240" t="s">
        <v>110</v>
      </c>
      <c r="M129" s="240" t="s">
        <v>111</v>
      </c>
      <c r="N129" s="240" t="s">
        <v>136</v>
      </c>
      <c r="O129" s="180"/>
      <c r="P129" s="249"/>
      <c r="Q129" s="249"/>
      <c r="R129" s="249"/>
      <c r="S129" s="249"/>
      <c r="T129" s="249"/>
      <c r="U129" s="249"/>
      <c r="V129" s="268"/>
      <c r="W129" s="216"/>
      <c r="X129" s="216"/>
      <c r="Y129" s="216"/>
      <c r="Z129" s="216"/>
      <c r="AA129" s="216"/>
      <c r="AB129" s="216"/>
      <c r="AC129" s="216"/>
      <c r="AD129" s="216"/>
      <c r="AE129" s="216"/>
      <c r="AF129" s="216"/>
    </row>
    <row r="130" spans="1:32" s="168" customFormat="1" ht="14.25" customHeight="1" thickBot="1" x14ac:dyDescent="0.35">
      <c r="A130" s="190" t="s">
        <v>19</v>
      </c>
      <c r="B130" s="283">
        <v>46.862881073535398</v>
      </c>
      <c r="C130" s="284">
        <v>46.202942979767002</v>
      </c>
      <c r="D130" s="285">
        <v>0</v>
      </c>
      <c r="E130" s="284">
        <v>0</v>
      </c>
      <c r="F130" s="285">
        <v>0</v>
      </c>
      <c r="G130" s="284">
        <v>0</v>
      </c>
      <c r="H130" s="284">
        <v>0</v>
      </c>
      <c r="I130" s="285">
        <v>0</v>
      </c>
      <c r="J130" s="284">
        <v>0</v>
      </c>
      <c r="K130" s="285">
        <v>0</v>
      </c>
      <c r="L130" s="285">
        <v>0</v>
      </c>
      <c r="M130" s="284">
        <v>0</v>
      </c>
      <c r="N130" s="285">
        <v>46.817727997315203</v>
      </c>
      <c r="P130" s="239"/>
      <c r="Q130" s="239"/>
      <c r="R130" s="239"/>
      <c r="S130" s="239"/>
      <c r="T130" s="239"/>
      <c r="U130" s="239"/>
      <c r="V130" s="290"/>
      <c r="W130" s="239"/>
      <c r="X130" s="239"/>
      <c r="Y130" s="239"/>
      <c r="Z130" s="239"/>
      <c r="AA130" s="291"/>
      <c r="AB130" s="239"/>
    </row>
    <row r="131" spans="1:32" s="170" customFormat="1" ht="12.75" customHeight="1" thickTop="1" x14ac:dyDescent="0.3">
      <c r="A131" s="201" t="s">
        <v>83</v>
      </c>
      <c r="B131" s="286">
        <v>46.862881073535398</v>
      </c>
      <c r="C131" s="287">
        <v>46.202942979767002</v>
      </c>
      <c r="D131" s="287">
        <v>0</v>
      </c>
      <c r="E131" s="287">
        <v>0</v>
      </c>
      <c r="F131" s="287">
        <v>0</v>
      </c>
      <c r="G131" s="287">
        <v>0</v>
      </c>
      <c r="H131" s="287">
        <v>0</v>
      </c>
      <c r="I131" s="287">
        <v>0</v>
      </c>
      <c r="J131" s="287">
        <v>0</v>
      </c>
      <c r="K131" s="287">
        <v>0</v>
      </c>
      <c r="L131" s="287">
        <v>0</v>
      </c>
      <c r="M131" s="287">
        <v>0</v>
      </c>
      <c r="N131" s="287">
        <v>46.817727997315203</v>
      </c>
      <c r="O131" s="180"/>
      <c r="P131" s="180"/>
      <c r="Q131" s="180"/>
      <c r="R131" s="249"/>
      <c r="S131" s="249"/>
      <c r="T131" s="249"/>
      <c r="U131" s="249"/>
      <c r="V131" s="292"/>
      <c r="W131" s="216"/>
      <c r="X131" s="216"/>
      <c r="Y131" s="216"/>
      <c r="Z131" s="216"/>
      <c r="AA131" s="216"/>
      <c r="AB131" s="216"/>
      <c r="AC131" s="216"/>
    </row>
    <row r="132" spans="1:32" s="170" customFormat="1" ht="12.75" customHeight="1" x14ac:dyDescent="0.3">
      <c r="A132" s="205"/>
      <c r="B132" s="293"/>
      <c r="C132" s="293"/>
      <c r="D132" s="293"/>
      <c r="E132" s="293"/>
      <c r="F132" s="293"/>
      <c r="G132" s="293"/>
      <c r="H132" s="293"/>
      <c r="I132" s="293"/>
      <c r="J132" s="293"/>
      <c r="K132" s="293"/>
      <c r="L132" s="293"/>
      <c r="M132" s="293"/>
      <c r="N132" s="293"/>
      <c r="O132" s="180"/>
      <c r="P132" s="180"/>
      <c r="Q132" s="180"/>
      <c r="R132" s="180"/>
      <c r="S132" s="180"/>
      <c r="T132" s="180"/>
      <c r="U132" s="180"/>
      <c r="V132" s="294"/>
    </row>
    <row r="133" spans="1:32" s="170" customFormat="1" ht="12" x14ac:dyDescent="0.3">
      <c r="A133" s="427" t="s">
        <v>143</v>
      </c>
      <c r="B133" s="404"/>
      <c r="C133" s="404"/>
      <c r="D133" s="404"/>
      <c r="E133" s="404"/>
      <c r="F133" s="404"/>
      <c r="G133" s="404"/>
      <c r="H133" s="404"/>
      <c r="I133" s="404"/>
      <c r="J133" s="404"/>
      <c r="K133" s="404"/>
      <c r="L133" s="404"/>
      <c r="M133" s="404"/>
      <c r="N133" s="404"/>
      <c r="O133" s="180"/>
      <c r="P133" s="180"/>
      <c r="Q133" s="180"/>
      <c r="R133" s="249"/>
      <c r="S133" s="249"/>
      <c r="T133" s="249"/>
      <c r="U133" s="249"/>
      <c r="V133" s="292"/>
      <c r="W133" s="216"/>
      <c r="X133" s="216"/>
      <c r="Y133" s="216"/>
      <c r="Z133" s="216"/>
      <c r="AA133" s="216"/>
      <c r="AB133" s="216"/>
      <c r="AC133" s="216"/>
    </row>
    <row r="134" spans="1:32" s="170" customFormat="1" ht="12" x14ac:dyDescent="0.3">
      <c r="A134" s="185" t="s">
        <v>144</v>
      </c>
      <c r="B134" s="240" t="s">
        <v>100</v>
      </c>
      <c r="C134" s="240" t="s">
        <v>101</v>
      </c>
      <c r="D134" s="240" t="s">
        <v>102</v>
      </c>
      <c r="E134" s="240" t="s">
        <v>103</v>
      </c>
      <c r="F134" s="240" t="s">
        <v>104</v>
      </c>
      <c r="G134" s="240" t="s">
        <v>105</v>
      </c>
      <c r="H134" s="240" t="s">
        <v>106</v>
      </c>
      <c r="I134" s="240" t="s">
        <v>107</v>
      </c>
      <c r="J134" s="240" t="s">
        <v>108</v>
      </c>
      <c r="K134" s="240" t="s">
        <v>109</v>
      </c>
      <c r="L134" s="240" t="s">
        <v>110</v>
      </c>
      <c r="M134" s="240" t="s">
        <v>111</v>
      </c>
      <c r="N134" s="240" t="s">
        <v>136</v>
      </c>
      <c r="O134" s="180"/>
      <c r="P134" s="180"/>
      <c r="Q134" s="180"/>
      <c r="R134" s="249"/>
      <c r="S134" s="249"/>
      <c r="T134" s="249"/>
      <c r="U134" s="249"/>
      <c r="V134" s="292"/>
      <c r="W134" s="216"/>
      <c r="X134" s="216"/>
      <c r="Y134" s="216"/>
      <c r="Z134" s="216"/>
      <c r="AA134" s="216"/>
      <c r="AB134" s="216"/>
      <c r="AC134" s="216"/>
    </row>
    <row r="135" spans="1:32" ht="15" thickBot="1" x14ac:dyDescent="0.4">
      <c r="A135" s="190" t="s">
        <v>19</v>
      </c>
      <c r="B135" s="283">
        <v>46.862881073535398</v>
      </c>
      <c r="C135" s="284">
        <v>46.202942979767002</v>
      </c>
      <c r="D135" s="285">
        <v>0</v>
      </c>
      <c r="E135" s="284">
        <v>0</v>
      </c>
      <c r="F135" s="285">
        <v>0</v>
      </c>
      <c r="G135" s="284">
        <v>0</v>
      </c>
      <c r="H135" s="284">
        <v>0</v>
      </c>
      <c r="I135" s="285">
        <v>0</v>
      </c>
      <c r="J135" s="284">
        <v>0</v>
      </c>
      <c r="K135" s="285">
        <v>0</v>
      </c>
      <c r="L135" s="285">
        <v>0</v>
      </c>
      <c r="M135" s="284">
        <v>0</v>
      </c>
      <c r="N135" s="285">
        <v>46.817727997315203</v>
      </c>
      <c r="V135" s="294"/>
    </row>
    <row r="136" spans="1:32" ht="15" thickTop="1" x14ac:dyDescent="0.35">
      <c r="A136" s="196" t="s">
        <v>97</v>
      </c>
      <c r="B136" s="286">
        <v>44.311523849725603</v>
      </c>
      <c r="C136" s="287">
        <v>45.1863041289023</v>
      </c>
      <c r="D136" s="287">
        <v>0</v>
      </c>
      <c r="E136" s="287">
        <v>0</v>
      </c>
      <c r="F136" s="287">
        <v>0</v>
      </c>
      <c r="G136" s="287">
        <v>0</v>
      </c>
      <c r="H136" s="287">
        <v>0</v>
      </c>
      <c r="I136" s="287">
        <v>0</v>
      </c>
      <c r="J136" s="287">
        <v>0</v>
      </c>
      <c r="K136" s="287">
        <v>0</v>
      </c>
      <c r="L136" s="287">
        <v>0</v>
      </c>
      <c r="M136" s="287">
        <v>0</v>
      </c>
      <c r="N136" s="287">
        <v>44.368646018281098</v>
      </c>
      <c r="V136" s="294"/>
    </row>
    <row r="137" spans="1:32" x14ac:dyDescent="0.35">
      <c r="A137" s="201" t="s">
        <v>95</v>
      </c>
      <c r="B137" s="286">
        <v>51.399974978105902</v>
      </c>
      <c r="C137" s="287">
        <v>47.785266457680301</v>
      </c>
      <c r="D137" s="287">
        <v>0</v>
      </c>
      <c r="E137" s="287">
        <v>0</v>
      </c>
      <c r="F137" s="287">
        <v>0</v>
      </c>
      <c r="G137" s="287">
        <v>0</v>
      </c>
      <c r="H137" s="287">
        <v>0</v>
      </c>
      <c r="I137" s="287">
        <v>0</v>
      </c>
      <c r="J137" s="287">
        <v>0</v>
      </c>
      <c r="K137" s="287">
        <v>0</v>
      </c>
      <c r="L137" s="287">
        <v>0</v>
      </c>
      <c r="M137" s="287">
        <v>0</v>
      </c>
      <c r="N137" s="287">
        <v>51.132777198470599</v>
      </c>
      <c r="O137" s="295"/>
      <c r="V137" s="294"/>
    </row>
    <row r="138" spans="1:32" x14ac:dyDescent="0.35">
      <c r="A138" s="206"/>
      <c r="B138" s="293"/>
      <c r="C138" s="293"/>
      <c r="D138" s="293"/>
      <c r="E138" s="293"/>
      <c r="F138" s="293"/>
      <c r="G138" s="293"/>
      <c r="H138" s="293"/>
      <c r="I138" s="293"/>
      <c r="J138" s="293"/>
      <c r="K138" s="296"/>
      <c r="L138" s="293"/>
      <c r="M138" s="293"/>
      <c r="N138" s="297"/>
      <c r="O138" s="295"/>
      <c r="V138" s="294"/>
    </row>
    <row r="139" spans="1:32" x14ac:dyDescent="0.35">
      <c r="A139" s="298" t="s">
        <v>145</v>
      </c>
      <c r="B139" s="293"/>
      <c r="C139" s="293"/>
      <c r="D139" s="293"/>
      <c r="E139" s="293"/>
      <c r="F139" s="293"/>
      <c r="G139" s="293"/>
      <c r="H139" s="293"/>
      <c r="I139" s="293"/>
      <c r="J139" s="293"/>
      <c r="K139" s="296"/>
      <c r="L139" s="293"/>
      <c r="M139" s="293"/>
      <c r="N139" s="297"/>
      <c r="O139" s="295"/>
      <c r="V139" s="294"/>
    </row>
    <row r="140" spans="1:32" x14ac:dyDescent="0.35">
      <c r="A140" s="185" t="s">
        <v>146</v>
      </c>
      <c r="B140" s="299" t="s">
        <v>100</v>
      </c>
      <c r="C140" s="299" t="s">
        <v>101</v>
      </c>
      <c r="D140" s="299" t="s">
        <v>102</v>
      </c>
      <c r="E140" s="299" t="s">
        <v>103</v>
      </c>
      <c r="F140" s="299" t="s">
        <v>104</v>
      </c>
      <c r="G140" s="299" t="s">
        <v>105</v>
      </c>
      <c r="H140" s="299" t="s">
        <v>106</v>
      </c>
      <c r="I140" s="299" t="s">
        <v>107</v>
      </c>
      <c r="J140" s="299" t="s">
        <v>108</v>
      </c>
      <c r="K140" s="299" t="s">
        <v>109</v>
      </c>
      <c r="L140" s="299" t="s">
        <v>110</v>
      </c>
      <c r="M140" s="299" t="s">
        <v>111</v>
      </c>
      <c r="N140" s="299" t="s">
        <v>136</v>
      </c>
      <c r="O140" s="295"/>
      <c r="V140" s="294"/>
      <c r="W140" s="170"/>
    </row>
    <row r="141" spans="1:32" x14ac:dyDescent="0.35">
      <c r="A141" s="300" t="s">
        <v>87</v>
      </c>
      <c r="B141" s="231">
        <v>816</v>
      </c>
      <c r="C141" s="279">
        <v>191</v>
      </c>
      <c r="D141" s="279">
        <v>0</v>
      </c>
      <c r="E141" s="279">
        <v>0</v>
      </c>
      <c r="F141" s="279">
        <v>0</v>
      </c>
      <c r="G141" s="279">
        <v>0</v>
      </c>
      <c r="H141" s="279">
        <v>0</v>
      </c>
      <c r="I141" s="279">
        <v>0</v>
      </c>
      <c r="J141" s="279">
        <v>0</v>
      </c>
      <c r="K141" s="279">
        <v>0</v>
      </c>
      <c r="L141" s="279">
        <v>0</v>
      </c>
      <c r="M141" s="279">
        <v>0</v>
      </c>
      <c r="N141" s="279">
        <f>SUM(B141:M141)</f>
        <v>1007</v>
      </c>
      <c r="O141" s="295"/>
      <c r="V141" s="294"/>
      <c r="W141" s="170"/>
    </row>
    <row r="142" spans="1:32" x14ac:dyDescent="0.35">
      <c r="A142" s="301" t="s">
        <v>148</v>
      </c>
      <c r="B142" s="231">
        <v>70</v>
      </c>
      <c r="C142" s="279">
        <v>251</v>
      </c>
      <c r="D142" s="279">
        <v>193</v>
      </c>
      <c r="E142" s="279">
        <v>353</v>
      </c>
      <c r="F142" s="279">
        <v>213</v>
      </c>
      <c r="G142" s="279">
        <v>518</v>
      </c>
      <c r="H142" s="279">
        <v>638</v>
      </c>
      <c r="I142" s="279">
        <v>583</v>
      </c>
      <c r="J142" s="279">
        <v>661</v>
      </c>
      <c r="K142" s="279">
        <v>761</v>
      </c>
      <c r="L142" s="279">
        <v>628</v>
      </c>
      <c r="M142" s="279">
        <v>422</v>
      </c>
      <c r="N142" s="279">
        <f t="shared" ref="N142" si="18">SUM(B142:M142)</f>
        <v>5291</v>
      </c>
      <c r="O142" s="295"/>
      <c r="V142" s="294"/>
      <c r="W142" s="170"/>
    </row>
    <row r="143" spans="1:32" x14ac:dyDescent="0.35">
      <c r="A143" s="302"/>
      <c r="B143" s="206"/>
      <c r="C143" s="303"/>
      <c r="D143" s="303"/>
      <c r="E143" s="303"/>
      <c r="F143" s="303"/>
      <c r="G143" s="303"/>
      <c r="H143" s="303"/>
      <c r="I143" s="303"/>
      <c r="J143" s="303"/>
      <c r="K143" s="303"/>
      <c r="L143" s="296"/>
      <c r="M143" s="303"/>
      <c r="N143" s="303"/>
      <c r="O143" s="295"/>
      <c r="P143" s="295"/>
      <c r="V143" s="294"/>
      <c r="W143" s="170"/>
    </row>
    <row r="144" spans="1:32" x14ac:dyDescent="0.35">
      <c r="A144" s="298" t="s">
        <v>149</v>
      </c>
      <c r="B144" s="293"/>
      <c r="C144" s="293"/>
      <c r="D144" s="293"/>
      <c r="E144" s="293"/>
      <c r="F144" s="293"/>
      <c r="G144" s="293"/>
      <c r="H144" s="293"/>
      <c r="I144" s="293"/>
      <c r="J144" s="293"/>
      <c r="K144" s="296"/>
      <c r="L144" s="293"/>
      <c r="M144" s="293"/>
      <c r="N144" s="297"/>
      <c r="O144" s="295"/>
      <c r="V144" s="294"/>
    </row>
    <row r="145" spans="1:22" x14ac:dyDescent="0.35">
      <c r="A145" s="185" t="s">
        <v>146</v>
      </c>
      <c r="B145" s="185" t="s">
        <v>150</v>
      </c>
      <c r="C145" s="299" t="s">
        <v>100</v>
      </c>
      <c r="D145" s="299" t="s">
        <v>101</v>
      </c>
      <c r="E145" s="299" t="s">
        <v>102</v>
      </c>
      <c r="F145" s="299" t="s">
        <v>103</v>
      </c>
      <c r="G145" s="299" t="s">
        <v>104</v>
      </c>
      <c r="H145" s="299" t="s">
        <v>105</v>
      </c>
      <c r="I145" s="299" t="s">
        <v>106</v>
      </c>
      <c r="J145" s="299" t="s">
        <v>107</v>
      </c>
      <c r="K145" s="299" t="s">
        <v>108</v>
      </c>
      <c r="L145" s="299" t="s">
        <v>109</v>
      </c>
      <c r="M145" s="299" t="s">
        <v>110</v>
      </c>
      <c r="N145" s="299" t="s">
        <v>111</v>
      </c>
      <c r="O145" s="299" t="s">
        <v>136</v>
      </c>
      <c r="P145" s="295"/>
      <c r="V145" s="294"/>
    </row>
    <row r="146" spans="1:22" x14ac:dyDescent="0.35">
      <c r="A146" s="424" t="s">
        <v>87</v>
      </c>
      <c r="B146" s="246" t="s">
        <v>151</v>
      </c>
      <c r="C146" s="231">
        <v>592</v>
      </c>
      <c r="D146" s="279">
        <v>159</v>
      </c>
      <c r="E146" s="279">
        <v>0</v>
      </c>
      <c r="F146" s="279">
        <v>0</v>
      </c>
      <c r="G146" s="279">
        <v>0</v>
      </c>
      <c r="H146" s="279">
        <v>0</v>
      </c>
      <c r="I146" s="279">
        <v>0</v>
      </c>
      <c r="J146" s="279">
        <v>0</v>
      </c>
      <c r="K146" s="279">
        <v>0</v>
      </c>
      <c r="L146" s="279">
        <v>0</v>
      </c>
      <c r="M146" s="279">
        <v>0</v>
      </c>
      <c r="N146" s="279">
        <v>0</v>
      </c>
      <c r="O146" s="304">
        <f>SUM(C146:N146)</f>
        <v>751</v>
      </c>
      <c r="P146" s="295"/>
      <c r="V146" s="294"/>
    </row>
    <row r="147" spans="1:22" x14ac:dyDescent="0.35">
      <c r="A147" s="425"/>
      <c r="B147" s="246" t="s">
        <v>152</v>
      </c>
      <c r="C147" s="231">
        <v>149</v>
      </c>
      <c r="D147" s="279">
        <v>36</v>
      </c>
      <c r="E147" s="279">
        <v>0</v>
      </c>
      <c r="F147" s="279">
        <v>0</v>
      </c>
      <c r="G147" s="279">
        <v>0</v>
      </c>
      <c r="H147" s="279">
        <v>0</v>
      </c>
      <c r="I147" s="279">
        <v>0</v>
      </c>
      <c r="J147" s="279">
        <v>0</v>
      </c>
      <c r="K147" s="279">
        <v>0</v>
      </c>
      <c r="L147" s="279">
        <v>0</v>
      </c>
      <c r="M147" s="279">
        <v>0</v>
      </c>
      <c r="N147" s="279">
        <v>0</v>
      </c>
      <c r="O147" s="304">
        <f>SUM(C147:N147)</f>
        <v>185</v>
      </c>
      <c r="P147" s="295"/>
      <c r="V147" s="294"/>
    </row>
    <row r="148" spans="1:22" x14ac:dyDescent="0.35">
      <c r="A148" s="424" t="s">
        <v>148</v>
      </c>
      <c r="B148" s="246" t="s">
        <v>151</v>
      </c>
      <c r="C148" s="231">
        <v>51</v>
      </c>
      <c r="D148" s="279">
        <v>208</v>
      </c>
      <c r="E148" s="279">
        <v>153</v>
      </c>
      <c r="F148" s="279">
        <v>320</v>
      </c>
      <c r="G148" s="279">
        <v>104</v>
      </c>
      <c r="H148" s="279">
        <v>406</v>
      </c>
      <c r="I148" s="279">
        <v>519</v>
      </c>
      <c r="J148" s="279">
        <v>496</v>
      </c>
      <c r="K148" s="279">
        <v>582</v>
      </c>
      <c r="L148" s="279">
        <v>639</v>
      </c>
      <c r="M148" s="279">
        <v>533</v>
      </c>
      <c r="N148" s="279">
        <v>310</v>
      </c>
      <c r="O148" s="304">
        <f>SUM(C148:N148)</f>
        <v>4321</v>
      </c>
      <c r="P148" s="295"/>
      <c r="V148" s="294"/>
    </row>
    <row r="149" spans="1:22" x14ac:dyDescent="0.35">
      <c r="A149" s="425"/>
      <c r="B149" s="246" t="s">
        <v>152</v>
      </c>
      <c r="C149" s="231">
        <v>7</v>
      </c>
      <c r="D149" s="279">
        <v>5</v>
      </c>
      <c r="E149" s="279">
        <v>8</v>
      </c>
      <c r="F149" s="279">
        <v>22</v>
      </c>
      <c r="G149" s="279">
        <v>59</v>
      </c>
      <c r="H149" s="279">
        <v>71</v>
      </c>
      <c r="I149" s="279">
        <v>76</v>
      </c>
      <c r="J149" s="279">
        <v>42</v>
      </c>
      <c r="K149" s="279">
        <v>31</v>
      </c>
      <c r="L149" s="279">
        <v>48</v>
      </c>
      <c r="M149" s="279">
        <v>66</v>
      </c>
      <c r="N149" s="279">
        <v>55</v>
      </c>
      <c r="O149" s="304">
        <f t="shared" ref="O149" si="19">SUM(C149:N149)</f>
        <v>490</v>
      </c>
      <c r="P149" s="295"/>
      <c r="V149" s="294"/>
    </row>
    <row r="150" spans="1:22" x14ac:dyDescent="0.35">
      <c r="B150" s="295"/>
      <c r="C150" s="295"/>
      <c r="D150" s="295"/>
      <c r="E150" s="295"/>
      <c r="F150" s="295"/>
      <c r="G150" s="295"/>
      <c r="H150" s="295"/>
      <c r="I150" s="295"/>
      <c r="J150" s="295"/>
      <c r="K150" s="295"/>
      <c r="L150" s="295"/>
      <c r="M150" s="295"/>
      <c r="V150" s="294"/>
    </row>
    <row r="151" spans="1:22" ht="15" thickBot="1" x14ac:dyDescent="0.4">
      <c r="A151" s="305"/>
      <c r="B151" s="305"/>
      <c r="C151" s="305"/>
      <c r="D151" s="305"/>
      <c r="E151" s="305"/>
      <c r="F151" s="305"/>
      <c r="G151" s="305"/>
      <c r="H151" s="305"/>
      <c r="I151" s="305"/>
      <c r="J151" s="305"/>
      <c r="K151" s="305"/>
      <c r="L151" s="305"/>
      <c r="M151" s="305"/>
      <c r="N151" s="305"/>
      <c r="O151" s="305"/>
      <c r="P151" s="305"/>
      <c r="Q151" s="305"/>
      <c r="R151" s="305"/>
      <c r="S151" s="305"/>
      <c r="T151" s="305"/>
      <c r="U151" s="305"/>
      <c r="V151" s="306"/>
    </row>
    <row r="152" spans="1:22" x14ac:dyDescent="0.35">
      <c r="B152" s="307"/>
      <c r="C152" s="307"/>
      <c r="D152" s="307"/>
      <c r="E152" s="307"/>
      <c r="F152" s="307"/>
      <c r="G152" s="307"/>
      <c r="H152" s="307"/>
      <c r="I152" s="307"/>
      <c r="J152" s="307"/>
      <c r="K152" s="307"/>
      <c r="L152" s="307"/>
      <c r="M152" s="307"/>
      <c r="P152" s="307"/>
    </row>
    <row r="153" spans="1:22" ht="15" thickBot="1" x14ac:dyDescent="0.4">
      <c r="A153" s="426" t="s">
        <v>153</v>
      </c>
      <c r="B153" s="426"/>
      <c r="C153" s="426"/>
      <c r="D153" s="426"/>
      <c r="E153" s="426"/>
      <c r="F153" s="426"/>
      <c r="G153" s="426"/>
      <c r="H153" s="426"/>
      <c r="I153" s="426"/>
      <c r="J153" s="426"/>
      <c r="K153" s="426"/>
      <c r="L153" s="426"/>
      <c r="M153" s="426"/>
      <c r="N153" s="426"/>
    </row>
    <row r="154" spans="1:22" x14ac:dyDescent="0.35">
      <c r="A154" s="29" t="s">
        <v>154</v>
      </c>
      <c r="B154" s="308" t="s">
        <v>155</v>
      </c>
      <c r="C154" s="309" t="s">
        <v>19</v>
      </c>
      <c r="D154" s="307"/>
      <c r="E154" s="307"/>
      <c r="F154" s="307"/>
      <c r="G154" s="307"/>
      <c r="H154" s="307"/>
      <c r="I154" s="307"/>
      <c r="J154" s="307"/>
      <c r="K154" s="307"/>
      <c r="L154" s="307"/>
      <c r="M154" s="295"/>
      <c r="P154" s="307"/>
    </row>
    <row r="155" spans="1:22" ht="15" thickBot="1" x14ac:dyDescent="0.4">
      <c r="A155" s="310" t="s">
        <v>19</v>
      </c>
      <c r="B155" s="311"/>
      <c r="C155" s="312">
        <f>SUM(C156:C174)</f>
        <v>30</v>
      </c>
      <c r="D155" s="307"/>
      <c r="E155" s="307"/>
      <c r="F155" s="307"/>
      <c r="G155" s="307"/>
      <c r="H155" s="295"/>
      <c r="I155" s="295"/>
    </row>
    <row r="156" spans="1:22" ht="15" thickTop="1" x14ac:dyDescent="0.35">
      <c r="A156" s="313" t="s">
        <v>156</v>
      </c>
      <c r="B156" s="223" t="s">
        <v>157</v>
      </c>
      <c r="C156" s="314">
        <v>2</v>
      </c>
      <c r="D156" s="295"/>
      <c r="E156" s="307"/>
      <c r="F156" s="295"/>
    </row>
    <row r="157" spans="1:22" x14ac:dyDescent="0.35">
      <c r="A157" s="315" t="s">
        <v>158</v>
      </c>
      <c r="B157" s="229" t="s">
        <v>159</v>
      </c>
      <c r="C157" s="316">
        <v>1</v>
      </c>
    </row>
    <row r="158" spans="1:22" x14ac:dyDescent="0.35">
      <c r="A158" s="315" t="s">
        <v>160</v>
      </c>
      <c r="B158" s="229" t="s">
        <v>161</v>
      </c>
      <c r="C158" s="316">
        <v>2</v>
      </c>
    </row>
    <row r="159" spans="1:22" x14ac:dyDescent="0.35">
      <c r="A159" s="317" t="s">
        <v>162</v>
      </c>
      <c r="B159" s="318" t="s">
        <v>163</v>
      </c>
      <c r="C159" s="319">
        <v>3</v>
      </c>
    </row>
    <row r="160" spans="1:22" x14ac:dyDescent="0.35">
      <c r="A160" s="317" t="s">
        <v>164</v>
      </c>
      <c r="B160" s="318" t="s">
        <v>165</v>
      </c>
      <c r="C160" s="319">
        <v>1</v>
      </c>
    </row>
    <row r="161" spans="1:3" x14ac:dyDescent="0.35">
      <c r="A161" s="317" t="s">
        <v>166</v>
      </c>
      <c r="B161" s="318" t="s">
        <v>167</v>
      </c>
      <c r="C161" s="319">
        <v>2</v>
      </c>
    </row>
    <row r="162" spans="1:3" x14ac:dyDescent="0.35">
      <c r="A162" s="317" t="s">
        <v>168</v>
      </c>
      <c r="B162" s="318" t="s">
        <v>169</v>
      </c>
      <c r="C162" s="319">
        <v>1</v>
      </c>
    </row>
    <row r="163" spans="1:3" x14ac:dyDescent="0.35">
      <c r="A163" s="317" t="s">
        <v>170</v>
      </c>
      <c r="B163" s="318" t="s">
        <v>171</v>
      </c>
      <c r="C163" s="319">
        <v>1</v>
      </c>
    </row>
    <row r="164" spans="1:3" x14ac:dyDescent="0.35">
      <c r="A164" s="317" t="s">
        <v>172</v>
      </c>
      <c r="B164" s="318" t="s">
        <v>173</v>
      </c>
      <c r="C164" s="319">
        <v>1</v>
      </c>
    </row>
    <row r="165" spans="1:3" x14ac:dyDescent="0.35">
      <c r="A165" s="317" t="s">
        <v>174</v>
      </c>
      <c r="B165" s="318" t="s">
        <v>175</v>
      </c>
      <c r="C165" s="319">
        <v>3</v>
      </c>
    </row>
    <row r="166" spans="1:3" x14ac:dyDescent="0.35">
      <c r="A166" s="317" t="s">
        <v>176</v>
      </c>
      <c r="B166" s="318" t="s">
        <v>177</v>
      </c>
      <c r="C166" s="319">
        <v>1</v>
      </c>
    </row>
    <row r="167" spans="1:3" x14ac:dyDescent="0.35">
      <c r="A167" s="317" t="s">
        <v>178</v>
      </c>
      <c r="B167" s="318" t="s">
        <v>179</v>
      </c>
      <c r="C167" s="319">
        <v>1</v>
      </c>
    </row>
    <row r="168" spans="1:3" x14ac:dyDescent="0.35">
      <c r="A168" s="317" t="s">
        <v>180</v>
      </c>
      <c r="B168" s="318" t="s">
        <v>181</v>
      </c>
      <c r="C168" s="319">
        <v>1</v>
      </c>
    </row>
    <row r="169" spans="1:3" x14ac:dyDescent="0.35">
      <c r="A169" s="317" t="s">
        <v>182</v>
      </c>
      <c r="B169" s="318" t="s">
        <v>183</v>
      </c>
      <c r="C169" s="319">
        <v>2</v>
      </c>
    </row>
    <row r="170" spans="1:3" x14ac:dyDescent="0.35">
      <c r="A170" s="317" t="s">
        <v>184</v>
      </c>
      <c r="B170" s="318" t="s">
        <v>185</v>
      </c>
      <c r="C170" s="319">
        <v>1</v>
      </c>
    </row>
    <row r="171" spans="1:3" x14ac:dyDescent="0.35">
      <c r="A171" s="317" t="s">
        <v>186</v>
      </c>
      <c r="B171" s="318" t="s">
        <v>187</v>
      </c>
      <c r="C171" s="319">
        <v>3</v>
      </c>
    </row>
    <row r="172" spans="1:3" x14ac:dyDescent="0.35">
      <c r="A172" s="317" t="s">
        <v>188</v>
      </c>
      <c r="B172" s="318" t="s">
        <v>189</v>
      </c>
      <c r="C172" s="319">
        <v>1</v>
      </c>
    </row>
    <row r="173" spans="1:3" x14ac:dyDescent="0.35">
      <c r="A173" s="317" t="s">
        <v>190</v>
      </c>
      <c r="B173" s="318" t="s">
        <v>191</v>
      </c>
      <c r="C173" s="319">
        <v>2</v>
      </c>
    </row>
    <row r="174" spans="1:3" ht="15" thickBot="1" x14ac:dyDescent="0.4">
      <c r="A174" s="320" t="s">
        <v>192</v>
      </c>
      <c r="B174" s="321" t="s">
        <v>193</v>
      </c>
      <c r="C174" s="322">
        <v>1</v>
      </c>
    </row>
  </sheetData>
  <mergeCells count="44">
    <mergeCell ref="A148:A149"/>
    <mergeCell ref="A153:N153"/>
    <mergeCell ref="A121:V121"/>
    <mergeCell ref="A123:N123"/>
    <mergeCell ref="A128:N128"/>
    <mergeCell ref="A133:N133"/>
    <mergeCell ref="A146:A147"/>
    <mergeCell ref="A106:N106"/>
    <mergeCell ref="H28:I28"/>
    <mergeCell ref="N28:O28"/>
    <mergeCell ref="H29:I29"/>
    <mergeCell ref="N29:O29"/>
    <mergeCell ref="H30:I30"/>
    <mergeCell ref="N30:O30"/>
    <mergeCell ref="A32:V32"/>
    <mergeCell ref="A35:E35"/>
    <mergeCell ref="A87:V87"/>
    <mergeCell ref="A89:N89"/>
    <mergeCell ref="A104:V104"/>
    <mergeCell ref="A3:D3"/>
    <mergeCell ref="A18:F18"/>
    <mergeCell ref="I18:V18"/>
    <mergeCell ref="A25:V25"/>
    <mergeCell ref="A27:E27"/>
    <mergeCell ref="H27:L27"/>
    <mergeCell ref="N27:R27"/>
    <mergeCell ref="A16:V16"/>
    <mergeCell ref="A4:V4"/>
    <mergeCell ref="A6:V6"/>
    <mergeCell ref="A8:D8"/>
    <mergeCell ref="G8:K8"/>
    <mergeCell ref="M8:Q8"/>
    <mergeCell ref="G9:H9"/>
    <mergeCell ref="M9:N9"/>
    <mergeCell ref="G10:H10"/>
    <mergeCell ref="M10:N10"/>
    <mergeCell ref="F11:G11"/>
    <mergeCell ref="M11:N11"/>
    <mergeCell ref="M12:N12"/>
    <mergeCell ref="A1:D1"/>
    <mergeCell ref="A2:D2"/>
    <mergeCell ref="E2:H2"/>
    <mergeCell ref="I2:L2"/>
    <mergeCell ref="M2:P2"/>
  </mergeCells>
  <pageMargins left="0.25" right="0.25" top="0.5" bottom="0.25" header="0.3" footer="0.3"/>
  <pageSetup scale="65" fitToWidth="0"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CE776-8228-4468-B4F4-1CB6BE54B9A2}">
  <dimension ref="A1:AO34"/>
  <sheetViews>
    <sheetView showGridLines="0" topLeftCell="A10" zoomScale="90" zoomScaleNormal="90" workbookViewId="0">
      <pane xSplit="1" topLeftCell="B1" activePane="topRight" state="frozen"/>
      <selection pane="topRight" activeCell="AS36" sqref="AS36"/>
    </sheetView>
  </sheetViews>
  <sheetFormatPr defaultColWidth="9.1796875" defaultRowHeight="15.5" x14ac:dyDescent="0.35"/>
  <cols>
    <col min="1" max="1" width="71.1796875" style="55" customWidth="1"/>
    <col min="2" max="16384" width="9.1796875" style="55"/>
  </cols>
  <sheetData>
    <row r="1" spans="1:41" x14ac:dyDescent="0.35">
      <c r="A1" s="323" t="s">
        <v>194</v>
      </c>
    </row>
    <row r="2" spans="1:41" x14ac:dyDescent="0.35">
      <c r="A2" s="323"/>
    </row>
    <row r="3" spans="1:41" x14ac:dyDescent="0.35">
      <c r="A3" s="323"/>
    </row>
    <row r="4" spans="1:41" x14ac:dyDescent="0.35">
      <c r="A4" s="430" t="s">
        <v>195</v>
      </c>
      <c r="B4" s="324">
        <v>2023</v>
      </c>
      <c r="C4" s="325"/>
      <c r="D4" s="325"/>
      <c r="E4" s="325"/>
      <c r="F4" s="325"/>
      <c r="G4" s="325"/>
      <c r="H4" s="325"/>
      <c r="I4" s="325"/>
      <c r="J4" s="325"/>
      <c r="K4" s="325"/>
      <c r="L4" s="325"/>
      <c r="M4" s="325"/>
      <c r="N4" s="325"/>
      <c r="O4" s="325"/>
      <c r="P4" s="325"/>
      <c r="Q4" s="325"/>
      <c r="R4" s="325"/>
      <c r="S4" s="325"/>
      <c r="T4" s="325"/>
      <c r="U4" s="325"/>
      <c r="V4" s="325"/>
      <c r="W4" s="325"/>
      <c r="X4" s="325"/>
      <c r="Y4" s="326"/>
      <c r="Z4" s="327">
        <v>2024</v>
      </c>
      <c r="AA4" s="327"/>
      <c r="AB4" s="327"/>
      <c r="AC4" s="327"/>
      <c r="AD4" s="327"/>
      <c r="AE4" s="327"/>
      <c r="AF4" s="327"/>
      <c r="AG4" s="327"/>
      <c r="AH4" s="327"/>
      <c r="AI4" s="327"/>
      <c r="AJ4" s="327"/>
      <c r="AK4" s="327"/>
      <c r="AL4" s="327"/>
      <c r="AM4" s="327"/>
      <c r="AN4" s="327"/>
      <c r="AO4" s="328"/>
    </row>
    <row r="5" spans="1:41" x14ac:dyDescent="0.35">
      <c r="A5" s="430"/>
      <c r="B5" s="428" t="s">
        <v>196</v>
      </c>
      <c r="C5" s="429"/>
      <c r="D5" s="428" t="s">
        <v>197</v>
      </c>
      <c r="E5" s="429"/>
      <c r="F5" s="428" t="s">
        <v>198</v>
      </c>
      <c r="G5" s="429"/>
      <c r="H5" s="428" t="s">
        <v>199</v>
      </c>
      <c r="I5" s="429"/>
      <c r="J5" s="428" t="s">
        <v>107</v>
      </c>
      <c r="K5" s="429"/>
      <c r="L5" s="428" t="s">
        <v>200</v>
      </c>
      <c r="M5" s="429"/>
      <c r="N5" s="428" t="s">
        <v>201</v>
      </c>
      <c r="O5" s="429"/>
      <c r="P5" s="428" t="s">
        <v>202</v>
      </c>
      <c r="Q5" s="429"/>
      <c r="R5" s="428" t="s">
        <v>203</v>
      </c>
      <c r="S5" s="429"/>
      <c r="T5" s="428" t="s">
        <v>204</v>
      </c>
      <c r="U5" s="429"/>
      <c r="V5" s="428" t="s">
        <v>205</v>
      </c>
      <c r="W5" s="429"/>
      <c r="X5" s="428" t="s">
        <v>206</v>
      </c>
      <c r="Y5" s="429"/>
      <c r="Z5" s="431" t="s">
        <v>196</v>
      </c>
      <c r="AA5" s="432"/>
      <c r="AB5" s="431" t="s">
        <v>197</v>
      </c>
      <c r="AC5" s="432"/>
      <c r="AD5" s="431" t="s">
        <v>198</v>
      </c>
      <c r="AE5" s="432"/>
      <c r="AF5" s="431" t="s">
        <v>199</v>
      </c>
      <c r="AG5" s="432"/>
      <c r="AH5" s="431" t="s">
        <v>107</v>
      </c>
      <c r="AI5" s="432"/>
      <c r="AJ5" s="431" t="s">
        <v>200</v>
      </c>
      <c r="AK5" s="432"/>
      <c r="AL5" s="431" t="s">
        <v>201</v>
      </c>
      <c r="AM5" s="432"/>
      <c r="AN5" s="431" t="s">
        <v>202</v>
      </c>
      <c r="AO5" s="432"/>
    </row>
    <row r="6" spans="1:41" x14ac:dyDescent="0.35">
      <c r="A6" s="430"/>
      <c r="B6" s="329" t="s">
        <v>207</v>
      </c>
      <c r="C6" s="329" t="s">
        <v>208</v>
      </c>
      <c r="D6" s="329" t="s">
        <v>207</v>
      </c>
      <c r="E6" s="329" t="s">
        <v>208</v>
      </c>
      <c r="F6" s="329" t="s">
        <v>207</v>
      </c>
      <c r="G6" s="329" t="s">
        <v>208</v>
      </c>
      <c r="H6" s="329" t="s">
        <v>207</v>
      </c>
      <c r="I6" s="329" t="s">
        <v>208</v>
      </c>
      <c r="J6" s="329" t="s">
        <v>207</v>
      </c>
      <c r="K6" s="329" t="s">
        <v>208</v>
      </c>
      <c r="L6" s="329" t="s">
        <v>207</v>
      </c>
      <c r="M6" s="329" t="s">
        <v>208</v>
      </c>
      <c r="N6" s="329" t="s">
        <v>207</v>
      </c>
      <c r="O6" s="329" t="s">
        <v>208</v>
      </c>
      <c r="P6" s="329" t="s">
        <v>207</v>
      </c>
      <c r="Q6" s="329" t="s">
        <v>208</v>
      </c>
      <c r="R6" s="329" t="s">
        <v>207</v>
      </c>
      <c r="S6" s="329" t="s">
        <v>208</v>
      </c>
      <c r="T6" s="329" t="s">
        <v>207</v>
      </c>
      <c r="U6" s="329" t="s">
        <v>208</v>
      </c>
      <c r="V6" s="329" t="s">
        <v>207</v>
      </c>
      <c r="W6" s="329" t="s">
        <v>208</v>
      </c>
      <c r="X6" s="329" t="s">
        <v>207</v>
      </c>
      <c r="Y6" s="329" t="s">
        <v>208</v>
      </c>
      <c r="Z6" s="330" t="s">
        <v>207</v>
      </c>
      <c r="AA6" s="330" t="s">
        <v>208</v>
      </c>
      <c r="AB6" s="330" t="s">
        <v>207</v>
      </c>
      <c r="AC6" s="330" t="s">
        <v>208</v>
      </c>
      <c r="AD6" s="330" t="s">
        <v>207</v>
      </c>
      <c r="AE6" s="330" t="s">
        <v>208</v>
      </c>
      <c r="AF6" s="330" t="s">
        <v>207</v>
      </c>
      <c r="AG6" s="330" t="s">
        <v>208</v>
      </c>
      <c r="AH6" s="330" t="s">
        <v>207</v>
      </c>
      <c r="AI6" s="330" t="s">
        <v>208</v>
      </c>
      <c r="AJ6" s="330" t="s">
        <v>207</v>
      </c>
      <c r="AK6" s="330" t="s">
        <v>208</v>
      </c>
      <c r="AL6" s="330" t="s">
        <v>207</v>
      </c>
      <c r="AM6" s="330" t="s">
        <v>208</v>
      </c>
      <c r="AN6" s="330" t="s">
        <v>207</v>
      </c>
      <c r="AO6" s="330" t="s">
        <v>208</v>
      </c>
    </row>
    <row r="7" spans="1:41" x14ac:dyDescent="0.35">
      <c r="A7" s="331" t="s">
        <v>209</v>
      </c>
      <c r="B7" s="332">
        <v>50.077658426273302</v>
      </c>
      <c r="C7" s="332">
        <v>43.682359565160901</v>
      </c>
      <c r="D7" s="332">
        <v>42.8849597689292</v>
      </c>
      <c r="E7" s="332">
        <v>42.793431428339098</v>
      </c>
      <c r="F7" s="332">
        <v>43.019862114248198</v>
      </c>
      <c r="G7" s="332">
        <v>45.321667390360403</v>
      </c>
      <c r="H7" s="332">
        <v>48.512544145301099</v>
      </c>
      <c r="I7" s="332">
        <v>50.272072432594697</v>
      </c>
      <c r="J7" s="332">
        <v>43.268614947011102</v>
      </c>
      <c r="K7" s="332">
        <v>35.515960701047199</v>
      </c>
      <c r="L7" s="332">
        <v>38.078070847470002</v>
      </c>
      <c r="M7" s="332">
        <v>39.270787586005</v>
      </c>
      <c r="N7" s="332">
        <v>42.1362040288302</v>
      </c>
      <c r="O7" s="332">
        <v>42.786277168932997</v>
      </c>
      <c r="P7" s="332">
        <v>39.808013122535201</v>
      </c>
      <c r="Q7" s="332">
        <v>38.775142406590902</v>
      </c>
      <c r="R7" s="332">
        <v>39.5924269346241</v>
      </c>
      <c r="S7" s="332">
        <v>41.875955231963403</v>
      </c>
      <c r="T7" s="332">
        <v>43.117397813621103</v>
      </c>
      <c r="U7" s="332">
        <v>44.055001616901997</v>
      </c>
      <c r="V7" s="332">
        <v>45.615378393680402</v>
      </c>
      <c r="W7" s="332">
        <v>50.119150792496697</v>
      </c>
      <c r="X7" s="332">
        <v>47.492612441891502</v>
      </c>
      <c r="Y7" s="332">
        <v>51.347535656255602</v>
      </c>
      <c r="Z7" s="332">
        <v>52.556489626805202</v>
      </c>
      <c r="AA7" s="332">
        <v>50.425737297169199</v>
      </c>
      <c r="AB7" s="332">
        <v>49.4284102742103</v>
      </c>
      <c r="AC7" s="332">
        <v>49.651116247604001</v>
      </c>
      <c r="AD7" s="332">
        <v>51.928046734918098</v>
      </c>
      <c r="AE7" s="332">
        <v>57.167307020607701</v>
      </c>
      <c r="AF7" s="332">
        <v>56.409915625198202</v>
      </c>
      <c r="AG7" s="332">
        <v>51.194989903719502</v>
      </c>
      <c r="AH7" s="332">
        <v>49.212834641286797</v>
      </c>
      <c r="AI7" s="332">
        <v>47.275915572082098</v>
      </c>
      <c r="AJ7" s="332">
        <v>47.892040183422999</v>
      </c>
      <c r="AK7" s="332">
        <v>50.657494491320499</v>
      </c>
      <c r="AL7" s="332">
        <v>52.227545549123697</v>
      </c>
      <c r="AM7" s="332">
        <v>53.266145396498999</v>
      </c>
      <c r="AN7" s="332">
        <v>53.707836548883598</v>
      </c>
      <c r="AO7" s="332">
        <v>53.856242902719899</v>
      </c>
    </row>
    <row r="8" spans="1:41" x14ac:dyDescent="0.35">
      <c r="A8" s="331" t="s">
        <v>210</v>
      </c>
      <c r="B8" s="332">
        <v>71.904302019315196</v>
      </c>
      <c r="C8" s="332">
        <v>59.022913256955803</v>
      </c>
      <c r="D8" s="332">
        <v>58.804856115107903</v>
      </c>
      <c r="E8" s="332">
        <v>56.031290074377999</v>
      </c>
      <c r="F8" s="332">
        <v>52.507682593138298</v>
      </c>
      <c r="G8" s="332">
        <v>53.2716579959285</v>
      </c>
      <c r="H8" s="332">
        <v>55.766170368562399</v>
      </c>
      <c r="I8" s="332">
        <v>61.291329479768798</v>
      </c>
      <c r="J8" s="332">
        <v>62.604145077720197</v>
      </c>
      <c r="K8" s="332">
        <v>53.525115473441097</v>
      </c>
      <c r="L8" s="332">
        <v>51.425330341560702</v>
      </c>
      <c r="M8" s="332">
        <v>55.124661912957897</v>
      </c>
      <c r="N8" s="332">
        <v>56.2574047954866</v>
      </c>
      <c r="O8" s="332">
        <v>59.815751093826002</v>
      </c>
      <c r="P8" s="332">
        <v>62.833025586916399</v>
      </c>
      <c r="Q8" s="332">
        <v>64.755285412262197</v>
      </c>
      <c r="R8" s="332">
        <v>68.187044534412905</v>
      </c>
      <c r="S8" s="332">
        <v>68.341557440246703</v>
      </c>
      <c r="T8" s="332">
        <v>70.335286284953398</v>
      </c>
      <c r="U8" s="332">
        <v>73.959033613445399</v>
      </c>
      <c r="V8" s="332">
        <v>72.800944510035393</v>
      </c>
      <c r="W8" s="332">
        <v>78.468712249335596</v>
      </c>
      <c r="X8" s="332">
        <v>80.406465942744305</v>
      </c>
      <c r="Y8" s="332">
        <v>84.200548822318794</v>
      </c>
      <c r="Z8" s="332">
        <v>80.032084569732902</v>
      </c>
      <c r="AA8" s="332">
        <v>77.5883195987101</v>
      </c>
      <c r="AB8" s="332">
        <v>78.097569384588894</v>
      </c>
      <c r="AC8" s="332">
        <v>82.710564139417897</v>
      </c>
      <c r="AD8" s="332">
        <v>86.379354838709702</v>
      </c>
      <c r="AE8" s="332">
        <v>87.250528338136405</v>
      </c>
      <c r="AF8" s="332">
        <v>98.896916705016096</v>
      </c>
      <c r="AG8" s="332">
        <v>124.735456613585</v>
      </c>
      <c r="AH8" s="332">
        <v>149.15820224719101</v>
      </c>
      <c r="AI8" s="332">
        <v>166.56307870370401</v>
      </c>
      <c r="AJ8" s="332">
        <v>185.047169811321</v>
      </c>
      <c r="AK8" s="332">
        <v>204.42710280373799</v>
      </c>
      <c r="AL8" s="332">
        <v>222.58286985539499</v>
      </c>
      <c r="AM8" s="332">
        <v>237.71352785145899</v>
      </c>
      <c r="AN8" s="332">
        <v>255.569823434992</v>
      </c>
      <c r="AO8" s="332">
        <v>274.54970760233903</v>
      </c>
    </row>
    <row r="9" spans="1:41" x14ac:dyDescent="0.35">
      <c r="A9" s="333" t="s">
        <v>19</v>
      </c>
      <c r="B9" s="334">
        <v>52.365263400045997</v>
      </c>
      <c r="C9" s="334">
        <v>45.474946450428398</v>
      </c>
      <c r="D9" s="334">
        <v>44.8112146820935</v>
      </c>
      <c r="E9" s="334">
        <v>44.604399845619398</v>
      </c>
      <c r="F9" s="334">
        <v>44.567876644115501</v>
      </c>
      <c r="G9" s="334">
        <v>46.602018141415599</v>
      </c>
      <c r="H9" s="334">
        <v>49.659961389961403</v>
      </c>
      <c r="I9" s="334">
        <v>51.897872158969797</v>
      </c>
      <c r="J9" s="334">
        <v>45.535598574437103</v>
      </c>
      <c r="K9" s="334">
        <v>37.512175610380503</v>
      </c>
      <c r="L9" s="334">
        <v>39.781840748520104</v>
      </c>
      <c r="M9" s="334">
        <v>41.324806473192901</v>
      </c>
      <c r="N9" s="334">
        <v>44.054872400907101</v>
      </c>
      <c r="O9" s="334">
        <v>45.017676848106497</v>
      </c>
      <c r="P9" s="334">
        <v>42.498428060658398</v>
      </c>
      <c r="Q9" s="334">
        <v>41.5954901454514</v>
      </c>
      <c r="R9" s="334">
        <v>42.507194541502699</v>
      </c>
      <c r="S9" s="334">
        <v>44.649465377467699</v>
      </c>
      <c r="T9" s="334">
        <v>45.727551333129</v>
      </c>
      <c r="U9" s="334">
        <v>46.838131782187901</v>
      </c>
      <c r="V9" s="334">
        <v>48.401297004307203</v>
      </c>
      <c r="W9" s="334">
        <v>53.165014017235997</v>
      </c>
      <c r="X9" s="334">
        <v>51.018506278916099</v>
      </c>
      <c r="Y9" s="334">
        <v>55.167734730236397</v>
      </c>
      <c r="Z9" s="334">
        <v>56.3847127832761</v>
      </c>
      <c r="AA9" s="334">
        <v>54.278497738476403</v>
      </c>
      <c r="AB9" s="334">
        <v>53.5477423030243</v>
      </c>
      <c r="AC9" s="334">
        <v>54.134545100141302</v>
      </c>
      <c r="AD9" s="334">
        <v>56.600154988375898</v>
      </c>
      <c r="AE9" s="334">
        <v>61.434110850727599</v>
      </c>
      <c r="AF9" s="334">
        <v>61.557342774308701</v>
      </c>
      <c r="AG9" s="334">
        <v>57.270054768041199</v>
      </c>
      <c r="AH9" s="334">
        <v>55.04051468854</v>
      </c>
      <c r="AI9" s="334">
        <v>52.546523818047</v>
      </c>
      <c r="AJ9" s="334">
        <v>52.725175808720103</v>
      </c>
      <c r="AK9" s="334">
        <v>54.9552032180545</v>
      </c>
      <c r="AL9" s="334">
        <v>56.217266711821999</v>
      </c>
      <c r="AM9" s="334">
        <v>56.9536258782977</v>
      </c>
      <c r="AN9" s="334">
        <v>57.059024169264802</v>
      </c>
      <c r="AO9" s="334">
        <v>56.875410010933599</v>
      </c>
    </row>
    <row r="11" spans="1:41" x14ac:dyDescent="0.35">
      <c r="A11" s="323" t="s">
        <v>211</v>
      </c>
    </row>
    <row r="12" spans="1:41" x14ac:dyDescent="0.35">
      <c r="A12" s="335"/>
    </row>
    <row r="13" spans="1:41" x14ac:dyDescent="0.35">
      <c r="A13" s="335"/>
    </row>
    <row r="14" spans="1:41" x14ac:dyDescent="0.35">
      <c r="A14" s="433" t="s">
        <v>195</v>
      </c>
      <c r="B14" s="324">
        <v>2023</v>
      </c>
      <c r="C14" s="325"/>
      <c r="D14" s="325"/>
      <c r="E14" s="325"/>
      <c r="F14" s="325"/>
      <c r="G14" s="325"/>
      <c r="H14" s="325"/>
      <c r="I14" s="325"/>
      <c r="J14" s="325"/>
      <c r="K14" s="325"/>
      <c r="L14" s="325"/>
      <c r="M14" s="325"/>
      <c r="N14" s="325"/>
      <c r="O14" s="325"/>
      <c r="P14" s="325"/>
      <c r="Q14" s="325"/>
      <c r="R14" s="325"/>
      <c r="S14" s="325"/>
      <c r="T14" s="325"/>
      <c r="U14" s="325"/>
      <c r="V14" s="325"/>
      <c r="W14" s="325"/>
      <c r="X14" s="325"/>
      <c r="Y14" s="326"/>
      <c r="Z14" s="327">
        <v>2024</v>
      </c>
      <c r="AA14" s="327"/>
      <c r="AB14" s="327"/>
      <c r="AC14" s="327"/>
      <c r="AD14" s="327"/>
      <c r="AE14" s="327"/>
      <c r="AF14" s="327"/>
      <c r="AG14" s="327"/>
      <c r="AH14" s="327"/>
      <c r="AI14" s="327"/>
      <c r="AJ14" s="327"/>
      <c r="AK14" s="327"/>
      <c r="AL14" s="327"/>
      <c r="AM14" s="327"/>
      <c r="AN14" s="327"/>
      <c r="AO14" s="328"/>
    </row>
    <row r="15" spans="1:41" x14ac:dyDescent="0.35">
      <c r="A15" s="433"/>
      <c r="B15" s="428" t="s">
        <v>196</v>
      </c>
      <c r="C15" s="429"/>
      <c r="D15" s="428" t="s">
        <v>197</v>
      </c>
      <c r="E15" s="429"/>
      <c r="F15" s="428" t="s">
        <v>198</v>
      </c>
      <c r="G15" s="429"/>
      <c r="H15" s="428" t="s">
        <v>199</v>
      </c>
      <c r="I15" s="429"/>
      <c r="J15" s="428" t="s">
        <v>107</v>
      </c>
      <c r="K15" s="429"/>
      <c r="L15" s="428" t="s">
        <v>200</v>
      </c>
      <c r="M15" s="429"/>
      <c r="N15" s="428" t="s">
        <v>201</v>
      </c>
      <c r="O15" s="429"/>
      <c r="P15" s="428" t="s">
        <v>202</v>
      </c>
      <c r="Q15" s="429"/>
      <c r="R15" s="428" t="s">
        <v>203</v>
      </c>
      <c r="S15" s="429"/>
      <c r="T15" s="428" t="s">
        <v>204</v>
      </c>
      <c r="U15" s="429"/>
      <c r="V15" s="428" t="s">
        <v>205</v>
      </c>
      <c r="W15" s="429"/>
      <c r="X15" s="428" t="s">
        <v>206</v>
      </c>
      <c r="Y15" s="429"/>
      <c r="Z15" s="431" t="s">
        <v>196</v>
      </c>
      <c r="AA15" s="432"/>
      <c r="AB15" s="431" t="s">
        <v>197</v>
      </c>
      <c r="AC15" s="432"/>
      <c r="AD15" s="431" t="s">
        <v>198</v>
      </c>
      <c r="AE15" s="432"/>
      <c r="AF15" s="431" t="s">
        <v>199</v>
      </c>
      <c r="AG15" s="432"/>
      <c r="AH15" s="431" t="s">
        <v>107</v>
      </c>
      <c r="AI15" s="432"/>
      <c r="AJ15" s="431" t="s">
        <v>200</v>
      </c>
      <c r="AK15" s="432"/>
      <c r="AL15" s="431" t="s">
        <v>201</v>
      </c>
      <c r="AM15" s="432"/>
      <c r="AN15" s="431" t="s">
        <v>202</v>
      </c>
      <c r="AO15" s="432"/>
    </row>
    <row r="16" spans="1:41" x14ac:dyDescent="0.35">
      <c r="A16" s="433"/>
      <c r="B16" s="329" t="s">
        <v>207</v>
      </c>
      <c r="C16" s="329" t="s">
        <v>208</v>
      </c>
      <c r="D16" s="329" t="s">
        <v>207</v>
      </c>
      <c r="E16" s="329" t="s">
        <v>208</v>
      </c>
      <c r="F16" s="329" t="s">
        <v>207</v>
      </c>
      <c r="G16" s="329" t="s">
        <v>208</v>
      </c>
      <c r="H16" s="329" t="s">
        <v>207</v>
      </c>
      <c r="I16" s="329" t="s">
        <v>208</v>
      </c>
      <c r="J16" s="329" t="s">
        <v>207</v>
      </c>
      <c r="K16" s="329" t="s">
        <v>208</v>
      </c>
      <c r="L16" s="329" t="s">
        <v>207</v>
      </c>
      <c r="M16" s="329" t="s">
        <v>208</v>
      </c>
      <c r="N16" s="329" t="s">
        <v>207</v>
      </c>
      <c r="O16" s="329" t="s">
        <v>208</v>
      </c>
      <c r="P16" s="329" t="s">
        <v>207</v>
      </c>
      <c r="Q16" s="329" t="s">
        <v>208</v>
      </c>
      <c r="R16" s="329" t="s">
        <v>207</v>
      </c>
      <c r="S16" s="329" t="s">
        <v>208</v>
      </c>
      <c r="T16" s="329" t="s">
        <v>207</v>
      </c>
      <c r="U16" s="329" t="s">
        <v>208</v>
      </c>
      <c r="V16" s="329" t="s">
        <v>207</v>
      </c>
      <c r="W16" s="329" t="s">
        <v>208</v>
      </c>
      <c r="X16" s="329" t="s">
        <v>207</v>
      </c>
      <c r="Y16" s="329" t="s">
        <v>208</v>
      </c>
      <c r="Z16" s="330" t="s">
        <v>207</v>
      </c>
      <c r="AA16" s="330" t="s">
        <v>208</v>
      </c>
      <c r="AB16" s="330" t="s">
        <v>207</v>
      </c>
      <c r="AC16" s="330" t="s">
        <v>208</v>
      </c>
      <c r="AD16" s="330" t="s">
        <v>207</v>
      </c>
      <c r="AE16" s="330" t="s">
        <v>208</v>
      </c>
      <c r="AF16" s="330" t="s">
        <v>207</v>
      </c>
      <c r="AG16" s="330" t="s">
        <v>208</v>
      </c>
      <c r="AH16" s="330" t="s">
        <v>207</v>
      </c>
      <c r="AI16" s="330" t="s">
        <v>208</v>
      </c>
      <c r="AJ16" s="330" t="s">
        <v>207</v>
      </c>
      <c r="AK16" s="330" t="s">
        <v>208</v>
      </c>
      <c r="AL16" s="330" t="s">
        <v>207</v>
      </c>
      <c r="AM16" s="330" t="s">
        <v>208</v>
      </c>
      <c r="AN16" s="330" t="s">
        <v>207</v>
      </c>
      <c r="AO16" s="330" t="s">
        <v>208</v>
      </c>
    </row>
    <row r="17" spans="1:41" x14ac:dyDescent="0.35">
      <c r="A17" s="336" t="s">
        <v>209</v>
      </c>
      <c r="B17" s="337"/>
      <c r="C17" s="337"/>
      <c r="D17" s="337"/>
      <c r="E17" s="337"/>
      <c r="F17" s="337"/>
      <c r="G17" s="337"/>
      <c r="H17" s="337"/>
      <c r="I17" s="337"/>
      <c r="J17" s="337"/>
      <c r="K17" s="337"/>
      <c r="L17" s="337"/>
      <c r="M17" s="337"/>
      <c r="N17" s="337"/>
      <c r="O17" s="337"/>
      <c r="P17" s="337"/>
      <c r="Q17" s="337"/>
      <c r="R17" s="337"/>
      <c r="S17" s="337"/>
      <c r="T17" s="337"/>
      <c r="U17" s="337"/>
      <c r="V17" s="337"/>
      <c r="W17" s="337"/>
      <c r="X17" s="337"/>
      <c r="Y17" s="337"/>
      <c r="Z17" s="337"/>
      <c r="AA17" s="337"/>
      <c r="AB17" s="337"/>
      <c r="AC17" s="337"/>
      <c r="AD17" s="337"/>
      <c r="AE17" s="337"/>
      <c r="AF17" s="337"/>
      <c r="AG17" s="337"/>
      <c r="AH17" s="337"/>
      <c r="AI17" s="337"/>
      <c r="AJ17" s="337"/>
      <c r="AK17" s="337"/>
      <c r="AL17" s="337"/>
      <c r="AM17" s="337"/>
      <c r="AN17" s="337"/>
      <c r="AO17" s="337"/>
    </row>
    <row r="18" spans="1:41" x14ac:dyDescent="0.35">
      <c r="A18" s="338" t="s">
        <v>212</v>
      </c>
      <c r="B18" s="338">
        <v>18356</v>
      </c>
      <c r="C18" s="338">
        <v>22026</v>
      </c>
      <c r="D18" s="338">
        <v>23176</v>
      </c>
      <c r="E18" s="338">
        <v>23562</v>
      </c>
      <c r="F18" s="338">
        <v>23326</v>
      </c>
      <c r="G18" s="338">
        <v>21987</v>
      </c>
      <c r="H18" s="338">
        <v>20755</v>
      </c>
      <c r="I18" s="338">
        <v>18911</v>
      </c>
      <c r="J18" s="338">
        <v>20705</v>
      </c>
      <c r="K18" s="338">
        <v>26752</v>
      </c>
      <c r="L18" s="338">
        <v>26400</v>
      </c>
      <c r="M18" s="338">
        <v>26307</v>
      </c>
      <c r="N18" s="338">
        <v>25999</v>
      </c>
      <c r="O18" s="338">
        <v>26225</v>
      </c>
      <c r="P18" s="338">
        <v>27603</v>
      </c>
      <c r="Q18" s="338">
        <v>29998</v>
      </c>
      <c r="R18" s="338">
        <v>31502</v>
      </c>
      <c r="S18" s="338">
        <v>32067</v>
      </c>
      <c r="T18" s="338">
        <v>34190</v>
      </c>
      <c r="U18" s="338">
        <v>35861</v>
      </c>
      <c r="V18" s="338">
        <v>35776</v>
      </c>
      <c r="W18" s="338">
        <v>33041</v>
      </c>
      <c r="X18" s="338">
        <v>32395</v>
      </c>
      <c r="Y18" s="338">
        <v>31796</v>
      </c>
      <c r="Z18" s="338">
        <v>31668</v>
      </c>
      <c r="AA18" s="338">
        <v>32120</v>
      </c>
      <c r="AB18" s="338">
        <v>32880</v>
      </c>
      <c r="AC18" s="338">
        <v>33765</v>
      </c>
      <c r="AD18" s="338">
        <v>32712</v>
      </c>
      <c r="AE18" s="338">
        <v>29524</v>
      </c>
      <c r="AF18" s="338">
        <v>29440</v>
      </c>
      <c r="AG18" s="338">
        <v>32044</v>
      </c>
      <c r="AH18" s="338">
        <v>33799</v>
      </c>
      <c r="AI18" s="338">
        <v>35341</v>
      </c>
      <c r="AJ18" s="338">
        <v>35621</v>
      </c>
      <c r="AK18" s="338">
        <v>35075</v>
      </c>
      <c r="AL18" s="338">
        <v>35241</v>
      </c>
      <c r="AM18" s="338">
        <v>34621</v>
      </c>
      <c r="AN18" s="338">
        <v>34521</v>
      </c>
      <c r="AO18" s="338">
        <v>34689</v>
      </c>
    </row>
    <row r="19" spans="1:41" x14ac:dyDescent="0.35">
      <c r="A19" s="338" t="s">
        <v>213</v>
      </c>
      <c r="B19" s="338">
        <v>801</v>
      </c>
      <c r="C19" s="338">
        <v>769</v>
      </c>
      <c r="D19" s="338">
        <v>773</v>
      </c>
      <c r="E19" s="338">
        <v>766</v>
      </c>
      <c r="F19" s="338">
        <v>782</v>
      </c>
      <c r="G19" s="338">
        <v>794</v>
      </c>
      <c r="H19" s="338">
        <v>791</v>
      </c>
      <c r="I19" s="338">
        <v>820</v>
      </c>
      <c r="J19" s="338">
        <v>822</v>
      </c>
      <c r="K19" s="338">
        <v>779</v>
      </c>
      <c r="L19" s="338">
        <v>753</v>
      </c>
      <c r="M19" s="338">
        <v>757</v>
      </c>
      <c r="N19" s="338">
        <v>795</v>
      </c>
      <c r="O19" s="338">
        <v>803</v>
      </c>
      <c r="P19" s="338">
        <v>804</v>
      </c>
      <c r="Q19" s="338">
        <v>839</v>
      </c>
      <c r="R19" s="338">
        <v>887</v>
      </c>
      <c r="S19" s="338">
        <v>917</v>
      </c>
      <c r="T19" s="338">
        <v>931</v>
      </c>
      <c r="U19" s="338">
        <v>958</v>
      </c>
      <c r="V19" s="338">
        <v>1016</v>
      </c>
      <c r="W19" s="338">
        <v>1051</v>
      </c>
      <c r="X19" s="338">
        <v>1096</v>
      </c>
      <c r="Y19" s="338">
        <v>1159</v>
      </c>
      <c r="Z19" s="338">
        <v>1344</v>
      </c>
      <c r="AA19" s="338">
        <v>1351</v>
      </c>
      <c r="AB19" s="338">
        <v>1382</v>
      </c>
      <c r="AC19" s="338">
        <v>1393</v>
      </c>
      <c r="AD19" s="338">
        <v>1538</v>
      </c>
      <c r="AE19" s="338">
        <v>1609</v>
      </c>
      <c r="AF19" s="338">
        <v>1716</v>
      </c>
      <c r="AG19" s="338">
        <v>1762</v>
      </c>
      <c r="AH19" s="338">
        <v>1750</v>
      </c>
      <c r="AI19" s="338">
        <v>1640</v>
      </c>
      <c r="AJ19" s="338">
        <v>1684</v>
      </c>
      <c r="AK19" s="338">
        <v>1715</v>
      </c>
      <c r="AL19" s="338">
        <v>1791</v>
      </c>
      <c r="AM19" s="338">
        <v>1890</v>
      </c>
      <c r="AN19" s="338">
        <v>1924</v>
      </c>
      <c r="AO19" s="338">
        <v>1841</v>
      </c>
    </row>
    <row r="20" spans="1:41" x14ac:dyDescent="0.35">
      <c r="A20" s="338" t="s">
        <v>214</v>
      </c>
      <c r="B20" s="338">
        <v>227</v>
      </c>
      <c r="C20" s="338">
        <v>219</v>
      </c>
      <c r="D20" s="338">
        <v>217</v>
      </c>
      <c r="E20" s="338">
        <v>207</v>
      </c>
      <c r="F20" s="338">
        <v>198</v>
      </c>
      <c r="G20" s="338">
        <v>189</v>
      </c>
      <c r="H20" s="338">
        <v>200</v>
      </c>
      <c r="I20" s="338">
        <v>204</v>
      </c>
      <c r="J20" s="338">
        <v>213</v>
      </c>
      <c r="K20" s="338">
        <v>202</v>
      </c>
      <c r="L20" s="338">
        <v>202</v>
      </c>
      <c r="M20" s="338">
        <v>209</v>
      </c>
      <c r="N20" s="338">
        <v>207</v>
      </c>
      <c r="O20" s="338">
        <v>200</v>
      </c>
      <c r="P20" s="338">
        <v>191</v>
      </c>
      <c r="Q20" s="338">
        <v>185</v>
      </c>
      <c r="R20" s="338">
        <v>201</v>
      </c>
      <c r="S20" s="338">
        <v>201</v>
      </c>
      <c r="T20" s="338">
        <v>217</v>
      </c>
      <c r="U20" s="338">
        <v>230</v>
      </c>
      <c r="V20" s="338">
        <v>244</v>
      </c>
      <c r="W20" s="338">
        <v>238</v>
      </c>
      <c r="X20" s="338">
        <v>229</v>
      </c>
      <c r="Y20" s="338">
        <v>226</v>
      </c>
      <c r="Z20" s="338">
        <v>238</v>
      </c>
      <c r="AA20" s="338">
        <v>247</v>
      </c>
      <c r="AB20" s="338">
        <v>257</v>
      </c>
      <c r="AC20" s="338">
        <v>265</v>
      </c>
      <c r="AD20" s="338">
        <v>275</v>
      </c>
      <c r="AE20" s="338">
        <v>309</v>
      </c>
      <c r="AF20" s="338">
        <v>318</v>
      </c>
      <c r="AG20" s="338">
        <v>314</v>
      </c>
      <c r="AH20" s="338">
        <v>333</v>
      </c>
      <c r="AI20" s="338">
        <v>349</v>
      </c>
      <c r="AJ20" s="338">
        <v>369</v>
      </c>
      <c r="AK20" s="338">
        <v>373</v>
      </c>
      <c r="AL20" s="338">
        <v>405</v>
      </c>
      <c r="AM20" s="338">
        <v>398</v>
      </c>
      <c r="AN20" s="338">
        <v>408</v>
      </c>
      <c r="AO20" s="338">
        <v>404</v>
      </c>
    </row>
    <row r="21" spans="1:41" ht="16" thickBot="1" x14ac:dyDescent="0.4">
      <c r="A21" s="339" t="s">
        <v>215</v>
      </c>
      <c r="B21" s="339">
        <v>73</v>
      </c>
      <c r="C21" s="339">
        <v>75</v>
      </c>
      <c r="D21" s="339">
        <v>69</v>
      </c>
      <c r="E21" s="339">
        <v>67</v>
      </c>
      <c r="F21" s="339">
        <v>62</v>
      </c>
      <c r="G21" s="339">
        <v>60</v>
      </c>
      <c r="H21" s="339">
        <v>57</v>
      </c>
      <c r="I21" s="339">
        <v>56</v>
      </c>
      <c r="J21" s="339">
        <v>57</v>
      </c>
      <c r="K21" s="339">
        <v>54</v>
      </c>
      <c r="L21" s="339">
        <v>56</v>
      </c>
      <c r="M21" s="339">
        <v>51</v>
      </c>
      <c r="N21" s="339">
        <v>54</v>
      </c>
      <c r="O21" s="339">
        <v>55</v>
      </c>
      <c r="P21" s="339">
        <v>55</v>
      </c>
      <c r="Q21" s="339">
        <v>51</v>
      </c>
      <c r="R21" s="339">
        <v>52</v>
      </c>
      <c r="S21" s="339">
        <v>53</v>
      </c>
      <c r="T21" s="339">
        <v>63</v>
      </c>
      <c r="U21" s="339">
        <v>59</v>
      </c>
      <c r="V21" s="339">
        <v>55</v>
      </c>
      <c r="W21" s="339">
        <v>55</v>
      </c>
      <c r="X21" s="339">
        <v>53</v>
      </c>
      <c r="Y21" s="339">
        <v>53</v>
      </c>
      <c r="Z21" s="339">
        <v>57</v>
      </c>
      <c r="AA21" s="339">
        <v>54</v>
      </c>
      <c r="AB21" s="339">
        <v>53</v>
      </c>
      <c r="AC21" s="339">
        <v>53</v>
      </c>
      <c r="AD21" s="339">
        <v>53</v>
      </c>
      <c r="AE21" s="339">
        <v>51</v>
      </c>
      <c r="AF21" s="339">
        <v>52</v>
      </c>
      <c r="AG21" s="339">
        <v>51</v>
      </c>
      <c r="AH21" s="339">
        <v>52</v>
      </c>
      <c r="AI21" s="339">
        <v>51</v>
      </c>
      <c r="AJ21" s="339">
        <v>53</v>
      </c>
      <c r="AK21" s="339">
        <v>51</v>
      </c>
      <c r="AL21" s="339">
        <v>50</v>
      </c>
      <c r="AM21" s="339">
        <v>52</v>
      </c>
      <c r="AN21" s="339">
        <v>51</v>
      </c>
      <c r="AO21" s="339">
        <v>52</v>
      </c>
    </row>
    <row r="22" spans="1:41" x14ac:dyDescent="0.35">
      <c r="A22" s="340" t="s">
        <v>19</v>
      </c>
      <c r="B22" s="340">
        <v>19457</v>
      </c>
      <c r="C22" s="340">
        <v>23089</v>
      </c>
      <c r="D22" s="340">
        <v>24235</v>
      </c>
      <c r="E22" s="340">
        <v>24602</v>
      </c>
      <c r="F22" s="340">
        <v>24368</v>
      </c>
      <c r="G22" s="340">
        <v>23030</v>
      </c>
      <c r="H22" s="340">
        <v>21803</v>
      </c>
      <c r="I22" s="340">
        <v>19991</v>
      </c>
      <c r="J22" s="340">
        <v>21797</v>
      </c>
      <c r="K22" s="340">
        <v>27787</v>
      </c>
      <c r="L22" s="340">
        <v>27411</v>
      </c>
      <c r="M22" s="340">
        <v>27324</v>
      </c>
      <c r="N22" s="340">
        <v>27055</v>
      </c>
      <c r="O22" s="340">
        <v>27283</v>
      </c>
      <c r="P22" s="340">
        <v>28653</v>
      </c>
      <c r="Q22" s="340">
        <v>31073</v>
      </c>
      <c r="R22" s="340">
        <v>32642</v>
      </c>
      <c r="S22" s="340">
        <v>33238</v>
      </c>
      <c r="T22" s="340">
        <v>35401</v>
      </c>
      <c r="U22" s="340">
        <v>37108</v>
      </c>
      <c r="V22" s="340">
        <v>37091</v>
      </c>
      <c r="W22" s="340">
        <v>34385</v>
      </c>
      <c r="X22" s="340">
        <v>33773</v>
      </c>
      <c r="Y22" s="340">
        <v>33234</v>
      </c>
      <c r="Z22" s="340">
        <v>33307</v>
      </c>
      <c r="AA22" s="340">
        <v>33772</v>
      </c>
      <c r="AB22" s="340">
        <v>34572</v>
      </c>
      <c r="AC22" s="340">
        <v>35476</v>
      </c>
      <c r="AD22" s="340">
        <v>34578</v>
      </c>
      <c r="AE22" s="340">
        <v>31493</v>
      </c>
      <c r="AF22" s="340">
        <v>31526</v>
      </c>
      <c r="AG22" s="340">
        <v>34171</v>
      </c>
      <c r="AH22" s="340">
        <v>35934</v>
      </c>
      <c r="AI22" s="340">
        <v>37381</v>
      </c>
      <c r="AJ22" s="340">
        <v>37727</v>
      </c>
      <c r="AK22" s="340">
        <v>37214</v>
      </c>
      <c r="AL22" s="340">
        <v>37487</v>
      </c>
      <c r="AM22" s="340">
        <v>36961</v>
      </c>
      <c r="AN22" s="340">
        <v>36904</v>
      </c>
      <c r="AO22" s="340">
        <v>36986</v>
      </c>
    </row>
    <row r="23" spans="1:41" x14ac:dyDescent="0.35">
      <c r="A23" s="336" t="s">
        <v>210</v>
      </c>
      <c r="B23" s="337"/>
      <c r="C23" s="337"/>
      <c r="D23" s="337"/>
      <c r="E23" s="337"/>
      <c r="F23" s="337"/>
      <c r="G23" s="337"/>
      <c r="H23" s="337"/>
      <c r="I23" s="337"/>
      <c r="J23" s="337"/>
      <c r="K23" s="337"/>
      <c r="L23" s="337"/>
      <c r="M23" s="337"/>
      <c r="N23" s="337"/>
      <c r="O23" s="337"/>
      <c r="P23" s="337"/>
      <c r="Q23" s="337"/>
      <c r="R23" s="337"/>
      <c r="S23" s="337"/>
      <c r="T23" s="337"/>
      <c r="U23" s="337"/>
      <c r="V23" s="337"/>
      <c r="W23" s="337"/>
      <c r="X23" s="337"/>
      <c r="Y23" s="337"/>
      <c r="Z23" s="337"/>
      <c r="AA23" s="337"/>
      <c r="AB23" s="337"/>
      <c r="AC23" s="337"/>
      <c r="AD23" s="337"/>
      <c r="AE23" s="337"/>
      <c r="AF23" s="337"/>
      <c r="AG23" s="337"/>
      <c r="AH23" s="337"/>
      <c r="AI23" s="337"/>
      <c r="AJ23" s="337"/>
      <c r="AK23" s="337"/>
      <c r="AL23" s="337"/>
      <c r="AM23" s="337"/>
      <c r="AN23" s="337"/>
      <c r="AO23" s="337"/>
    </row>
    <row r="24" spans="1:41" x14ac:dyDescent="0.35">
      <c r="A24" s="338" t="s">
        <v>212</v>
      </c>
      <c r="B24" s="338">
        <v>2089</v>
      </c>
      <c r="C24" s="338">
        <v>2861</v>
      </c>
      <c r="D24" s="338">
        <v>3122</v>
      </c>
      <c r="E24" s="338">
        <v>3678</v>
      </c>
      <c r="F24" s="338">
        <v>4536</v>
      </c>
      <c r="G24" s="338">
        <v>4211</v>
      </c>
      <c r="H24" s="338">
        <v>3888</v>
      </c>
      <c r="I24" s="338">
        <v>3252</v>
      </c>
      <c r="J24" s="338">
        <v>2737</v>
      </c>
      <c r="K24" s="338">
        <v>3312</v>
      </c>
      <c r="L24" s="338">
        <v>3855</v>
      </c>
      <c r="M24" s="338">
        <v>3889</v>
      </c>
      <c r="N24" s="338">
        <v>4048</v>
      </c>
      <c r="O24" s="338">
        <v>3905</v>
      </c>
      <c r="P24" s="338">
        <v>3590</v>
      </c>
      <c r="Q24" s="338">
        <v>3576</v>
      </c>
      <c r="R24" s="338">
        <v>3476</v>
      </c>
      <c r="S24" s="338">
        <v>3669</v>
      </c>
      <c r="T24" s="338">
        <v>3521</v>
      </c>
      <c r="U24" s="338">
        <v>3565</v>
      </c>
      <c r="V24" s="338">
        <v>3992</v>
      </c>
      <c r="W24" s="338">
        <v>3893</v>
      </c>
      <c r="X24" s="338">
        <v>3799</v>
      </c>
      <c r="Y24" s="338">
        <v>4083</v>
      </c>
      <c r="Z24" s="338">
        <v>5077</v>
      </c>
      <c r="AA24" s="338">
        <v>5248</v>
      </c>
      <c r="AB24" s="338">
        <v>5436</v>
      </c>
      <c r="AC24" s="338">
        <v>5176</v>
      </c>
      <c r="AD24" s="338">
        <v>5004</v>
      </c>
      <c r="AE24" s="338">
        <v>4737</v>
      </c>
      <c r="AF24" s="338">
        <v>3799</v>
      </c>
      <c r="AG24" s="338">
        <v>2543</v>
      </c>
      <c r="AH24" s="338">
        <v>1658</v>
      </c>
      <c r="AI24" s="338">
        <v>1173</v>
      </c>
      <c r="AJ24" s="338">
        <v>783</v>
      </c>
      <c r="AK24" s="338">
        <v>503</v>
      </c>
      <c r="AL24" s="338">
        <v>352</v>
      </c>
      <c r="AM24" s="338">
        <v>251</v>
      </c>
      <c r="AN24" s="338">
        <v>163</v>
      </c>
      <c r="AO24" s="338">
        <v>81</v>
      </c>
    </row>
    <row r="25" spans="1:41" x14ac:dyDescent="0.35">
      <c r="A25" s="338" t="s">
        <v>213</v>
      </c>
      <c r="B25" s="338">
        <v>153</v>
      </c>
      <c r="C25" s="338">
        <v>157</v>
      </c>
      <c r="D25" s="338">
        <v>175</v>
      </c>
      <c r="E25" s="338">
        <v>183</v>
      </c>
      <c r="F25" s="338">
        <v>180</v>
      </c>
      <c r="G25" s="338">
        <v>172</v>
      </c>
      <c r="H25" s="338">
        <v>166</v>
      </c>
      <c r="I25" s="338">
        <v>164</v>
      </c>
      <c r="J25" s="338">
        <v>118</v>
      </c>
      <c r="K25" s="338">
        <v>115</v>
      </c>
      <c r="L25" s="338">
        <v>117</v>
      </c>
      <c r="M25" s="338">
        <v>136</v>
      </c>
      <c r="N25" s="338">
        <v>165</v>
      </c>
      <c r="O25" s="338">
        <v>170</v>
      </c>
      <c r="P25" s="338">
        <v>162</v>
      </c>
      <c r="Q25" s="338">
        <v>166</v>
      </c>
      <c r="R25" s="338">
        <v>189</v>
      </c>
      <c r="S25" s="338">
        <v>177</v>
      </c>
      <c r="T25" s="338">
        <v>193</v>
      </c>
      <c r="U25" s="338">
        <v>206</v>
      </c>
      <c r="V25" s="338">
        <v>208</v>
      </c>
      <c r="W25" s="338">
        <v>209</v>
      </c>
      <c r="X25" s="338">
        <v>217</v>
      </c>
      <c r="Y25" s="338">
        <v>250</v>
      </c>
      <c r="Z25" s="338">
        <v>268</v>
      </c>
      <c r="AA25" s="338">
        <v>286</v>
      </c>
      <c r="AB25" s="338">
        <v>315</v>
      </c>
      <c r="AC25" s="338">
        <v>332</v>
      </c>
      <c r="AD25" s="338">
        <v>367</v>
      </c>
      <c r="AE25" s="338">
        <v>417</v>
      </c>
      <c r="AF25" s="338">
        <v>492</v>
      </c>
      <c r="AG25" s="338">
        <v>474</v>
      </c>
      <c r="AH25" s="338">
        <v>507</v>
      </c>
      <c r="AI25" s="338">
        <v>503</v>
      </c>
      <c r="AJ25" s="338">
        <v>541</v>
      </c>
      <c r="AK25" s="338">
        <v>510</v>
      </c>
      <c r="AL25" s="338">
        <v>483</v>
      </c>
      <c r="AM25" s="338">
        <v>434</v>
      </c>
      <c r="AN25" s="338">
        <v>386</v>
      </c>
      <c r="AO25" s="338">
        <v>359</v>
      </c>
    </row>
    <row r="26" spans="1:41" x14ac:dyDescent="0.35">
      <c r="A26" s="338" t="s">
        <v>214</v>
      </c>
      <c r="B26" s="338">
        <v>30</v>
      </c>
      <c r="C26" s="338">
        <v>31</v>
      </c>
      <c r="D26" s="338">
        <v>33</v>
      </c>
      <c r="E26" s="338">
        <v>32</v>
      </c>
      <c r="F26" s="338">
        <v>29</v>
      </c>
      <c r="G26" s="338">
        <v>32</v>
      </c>
      <c r="H26" s="338">
        <v>38</v>
      </c>
      <c r="I26" s="338">
        <v>39</v>
      </c>
      <c r="J26" s="338">
        <v>35</v>
      </c>
      <c r="K26" s="338">
        <v>32</v>
      </c>
      <c r="L26" s="338">
        <v>34</v>
      </c>
      <c r="M26" s="338">
        <v>37</v>
      </c>
      <c r="N26" s="338">
        <v>35</v>
      </c>
      <c r="O26" s="338">
        <v>32</v>
      </c>
      <c r="P26" s="338">
        <v>32</v>
      </c>
      <c r="Q26" s="338">
        <v>35</v>
      </c>
      <c r="R26" s="338">
        <v>34</v>
      </c>
      <c r="S26" s="338">
        <v>37</v>
      </c>
      <c r="T26" s="338">
        <v>39</v>
      </c>
      <c r="U26" s="338">
        <v>35</v>
      </c>
      <c r="V26" s="338">
        <v>34</v>
      </c>
      <c r="W26" s="338">
        <v>36</v>
      </c>
      <c r="X26" s="338">
        <v>35</v>
      </c>
      <c r="Y26" s="338">
        <v>38</v>
      </c>
      <c r="Z26" s="338">
        <v>44</v>
      </c>
      <c r="AA26" s="338">
        <v>46</v>
      </c>
      <c r="AB26" s="338">
        <v>48</v>
      </c>
      <c r="AC26" s="338">
        <v>56</v>
      </c>
      <c r="AD26" s="338">
        <v>52</v>
      </c>
      <c r="AE26" s="338">
        <v>48</v>
      </c>
      <c r="AF26" s="338">
        <v>52</v>
      </c>
      <c r="AG26" s="338">
        <v>57</v>
      </c>
      <c r="AH26" s="338">
        <v>55</v>
      </c>
      <c r="AI26" s="338">
        <v>47</v>
      </c>
      <c r="AJ26" s="338">
        <v>49</v>
      </c>
      <c r="AK26" s="338">
        <v>51</v>
      </c>
      <c r="AL26" s="338">
        <v>58</v>
      </c>
      <c r="AM26" s="338">
        <v>64</v>
      </c>
      <c r="AN26" s="338">
        <v>69</v>
      </c>
      <c r="AO26" s="338">
        <v>65</v>
      </c>
    </row>
    <row r="27" spans="1:41" ht="16" thickBot="1" x14ac:dyDescent="0.4">
      <c r="A27" s="339" t="s">
        <v>215</v>
      </c>
      <c r="B27" s="339">
        <v>6</v>
      </c>
      <c r="C27" s="339">
        <v>6</v>
      </c>
      <c r="D27" s="339">
        <v>6</v>
      </c>
      <c r="E27" s="339">
        <v>6</v>
      </c>
      <c r="F27" s="339">
        <v>6</v>
      </c>
      <c r="G27" s="339">
        <v>6</v>
      </c>
      <c r="H27" s="339">
        <v>5</v>
      </c>
      <c r="I27" s="339">
        <v>5</v>
      </c>
      <c r="J27" s="339">
        <v>5</v>
      </c>
      <c r="K27" s="339">
        <v>5</v>
      </c>
      <c r="L27" s="339">
        <v>5</v>
      </c>
      <c r="M27" s="339">
        <v>5</v>
      </c>
      <c r="N27" s="339">
        <v>6</v>
      </c>
      <c r="O27" s="339">
        <v>7</v>
      </c>
      <c r="P27" s="339">
        <v>7</v>
      </c>
      <c r="Q27" s="339">
        <v>7</v>
      </c>
      <c r="R27" s="339">
        <v>6</v>
      </c>
      <c r="S27" s="339">
        <v>8</v>
      </c>
      <c r="T27" s="339">
        <v>2</v>
      </c>
      <c r="U27" s="339">
        <v>2</v>
      </c>
      <c r="V27" s="339">
        <v>1</v>
      </c>
      <c r="W27" s="339">
        <v>1</v>
      </c>
      <c r="X27" s="339">
        <v>1</v>
      </c>
      <c r="Y27" s="339">
        <v>2</v>
      </c>
      <c r="Z27" s="339">
        <v>3</v>
      </c>
      <c r="AA27" s="339">
        <v>2</v>
      </c>
      <c r="AB27" s="339">
        <v>2</v>
      </c>
      <c r="AC27" s="339">
        <v>2</v>
      </c>
      <c r="AD27" s="339">
        <v>2</v>
      </c>
      <c r="AE27" s="339">
        <v>3</v>
      </c>
      <c r="AF27" s="339">
        <v>3</v>
      </c>
      <c r="AG27" s="339">
        <v>3</v>
      </c>
      <c r="AH27" s="339">
        <v>5</v>
      </c>
      <c r="AI27" s="339">
        <v>5</v>
      </c>
      <c r="AJ27" s="339">
        <v>5</v>
      </c>
      <c r="AK27" s="339">
        <v>6</v>
      </c>
      <c r="AL27" s="339">
        <v>6</v>
      </c>
      <c r="AM27" s="339">
        <v>5</v>
      </c>
      <c r="AN27" s="339">
        <v>5</v>
      </c>
      <c r="AO27" s="339">
        <v>8</v>
      </c>
    </row>
    <row r="28" spans="1:41" x14ac:dyDescent="0.35">
      <c r="A28" s="340" t="s">
        <v>19</v>
      </c>
      <c r="B28" s="340">
        <v>2278</v>
      </c>
      <c r="C28" s="340">
        <v>3055</v>
      </c>
      <c r="D28" s="340">
        <v>3336</v>
      </c>
      <c r="E28" s="340">
        <v>3899</v>
      </c>
      <c r="F28" s="340">
        <v>4751</v>
      </c>
      <c r="G28" s="340">
        <v>4421</v>
      </c>
      <c r="H28" s="340">
        <v>4097</v>
      </c>
      <c r="I28" s="340">
        <v>3460</v>
      </c>
      <c r="J28" s="340">
        <v>2895</v>
      </c>
      <c r="K28" s="340">
        <v>3464</v>
      </c>
      <c r="L28" s="340">
        <v>4011</v>
      </c>
      <c r="M28" s="340">
        <v>4067</v>
      </c>
      <c r="N28" s="340">
        <v>4254</v>
      </c>
      <c r="O28" s="340">
        <v>4114</v>
      </c>
      <c r="P28" s="340">
        <v>3791</v>
      </c>
      <c r="Q28" s="340">
        <v>3784</v>
      </c>
      <c r="R28" s="340">
        <v>3705</v>
      </c>
      <c r="S28" s="340">
        <v>3891</v>
      </c>
      <c r="T28" s="340">
        <v>3755</v>
      </c>
      <c r="U28" s="340">
        <v>3808</v>
      </c>
      <c r="V28" s="340">
        <v>4235</v>
      </c>
      <c r="W28" s="340">
        <v>4139</v>
      </c>
      <c r="X28" s="340">
        <v>4052</v>
      </c>
      <c r="Y28" s="340">
        <v>4373</v>
      </c>
      <c r="Z28" s="340">
        <v>5392</v>
      </c>
      <c r="AA28" s="340">
        <v>5582</v>
      </c>
      <c r="AB28" s="340">
        <v>5801</v>
      </c>
      <c r="AC28" s="340">
        <v>5566</v>
      </c>
      <c r="AD28" s="340">
        <v>5425</v>
      </c>
      <c r="AE28" s="340">
        <v>5205</v>
      </c>
      <c r="AF28" s="340">
        <v>4346</v>
      </c>
      <c r="AG28" s="340">
        <v>3077</v>
      </c>
      <c r="AH28" s="340">
        <v>2225</v>
      </c>
      <c r="AI28" s="340">
        <v>1728</v>
      </c>
      <c r="AJ28" s="340">
        <v>1378</v>
      </c>
      <c r="AK28" s="340">
        <v>1070</v>
      </c>
      <c r="AL28" s="340">
        <v>899</v>
      </c>
      <c r="AM28" s="340">
        <v>754</v>
      </c>
      <c r="AN28" s="340">
        <v>623</v>
      </c>
      <c r="AO28" s="340">
        <v>513</v>
      </c>
    </row>
    <row r="29" spans="1:41" x14ac:dyDescent="0.35">
      <c r="A29" s="336" t="s">
        <v>19</v>
      </c>
      <c r="B29" s="337"/>
      <c r="C29" s="337"/>
      <c r="D29" s="337"/>
      <c r="E29" s="337"/>
      <c r="F29" s="337"/>
      <c r="G29" s="337"/>
      <c r="H29" s="337"/>
      <c r="I29" s="337"/>
      <c r="J29" s="337"/>
      <c r="K29" s="337"/>
      <c r="L29" s="337"/>
      <c r="M29" s="337"/>
      <c r="N29" s="337"/>
      <c r="O29" s="337"/>
      <c r="P29" s="337"/>
      <c r="Q29" s="337"/>
      <c r="R29" s="337"/>
      <c r="S29" s="337"/>
      <c r="T29" s="337"/>
      <c r="U29" s="337"/>
      <c r="V29" s="337"/>
      <c r="W29" s="337"/>
      <c r="X29" s="337"/>
      <c r="Y29" s="337"/>
      <c r="Z29" s="337"/>
      <c r="AA29" s="337"/>
      <c r="AB29" s="337"/>
      <c r="AC29" s="337"/>
      <c r="AD29" s="337"/>
      <c r="AE29" s="337"/>
      <c r="AF29" s="337"/>
      <c r="AG29" s="337"/>
      <c r="AH29" s="337"/>
      <c r="AI29" s="337"/>
      <c r="AJ29" s="337"/>
      <c r="AK29" s="337"/>
      <c r="AL29" s="337"/>
      <c r="AM29" s="337"/>
      <c r="AN29" s="337"/>
      <c r="AO29" s="337"/>
    </row>
    <row r="30" spans="1:41" x14ac:dyDescent="0.35">
      <c r="A30" s="338" t="s">
        <v>212</v>
      </c>
      <c r="B30" s="338">
        <f t="shared" ref="B30:AK33" si="0">SUM(B18,B24)</f>
        <v>20445</v>
      </c>
      <c r="C30" s="338">
        <f t="shared" si="0"/>
        <v>24887</v>
      </c>
      <c r="D30" s="338">
        <f t="shared" si="0"/>
        <v>26298</v>
      </c>
      <c r="E30" s="338">
        <f t="shared" si="0"/>
        <v>27240</v>
      </c>
      <c r="F30" s="338">
        <f t="shared" si="0"/>
        <v>27862</v>
      </c>
      <c r="G30" s="338">
        <f t="shared" si="0"/>
        <v>26198</v>
      </c>
      <c r="H30" s="338">
        <f t="shared" si="0"/>
        <v>24643</v>
      </c>
      <c r="I30" s="338">
        <f t="shared" si="0"/>
        <v>22163</v>
      </c>
      <c r="J30" s="338">
        <f t="shared" si="0"/>
        <v>23442</v>
      </c>
      <c r="K30" s="338">
        <f t="shared" si="0"/>
        <v>30064</v>
      </c>
      <c r="L30" s="338">
        <f t="shared" si="0"/>
        <v>30255</v>
      </c>
      <c r="M30" s="338">
        <f t="shared" si="0"/>
        <v>30196</v>
      </c>
      <c r="N30" s="338">
        <f t="shared" si="0"/>
        <v>30047</v>
      </c>
      <c r="O30" s="338">
        <f t="shared" si="0"/>
        <v>30130</v>
      </c>
      <c r="P30" s="338">
        <f t="shared" si="0"/>
        <v>31193</v>
      </c>
      <c r="Q30" s="338">
        <f t="shared" si="0"/>
        <v>33574</v>
      </c>
      <c r="R30" s="338">
        <f t="shared" si="0"/>
        <v>34978</v>
      </c>
      <c r="S30" s="338">
        <f t="shared" si="0"/>
        <v>35736</v>
      </c>
      <c r="T30" s="338">
        <f t="shared" si="0"/>
        <v>37711</v>
      </c>
      <c r="U30" s="338">
        <f t="shared" si="0"/>
        <v>39426</v>
      </c>
      <c r="V30" s="338">
        <f t="shared" si="0"/>
        <v>39768</v>
      </c>
      <c r="W30" s="338">
        <f t="shared" si="0"/>
        <v>36934</v>
      </c>
      <c r="X30" s="338">
        <f t="shared" si="0"/>
        <v>36194</v>
      </c>
      <c r="Y30" s="338">
        <f t="shared" si="0"/>
        <v>35879</v>
      </c>
      <c r="Z30" s="338">
        <f t="shared" si="0"/>
        <v>36745</v>
      </c>
      <c r="AA30" s="338">
        <f t="shared" si="0"/>
        <v>37368</v>
      </c>
      <c r="AB30" s="338">
        <f t="shared" si="0"/>
        <v>38316</v>
      </c>
      <c r="AC30" s="338">
        <f t="shared" si="0"/>
        <v>38941</v>
      </c>
      <c r="AD30" s="338">
        <f t="shared" si="0"/>
        <v>37716</v>
      </c>
      <c r="AE30" s="338">
        <f t="shared" si="0"/>
        <v>34261</v>
      </c>
      <c r="AF30" s="338">
        <f t="shared" si="0"/>
        <v>33239</v>
      </c>
      <c r="AG30" s="338">
        <f t="shared" si="0"/>
        <v>34587</v>
      </c>
      <c r="AH30" s="338">
        <f t="shared" si="0"/>
        <v>35457</v>
      </c>
      <c r="AI30" s="338">
        <f t="shared" si="0"/>
        <v>36514</v>
      </c>
      <c r="AJ30" s="338">
        <f t="shared" si="0"/>
        <v>36404</v>
      </c>
      <c r="AK30" s="338">
        <f t="shared" si="0"/>
        <v>35578</v>
      </c>
      <c r="AL30" s="338">
        <f>SUM(AL18,AL24)</f>
        <v>35593</v>
      </c>
      <c r="AM30" s="338">
        <f t="shared" ref="AM30:AO30" si="1">SUM(AM18,AM24)</f>
        <v>34872</v>
      </c>
      <c r="AN30" s="338">
        <f>SUM(AN18,AN24)</f>
        <v>34684</v>
      </c>
      <c r="AO30" s="338">
        <f t="shared" si="1"/>
        <v>34770</v>
      </c>
    </row>
    <row r="31" spans="1:41" x14ac:dyDescent="0.35">
      <c r="A31" s="338" t="s">
        <v>213</v>
      </c>
      <c r="B31" s="338">
        <f t="shared" si="0"/>
        <v>954</v>
      </c>
      <c r="C31" s="338">
        <f t="shared" si="0"/>
        <v>926</v>
      </c>
      <c r="D31" s="338">
        <f t="shared" si="0"/>
        <v>948</v>
      </c>
      <c r="E31" s="338">
        <f t="shared" si="0"/>
        <v>949</v>
      </c>
      <c r="F31" s="338">
        <f t="shared" si="0"/>
        <v>962</v>
      </c>
      <c r="G31" s="338">
        <f t="shared" si="0"/>
        <v>966</v>
      </c>
      <c r="H31" s="338">
        <f t="shared" si="0"/>
        <v>957</v>
      </c>
      <c r="I31" s="338">
        <f t="shared" si="0"/>
        <v>984</v>
      </c>
      <c r="J31" s="338">
        <f t="shared" si="0"/>
        <v>940</v>
      </c>
      <c r="K31" s="338">
        <f t="shared" si="0"/>
        <v>894</v>
      </c>
      <c r="L31" s="338">
        <f t="shared" si="0"/>
        <v>870</v>
      </c>
      <c r="M31" s="338">
        <f t="shared" si="0"/>
        <v>893</v>
      </c>
      <c r="N31" s="338">
        <f t="shared" si="0"/>
        <v>960</v>
      </c>
      <c r="O31" s="338">
        <f t="shared" si="0"/>
        <v>973</v>
      </c>
      <c r="P31" s="338">
        <f t="shared" si="0"/>
        <v>966</v>
      </c>
      <c r="Q31" s="338">
        <f t="shared" si="0"/>
        <v>1005</v>
      </c>
      <c r="R31" s="338">
        <f t="shared" si="0"/>
        <v>1076</v>
      </c>
      <c r="S31" s="338">
        <f t="shared" si="0"/>
        <v>1094</v>
      </c>
      <c r="T31" s="338">
        <f t="shared" si="0"/>
        <v>1124</v>
      </c>
      <c r="U31" s="338">
        <f t="shared" si="0"/>
        <v>1164</v>
      </c>
      <c r="V31" s="338">
        <f t="shared" si="0"/>
        <v>1224</v>
      </c>
      <c r="W31" s="338">
        <f t="shared" si="0"/>
        <v>1260</v>
      </c>
      <c r="X31" s="338">
        <f t="shared" si="0"/>
        <v>1313</v>
      </c>
      <c r="Y31" s="338">
        <f t="shared" si="0"/>
        <v>1409</v>
      </c>
      <c r="Z31" s="338">
        <f t="shared" si="0"/>
        <v>1612</v>
      </c>
      <c r="AA31" s="338">
        <f t="shared" si="0"/>
        <v>1637</v>
      </c>
      <c r="AB31" s="338">
        <f t="shared" si="0"/>
        <v>1697</v>
      </c>
      <c r="AC31" s="338">
        <f t="shared" si="0"/>
        <v>1725</v>
      </c>
      <c r="AD31" s="338">
        <f t="shared" si="0"/>
        <v>1905</v>
      </c>
      <c r="AE31" s="338">
        <f t="shared" si="0"/>
        <v>2026</v>
      </c>
      <c r="AF31" s="338">
        <f t="shared" si="0"/>
        <v>2208</v>
      </c>
      <c r="AG31" s="338">
        <f t="shared" si="0"/>
        <v>2236</v>
      </c>
      <c r="AH31" s="338">
        <f t="shared" si="0"/>
        <v>2257</v>
      </c>
      <c r="AI31" s="338">
        <f t="shared" si="0"/>
        <v>2143</v>
      </c>
      <c r="AJ31" s="338">
        <f t="shared" si="0"/>
        <v>2225</v>
      </c>
      <c r="AK31" s="338">
        <f t="shared" si="0"/>
        <v>2225</v>
      </c>
      <c r="AL31" s="338">
        <f t="shared" ref="AL31:AO33" si="2">SUM(AL19,AL25)</f>
        <v>2274</v>
      </c>
      <c r="AM31" s="338">
        <f t="shared" si="2"/>
        <v>2324</v>
      </c>
      <c r="AN31" s="338">
        <f t="shared" si="2"/>
        <v>2310</v>
      </c>
      <c r="AO31" s="338">
        <f t="shared" si="2"/>
        <v>2200</v>
      </c>
    </row>
    <row r="32" spans="1:41" x14ac:dyDescent="0.35">
      <c r="A32" s="338" t="s">
        <v>214</v>
      </c>
      <c r="B32" s="338">
        <f t="shared" si="0"/>
        <v>257</v>
      </c>
      <c r="C32" s="338">
        <f t="shared" si="0"/>
        <v>250</v>
      </c>
      <c r="D32" s="338">
        <f t="shared" si="0"/>
        <v>250</v>
      </c>
      <c r="E32" s="338">
        <f t="shared" si="0"/>
        <v>239</v>
      </c>
      <c r="F32" s="338">
        <f t="shared" si="0"/>
        <v>227</v>
      </c>
      <c r="G32" s="338">
        <f t="shared" si="0"/>
        <v>221</v>
      </c>
      <c r="H32" s="338">
        <f t="shared" si="0"/>
        <v>238</v>
      </c>
      <c r="I32" s="338">
        <f t="shared" si="0"/>
        <v>243</v>
      </c>
      <c r="J32" s="338">
        <f t="shared" si="0"/>
        <v>248</v>
      </c>
      <c r="K32" s="338">
        <f t="shared" si="0"/>
        <v>234</v>
      </c>
      <c r="L32" s="338">
        <f t="shared" si="0"/>
        <v>236</v>
      </c>
      <c r="M32" s="338">
        <f t="shared" si="0"/>
        <v>246</v>
      </c>
      <c r="N32" s="338">
        <f t="shared" si="0"/>
        <v>242</v>
      </c>
      <c r="O32" s="338">
        <f t="shared" si="0"/>
        <v>232</v>
      </c>
      <c r="P32" s="338">
        <f t="shared" si="0"/>
        <v>223</v>
      </c>
      <c r="Q32" s="338">
        <f t="shared" si="0"/>
        <v>220</v>
      </c>
      <c r="R32" s="338">
        <f t="shared" si="0"/>
        <v>235</v>
      </c>
      <c r="S32" s="338">
        <f t="shared" si="0"/>
        <v>238</v>
      </c>
      <c r="T32" s="338">
        <f t="shared" si="0"/>
        <v>256</v>
      </c>
      <c r="U32" s="338">
        <f t="shared" si="0"/>
        <v>265</v>
      </c>
      <c r="V32" s="338">
        <f t="shared" si="0"/>
        <v>278</v>
      </c>
      <c r="W32" s="338">
        <f t="shared" si="0"/>
        <v>274</v>
      </c>
      <c r="X32" s="338">
        <f t="shared" si="0"/>
        <v>264</v>
      </c>
      <c r="Y32" s="338">
        <f t="shared" si="0"/>
        <v>264</v>
      </c>
      <c r="Z32" s="338">
        <f t="shared" si="0"/>
        <v>282</v>
      </c>
      <c r="AA32" s="338">
        <f t="shared" si="0"/>
        <v>293</v>
      </c>
      <c r="AB32" s="338">
        <f t="shared" si="0"/>
        <v>305</v>
      </c>
      <c r="AC32" s="338">
        <f t="shared" si="0"/>
        <v>321</v>
      </c>
      <c r="AD32" s="338">
        <f t="shared" si="0"/>
        <v>327</v>
      </c>
      <c r="AE32" s="338">
        <f t="shared" si="0"/>
        <v>357</v>
      </c>
      <c r="AF32" s="338">
        <f t="shared" si="0"/>
        <v>370</v>
      </c>
      <c r="AG32" s="338">
        <f t="shared" si="0"/>
        <v>371</v>
      </c>
      <c r="AH32" s="338">
        <f t="shared" si="0"/>
        <v>388</v>
      </c>
      <c r="AI32" s="338">
        <f t="shared" si="0"/>
        <v>396</v>
      </c>
      <c r="AJ32" s="338">
        <f t="shared" si="0"/>
        <v>418</v>
      </c>
      <c r="AK32" s="338">
        <f t="shared" si="0"/>
        <v>424</v>
      </c>
      <c r="AL32" s="338">
        <f t="shared" si="2"/>
        <v>463</v>
      </c>
      <c r="AM32" s="338">
        <f t="shared" si="2"/>
        <v>462</v>
      </c>
      <c r="AN32" s="338">
        <f t="shared" si="2"/>
        <v>477</v>
      </c>
      <c r="AO32" s="338">
        <f t="shared" si="2"/>
        <v>469</v>
      </c>
    </row>
    <row r="33" spans="1:41" ht="16" thickBot="1" x14ac:dyDescent="0.4">
      <c r="A33" s="339" t="s">
        <v>215</v>
      </c>
      <c r="B33" s="338">
        <f t="shared" si="0"/>
        <v>79</v>
      </c>
      <c r="C33" s="338">
        <f t="shared" si="0"/>
        <v>81</v>
      </c>
      <c r="D33" s="338">
        <f t="shared" si="0"/>
        <v>75</v>
      </c>
      <c r="E33" s="338">
        <f t="shared" si="0"/>
        <v>73</v>
      </c>
      <c r="F33" s="338">
        <f t="shared" si="0"/>
        <v>68</v>
      </c>
      <c r="G33" s="338">
        <f t="shared" si="0"/>
        <v>66</v>
      </c>
      <c r="H33" s="338">
        <f t="shared" si="0"/>
        <v>62</v>
      </c>
      <c r="I33" s="338">
        <f t="shared" si="0"/>
        <v>61</v>
      </c>
      <c r="J33" s="338">
        <f t="shared" si="0"/>
        <v>62</v>
      </c>
      <c r="K33" s="338">
        <f t="shared" si="0"/>
        <v>59</v>
      </c>
      <c r="L33" s="338">
        <f t="shared" si="0"/>
        <v>61</v>
      </c>
      <c r="M33" s="338">
        <f t="shared" si="0"/>
        <v>56</v>
      </c>
      <c r="N33" s="338">
        <f t="shared" si="0"/>
        <v>60</v>
      </c>
      <c r="O33" s="338">
        <f t="shared" si="0"/>
        <v>62</v>
      </c>
      <c r="P33" s="338">
        <f t="shared" si="0"/>
        <v>62</v>
      </c>
      <c r="Q33" s="338">
        <f t="shared" si="0"/>
        <v>58</v>
      </c>
      <c r="R33" s="338">
        <f t="shared" si="0"/>
        <v>58</v>
      </c>
      <c r="S33" s="338">
        <f t="shared" si="0"/>
        <v>61</v>
      </c>
      <c r="T33" s="338">
        <f t="shared" si="0"/>
        <v>65</v>
      </c>
      <c r="U33" s="338">
        <f t="shared" si="0"/>
        <v>61</v>
      </c>
      <c r="V33" s="338">
        <f t="shared" si="0"/>
        <v>56</v>
      </c>
      <c r="W33" s="338">
        <f t="shared" si="0"/>
        <v>56</v>
      </c>
      <c r="X33" s="338">
        <f t="shared" si="0"/>
        <v>54</v>
      </c>
      <c r="Y33" s="338">
        <f t="shared" si="0"/>
        <v>55</v>
      </c>
      <c r="Z33" s="338">
        <f t="shared" si="0"/>
        <v>60</v>
      </c>
      <c r="AA33" s="338">
        <f t="shared" si="0"/>
        <v>56</v>
      </c>
      <c r="AB33" s="338">
        <f t="shared" si="0"/>
        <v>55</v>
      </c>
      <c r="AC33" s="338">
        <f t="shared" si="0"/>
        <v>55</v>
      </c>
      <c r="AD33" s="338">
        <f t="shared" si="0"/>
        <v>55</v>
      </c>
      <c r="AE33" s="338">
        <f t="shared" si="0"/>
        <v>54</v>
      </c>
      <c r="AF33" s="338">
        <f t="shared" si="0"/>
        <v>55</v>
      </c>
      <c r="AG33" s="338">
        <f t="shared" si="0"/>
        <v>54</v>
      </c>
      <c r="AH33" s="338">
        <f t="shared" si="0"/>
        <v>57</v>
      </c>
      <c r="AI33" s="338">
        <f t="shared" si="0"/>
        <v>56</v>
      </c>
      <c r="AJ33" s="338">
        <f t="shared" si="0"/>
        <v>58</v>
      </c>
      <c r="AK33" s="338">
        <f t="shared" si="0"/>
        <v>57</v>
      </c>
      <c r="AL33" s="338">
        <f t="shared" si="2"/>
        <v>56</v>
      </c>
      <c r="AM33" s="338">
        <f t="shared" si="2"/>
        <v>57</v>
      </c>
      <c r="AN33" s="338">
        <f t="shared" si="2"/>
        <v>56</v>
      </c>
      <c r="AO33" s="338">
        <f t="shared" si="2"/>
        <v>60</v>
      </c>
    </row>
    <row r="34" spans="1:41" x14ac:dyDescent="0.35">
      <c r="A34" s="340" t="s">
        <v>19</v>
      </c>
      <c r="B34" s="340">
        <f t="shared" ref="B34:C34" si="3">SUM(B30:B33)</f>
        <v>21735</v>
      </c>
      <c r="C34" s="340">
        <f t="shared" si="3"/>
        <v>26144</v>
      </c>
      <c r="D34" s="340">
        <f t="shared" ref="D34:AO34" si="4">SUM(D30:D33)</f>
        <v>27571</v>
      </c>
      <c r="E34" s="340">
        <f t="shared" si="4"/>
        <v>28501</v>
      </c>
      <c r="F34" s="340">
        <f t="shared" si="4"/>
        <v>29119</v>
      </c>
      <c r="G34" s="340">
        <f t="shared" si="4"/>
        <v>27451</v>
      </c>
      <c r="H34" s="340">
        <f t="shared" si="4"/>
        <v>25900</v>
      </c>
      <c r="I34" s="340">
        <f t="shared" si="4"/>
        <v>23451</v>
      </c>
      <c r="J34" s="340">
        <f t="shared" si="4"/>
        <v>24692</v>
      </c>
      <c r="K34" s="340">
        <f t="shared" si="4"/>
        <v>31251</v>
      </c>
      <c r="L34" s="340">
        <f t="shared" si="4"/>
        <v>31422</v>
      </c>
      <c r="M34" s="340">
        <f t="shared" si="4"/>
        <v>31391</v>
      </c>
      <c r="N34" s="340">
        <f t="shared" si="4"/>
        <v>31309</v>
      </c>
      <c r="O34" s="340">
        <f t="shared" si="4"/>
        <v>31397</v>
      </c>
      <c r="P34" s="340">
        <f t="shared" si="4"/>
        <v>32444</v>
      </c>
      <c r="Q34" s="340">
        <f t="shared" si="4"/>
        <v>34857</v>
      </c>
      <c r="R34" s="340">
        <f t="shared" si="4"/>
        <v>36347</v>
      </c>
      <c r="S34" s="340">
        <f t="shared" si="4"/>
        <v>37129</v>
      </c>
      <c r="T34" s="340">
        <f t="shared" si="4"/>
        <v>39156</v>
      </c>
      <c r="U34" s="340">
        <f t="shared" si="4"/>
        <v>40916</v>
      </c>
      <c r="V34" s="340">
        <f t="shared" si="4"/>
        <v>41326</v>
      </c>
      <c r="W34" s="340">
        <f t="shared" si="4"/>
        <v>38524</v>
      </c>
      <c r="X34" s="340">
        <f t="shared" si="4"/>
        <v>37825</v>
      </c>
      <c r="Y34" s="340">
        <f t="shared" si="4"/>
        <v>37607</v>
      </c>
      <c r="Z34" s="340">
        <f t="shared" si="4"/>
        <v>38699</v>
      </c>
      <c r="AA34" s="340">
        <f t="shared" si="4"/>
        <v>39354</v>
      </c>
      <c r="AB34" s="340">
        <f t="shared" si="4"/>
        <v>40373</v>
      </c>
      <c r="AC34" s="340">
        <f t="shared" si="4"/>
        <v>41042</v>
      </c>
      <c r="AD34" s="340">
        <f t="shared" si="4"/>
        <v>40003</v>
      </c>
      <c r="AE34" s="340">
        <f t="shared" si="4"/>
        <v>36698</v>
      </c>
      <c r="AF34" s="340">
        <f t="shared" si="4"/>
        <v>35872</v>
      </c>
      <c r="AG34" s="340">
        <f t="shared" si="4"/>
        <v>37248</v>
      </c>
      <c r="AH34" s="340">
        <f t="shared" si="4"/>
        <v>38159</v>
      </c>
      <c r="AI34" s="340">
        <f t="shared" si="4"/>
        <v>39109</v>
      </c>
      <c r="AJ34" s="340">
        <f t="shared" si="4"/>
        <v>39105</v>
      </c>
      <c r="AK34" s="340">
        <f t="shared" si="4"/>
        <v>38284</v>
      </c>
      <c r="AL34" s="340">
        <f t="shared" si="4"/>
        <v>38386</v>
      </c>
      <c r="AM34" s="340">
        <f t="shared" si="4"/>
        <v>37715</v>
      </c>
      <c r="AN34" s="340">
        <f t="shared" si="4"/>
        <v>37527</v>
      </c>
      <c r="AO34" s="340">
        <f t="shared" si="4"/>
        <v>37499</v>
      </c>
    </row>
  </sheetData>
  <mergeCells count="42">
    <mergeCell ref="AL15:AM15"/>
    <mergeCell ref="AN15:AO15"/>
    <mergeCell ref="Z15:AA15"/>
    <mergeCell ref="AB15:AC15"/>
    <mergeCell ref="AD15:AE15"/>
    <mergeCell ref="AF15:AG15"/>
    <mergeCell ref="AH15:AI15"/>
    <mergeCell ref="AJ15:AK15"/>
    <mergeCell ref="N15:O15"/>
    <mergeCell ref="P15:Q15"/>
    <mergeCell ref="R15:S15"/>
    <mergeCell ref="T15:U15"/>
    <mergeCell ref="V15:W15"/>
    <mergeCell ref="X15:Y15"/>
    <mergeCell ref="AJ5:AK5"/>
    <mergeCell ref="AL5:AM5"/>
    <mergeCell ref="AN5:AO5"/>
    <mergeCell ref="A14:A16"/>
    <mergeCell ref="B15:C15"/>
    <mergeCell ref="D15:E15"/>
    <mergeCell ref="F15:G15"/>
    <mergeCell ref="H15:I15"/>
    <mergeCell ref="J15:K15"/>
    <mergeCell ref="L15:M15"/>
    <mergeCell ref="X5:Y5"/>
    <mergeCell ref="Z5:AA5"/>
    <mergeCell ref="AB5:AC5"/>
    <mergeCell ref="AD5:AE5"/>
    <mergeCell ref="AF5:AG5"/>
    <mergeCell ref="AH5:AI5"/>
    <mergeCell ref="L5:M5"/>
    <mergeCell ref="N5:O5"/>
    <mergeCell ref="P5:Q5"/>
    <mergeCell ref="R5:S5"/>
    <mergeCell ref="T5:U5"/>
    <mergeCell ref="V5:W5"/>
    <mergeCell ref="J5:K5"/>
    <mergeCell ref="A4:A6"/>
    <mergeCell ref="B5:C5"/>
    <mergeCell ref="D5:E5"/>
    <mergeCell ref="F5:G5"/>
    <mergeCell ref="H5:I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FBE72-C4D2-4CAA-8512-2FA85C919DCF}">
  <dimension ref="A1:O8"/>
  <sheetViews>
    <sheetView showGridLines="0" zoomScale="80" zoomScaleNormal="80" workbookViewId="0">
      <selection activeCell="M31" sqref="M31"/>
    </sheetView>
  </sheetViews>
  <sheetFormatPr defaultColWidth="8.81640625" defaultRowHeight="15.5" x14ac:dyDescent="0.35"/>
  <cols>
    <col min="1" max="1" width="64" style="55" customWidth="1"/>
    <col min="2" max="2" width="15.1796875" style="55" customWidth="1"/>
    <col min="3" max="3" width="13.54296875" style="55" customWidth="1"/>
    <col min="4" max="4" width="12.1796875" style="55" customWidth="1"/>
    <col min="5" max="5" width="11.54296875" style="55" customWidth="1"/>
    <col min="6" max="6" width="10.1796875" style="55" bestFit="1" customWidth="1"/>
    <col min="7" max="7" width="11" style="55" bestFit="1" customWidth="1"/>
    <col min="8" max="8" width="10.81640625" style="55" bestFit="1" customWidth="1"/>
    <col min="9" max="9" width="11.453125" style="55" customWidth="1"/>
    <col min="10" max="10" width="13.81640625" style="55" customWidth="1"/>
    <col min="11" max="11" width="12.54296875" style="55" customWidth="1"/>
    <col min="12" max="12" width="12.453125" style="55" customWidth="1"/>
    <col min="13" max="13" width="13.81640625" style="55" customWidth="1"/>
    <col min="14" max="15" width="10.1796875" style="55" bestFit="1" customWidth="1"/>
    <col min="16" max="16384" width="8.81640625" style="55"/>
  </cols>
  <sheetData>
    <row r="1" spans="1:15" x14ac:dyDescent="0.35">
      <c r="A1" s="323" t="s">
        <v>216</v>
      </c>
    </row>
    <row r="2" spans="1:15" ht="16" thickBot="1" x14ac:dyDescent="0.4"/>
    <row r="3" spans="1:15" ht="30" x14ac:dyDescent="0.35">
      <c r="A3" s="341"/>
      <c r="B3" s="342">
        <v>45200</v>
      </c>
      <c r="C3" s="342">
        <v>45231</v>
      </c>
      <c r="D3" s="342">
        <v>45261</v>
      </c>
      <c r="E3" s="342">
        <v>45292</v>
      </c>
      <c r="F3" s="342">
        <v>45323</v>
      </c>
      <c r="G3" s="342">
        <v>45352</v>
      </c>
      <c r="H3" s="342">
        <v>45383</v>
      </c>
      <c r="I3" s="342">
        <v>45413</v>
      </c>
      <c r="J3" s="342">
        <v>45444</v>
      </c>
      <c r="K3" s="342">
        <v>45474</v>
      </c>
      <c r="L3" s="342">
        <v>45505</v>
      </c>
      <c r="M3" s="343" t="s">
        <v>963</v>
      </c>
      <c r="N3" s="344">
        <v>45566</v>
      </c>
      <c r="O3" s="345">
        <v>45597</v>
      </c>
    </row>
    <row r="4" spans="1:15" x14ac:dyDescent="0.35">
      <c r="A4" s="346" t="s">
        <v>217</v>
      </c>
      <c r="B4" s="347">
        <v>20388</v>
      </c>
      <c r="C4" s="347">
        <v>19638</v>
      </c>
      <c r="D4" s="347">
        <v>20287</v>
      </c>
      <c r="E4" s="347">
        <v>19296</v>
      </c>
      <c r="F4" s="347">
        <v>22137</v>
      </c>
      <c r="G4" s="347">
        <v>24400</v>
      </c>
      <c r="H4" s="347">
        <v>23649</v>
      </c>
      <c r="I4" s="347">
        <v>25963</v>
      </c>
      <c r="J4" s="347">
        <v>23734</v>
      </c>
      <c r="K4" s="347">
        <v>24749</v>
      </c>
      <c r="L4" s="347">
        <v>23626</v>
      </c>
      <c r="M4" s="348">
        <v>4683</v>
      </c>
      <c r="N4" s="349">
        <v>21738</v>
      </c>
      <c r="O4" s="348">
        <v>1609</v>
      </c>
    </row>
    <row r="5" spans="1:15" x14ac:dyDescent="0.35">
      <c r="A5" s="346" t="s">
        <v>218</v>
      </c>
      <c r="B5" s="347">
        <v>1161</v>
      </c>
      <c r="C5" s="347">
        <v>1145</v>
      </c>
      <c r="D5" s="347">
        <v>1038</v>
      </c>
      <c r="E5" s="347">
        <v>780</v>
      </c>
      <c r="F5" s="347">
        <v>907</v>
      </c>
      <c r="G5" s="347">
        <v>1023</v>
      </c>
      <c r="H5" s="347">
        <v>1110</v>
      </c>
      <c r="I5" s="347">
        <v>1022</v>
      </c>
      <c r="J5" s="347">
        <v>952</v>
      </c>
      <c r="K5" s="347">
        <v>1006</v>
      </c>
      <c r="L5" s="347">
        <v>910</v>
      </c>
      <c r="M5" s="348">
        <v>214</v>
      </c>
      <c r="N5" s="349">
        <v>38</v>
      </c>
      <c r="O5" s="348">
        <v>1</v>
      </c>
    </row>
    <row r="6" spans="1:15" x14ac:dyDescent="0.35">
      <c r="A6" s="346" t="s">
        <v>219</v>
      </c>
      <c r="B6" s="350">
        <f t="shared" ref="B6:O6" si="0">IF(ISERROR(B5/B4),0,B5/B4)</f>
        <v>5.6945261918775754E-2</v>
      </c>
      <c r="C6" s="350">
        <f t="shared" si="0"/>
        <v>5.8305326407984519E-2</v>
      </c>
      <c r="D6" s="350">
        <f t="shared" si="0"/>
        <v>5.1165771183516541E-2</v>
      </c>
      <c r="E6" s="350">
        <f t="shared" si="0"/>
        <v>4.0422885572139307E-2</v>
      </c>
      <c r="F6" s="350">
        <f t="shared" si="0"/>
        <v>4.0972128111306863E-2</v>
      </c>
      <c r="G6" s="350">
        <f t="shared" si="0"/>
        <v>4.1926229508196723E-2</v>
      </c>
      <c r="H6" s="350">
        <f t="shared" si="0"/>
        <v>4.6936445515666628E-2</v>
      </c>
      <c r="I6" s="350">
        <f t="shared" si="0"/>
        <v>3.9363709894850364E-2</v>
      </c>
      <c r="J6" s="350">
        <f t="shared" si="0"/>
        <v>4.0111232830538468E-2</v>
      </c>
      <c r="K6" s="350">
        <f t="shared" si="0"/>
        <v>4.0648106994221986E-2</v>
      </c>
      <c r="L6" s="350">
        <f t="shared" si="0"/>
        <v>3.8516888174045541E-2</v>
      </c>
      <c r="M6" s="351">
        <f t="shared" si="0"/>
        <v>4.5697202647875294E-2</v>
      </c>
      <c r="N6" s="352">
        <f t="shared" si="0"/>
        <v>1.7480909007268378E-3</v>
      </c>
      <c r="O6" s="351">
        <f t="shared" si="0"/>
        <v>6.215040397762585E-4</v>
      </c>
    </row>
    <row r="7" spans="1:15" x14ac:dyDescent="0.35">
      <c r="A7" s="346" t="s">
        <v>220</v>
      </c>
      <c r="B7" s="353">
        <v>6569.9145299145302</v>
      </c>
      <c r="C7" s="353">
        <v>6332.73862622658</v>
      </c>
      <c r="D7" s="353">
        <v>6734.7440944881901</v>
      </c>
      <c r="E7" s="353">
        <v>6616.1248374512397</v>
      </c>
      <c r="F7" s="353">
        <v>7039.4304490690001</v>
      </c>
      <c r="G7" s="353">
        <v>6625.0761421319803</v>
      </c>
      <c r="H7" s="353">
        <v>6584.8375451263501</v>
      </c>
      <c r="I7" s="353">
        <v>6563.0693069306899</v>
      </c>
      <c r="J7" s="353">
        <v>6740.6724511930597</v>
      </c>
      <c r="K7" s="353">
        <v>6993.9439439439402</v>
      </c>
      <c r="L7" s="353">
        <v>6697.1444568869001</v>
      </c>
      <c r="M7" s="354">
        <v>6454.1062801932403</v>
      </c>
      <c r="N7" s="355">
        <v>7106.2827225130904</v>
      </c>
      <c r="O7" s="354">
        <v>8073.0337078651701</v>
      </c>
    </row>
    <row r="8" spans="1:15" ht="16" thickBot="1" x14ac:dyDescent="0.4">
      <c r="A8" s="356" t="s">
        <v>221</v>
      </c>
      <c r="B8" s="357">
        <v>56.530577088699999</v>
      </c>
      <c r="C8" s="357">
        <v>61.793013100400003</v>
      </c>
      <c r="D8" s="357">
        <v>65.184971098299997</v>
      </c>
      <c r="E8" s="357">
        <v>73.330769230800001</v>
      </c>
      <c r="F8" s="357">
        <v>76.910694597599999</v>
      </c>
      <c r="G8" s="357">
        <v>79.219941348999996</v>
      </c>
      <c r="H8" s="357">
        <v>73.424324324300002</v>
      </c>
      <c r="I8" s="357">
        <v>74.321917808199998</v>
      </c>
      <c r="J8" s="357">
        <v>70.710084033599998</v>
      </c>
      <c r="K8" s="357">
        <v>69.788270377700002</v>
      </c>
      <c r="L8" s="357">
        <v>69.443956044000004</v>
      </c>
      <c r="M8" s="358">
        <v>67.509345794400005</v>
      </c>
      <c r="N8" s="359">
        <v>101.94736842109999</v>
      </c>
      <c r="O8" s="358">
        <v>50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91B43-BAA2-406A-8994-94D6421EE5FB}">
  <dimension ref="A1:L148"/>
  <sheetViews>
    <sheetView showGridLines="0" topLeftCell="A3" zoomScale="80" zoomScaleNormal="80" workbookViewId="0">
      <selection activeCell="I22" sqref="I22"/>
    </sheetView>
  </sheetViews>
  <sheetFormatPr defaultRowHeight="14.5" x14ac:dyDescent="0.35"/>
  <cols>
    <col min="1" max="1" width="35.81640625" customWidth="1"/>
    <col min="2" max="2" width="11.1796875" customWidth="1"/>
    <col min="3" max="3" width="10.81640625" customWidth="1"/>
  </cols>
  <sheetData>
    <row r="1" spans="1:12" ht="71.5" customHeight="1" x14ac:dyDescent="0.35">
      <c r="A1" s="434" t="s">
        <v>945</v>
      </c>
      <c r="B1" s="435"/>
      <c r="C1" s="435"/>
      <c r="D1" s="435"/>
      <c r="E1" s="435"/>
      <c r="F1" s="435"/>
      <c r="G1" s="435"/>
      <c r="H1" s="435"/>
      <c r="I1" s="435"/>
      <c r="J1" s="435"/>
      <c r="K1" s="435"/>
      <c r="L1" s="435"/>
    </row>
    <row r="2" spans="1:12" ht="12.65" customHeight="1" x14ac:dyDescent="0.35"/>
    <row r="3" spans="1:12" ht="16" thickBot="1" x14ac:dyDescent="0.4">
      <c r="A3" s="323" t="s">
        <v>946</v>
      </c>
      <c r="B3" s="55"/>
      <c r="C3" s="55"/>
    </row>
    <row r="4" spans="1:12" ht="15" x14ac:dyDescent="0.35">
      <c r="A4" s="341" t="s">
        <v>146</v>
      </c>
      <c r="B4" s="345" t="s">
        <v>222</v>
      </c>
    </row>
    <row r="5" spans="1:12" ht="15.5" x14ac:dyDescent="0.35">
      <c r="A5" s="346" t="s">
        <v>223</v>
      </c>
      <c r="B5" s="360">
        <v>15</v>
      </c>
    </row>
    <row r="6" spans="1:12" ht="15.5" x14ac:dyDescent="0.35">
      <c r="A6" s="346" t="s">
        <v>224</v>
      </c>
      <c r="B6" s="360">
        <v>9</v>
      </c>
    </row>
    <row r="7" spans="1:12" ht="15.5" x14ac:dyDescent="0.35">
      <c r="A7" s="346" t="s">
        <v>225</v>
      </c>
      <c r="B7" s="360">
        <v>10</v>
      </c>
    </row>
    <row r="8" spans="1:12" ht="15.5" x14ac:dyDescent="0.35">
      <c r="A8" s="346" t="s">
        <v>226</v>
      </c>
      <c r="B8" s="360">
        <v>25</v>
      </c>
    </row>
    <row r="9" spans="1:12" ht="15.5" x14ac:dyDescent="0.35">
      <c r="A9" s="346" t="s">
        <v>227</v>
      </c>
      <c r="B9" s="360">
        <v>17</v>
      </c>
    </row>
    <row r="10" spans="1:12" ht="15.5" x14ac:dyDescent="0.35">
      <c r="A10" s="346" t="s">
        <v>148</v>
      </c>
      <c r="B10" s="360">
        <v>25</v>
      </c>
    </row>
    <row r="11" spans="1:12" ht="16" thickBot="1" x14ac:dyDescent="0.4">
      <c r="A11" s="356" t="s">
        <v>147</v>
      </c>
      <c r="B11" s="361">
        <v>11</v>
      </c>
    </row>
    <row r="13" spans="1:12" ht="16" thickBot="1" x14ac:dyDescent="0.4">
      <c r="A13" s="323" t="s">
        <v>947</v>
      </c>
      <c r="B13" s="55"/>
    </row>
    <row r="14" spans="1:12" ht="15" x14ac:dyDescent="0.35">
      <c r="A14" s="341" t="s">
        <v>146</v>
      </c>
      <c r="B14" s="345" t="s">
        <v>228</v>
      </c>
    </row>
    <row r="15" spans="1:12" ht="15.5" x14ac:dyDescent="0.35">
      <c r="A15" s="346" t="s">
        <v>223</v>
      </c>
      <c r="B15" s="360">
        <v>22</v>
      </c>
    </row>
    <row r="16" spans="1:12" ht="15.5" x14ac:dyDescent="0.35">
      <c r="A16" s="346" t="s">
        <v>224</v>
      </c>
      <c r="B16" s="360">
        <v>21</v>
      </c>
    </row>
    <row r="17" spans="1:2" ht="15.5" x14ac:dyDescent="0.35">
      <c r="A17" s="346" t="s">
        <v>225</v>
      </c>
      <c r="B17" s="360">
        <v>19</v>
      </c>
    </row>
    <row r="18" spans="1:2" ht="15.5" x14ac:dyDescent="0.35">
      <c r="A18" s="346" t="s">
        <v>226</v>
      </c>
      <c r="B18" s="360">
        <v>19</v>
      </c>
    </row>
    <row r="19" spans="1:2" ht="15.5" x14ac:dyDescent="0.35">
      <c r="A19" s="346" t="s">
        <v>227</v>
      </c>
      <c r="B19" s="360">
        <v>19</v>
      </c>
    </row>
    <row r="20" spans="1:2" ht="15.5" x14ac:dyDescent="0.35">
      <c r="A20" s="362" t="s">
        <v>148</v>
      </c>
      <c r="B20" s="363">
        <v>20</v>
      </c>
    </row>
    <row r="21" spans="1:2" ht="16" thickBot="1" x14ac:dyDescent="0.4">
      <c r="A21" s="356" t="s">
        <v>147</v>
      </c>
      <c r="B21" s="361">
        <v>10</v>
      </c>
    </row>
    <row r="22" spans="1:2" ht="15.5" x14ac:dyDescent="0.35">
      <c r="B22" s="364"/>
    </row>
    <row r="23" spans="1:2" ht="16" thickBot="1" x14ac:dyDescent="0.4">
      <c r="A23" s="323" t="s">
        <v>948</v>
      </c>
      <c r="B23" s="55"/>
    </row>
    <row r="24" spans="1:2" ht="15" x14ac:dyDescent="0.35">
      <c r="A24" s="341" t="s">
        <v>146</v>
      </c>
      <c r="B24" s="345" t="s">
        <v>120</v>
      </c>
    </row>
    <row r="25" spans="1:2" ht="15.5" x14ac:dyDescent="0.35">
      <c r="A25" s="346" t="s">
        <v>223</v>
      </c>
      <c r="B25" s="348">
        <v>12</v>
      </c>
    </row>
    <row r="26" spans="1:2" ht="15.5" x14ac:dyDescent="0.35">
      <c r="A26" s="346" t="s">
        <v>224</v>
      </c>
      <c r="B26" s="348">
        <v>3</v>
      </c>
    </row>
    <row r="27" spans="1:2" ht="15.5" x14ac:dyDescent="0.35">
      <c r="A27" s="346" t="s">
        <v>225</v>
      </c>
      <c r="B27" s="348">
        <v>9</v>
      </c>
    </row>
    <row r="28" spans="1:2" ht="15.5" x14ac:dyDescent="0.35">
      <c r="A28" s="346" t="s">
        <v>226</v>
      </c>
      <c r="B28" s="348">
        <v>11</v>
      </c>
    </row>
    <row r="29" spans="1:2" ht="15.5" x14ac:dyDescent="0.35">
      <c r="A29" s="346" t="s">
        <v>227</v>
      </c>
      <c r="B29" s="348">
        <v>8</v>
      </c>
    </row>
    <row r="30" spans="1:2" ht="15.5" x14ac:dyDescent="0.35">
      <c r="A30" s="346" t="s">
        <v>148</v>
      </c>
      <c r="B30" s="348">
        <v>14</v>
      </c>
    </row>
    <row r="31" spans="1:2" ht="16" thickBot="1" x14ac:dyDescent="0.4">
      <c r="A31" s="356" t="s">
        <v>147</v>
      </c>
      <c r="B31" s="361">
        <v>4</v>
      </c>
    </row>
    <row r="32" spans="1:2" ht="15.5" x14ac:dyDescent="0.35">
      <c r="B32" s="364"/>
    </row>
    <row r="33" spans="1:2" ht="16" thickBot="1" x14ac:dyDescent="0.4">
      <c r="A33" s="323" t="s">
        <v>949</v>
      </c>
      <c r="B33" s="55"/>
    </row>
    <row r="34" spans="1:2" ht="15" x14ac:dyDescent="0.35">
      <c r="A34" s="341" t="s">
        <v>146</v>
      </c>
      <c r="B34" s="345" t="s">
        <v>222</v>
      </c>
    </row>
    <row r="35" spans="1:2" ht="15.5" x14ac:dyDescent="0.35">
      <c r="A35" s="346" t="s">
        <v>223</v>
      </c>
      <c r="B35" s="348">
        <v>30</v>
      </c>
    </row>
    <row r="36" spans="1:2" ht="15.5" x14ac:dyDescent="0.35">
      <c r="A36" s="346" t="s">
        <v>224</v>
      </c>
      <c r="B36" s="348">
        <v>12</v>
      </c>
    </row>
    <row r="37" spans="1:2" ht="15.5" x14ac:dyDescent="0.35">
      <c r="A37" s="346" t="s">
        <v>225</v>
      </c>
      <c r="B37" s="348">
        <v>11</v>
      </c>
    </row>
    <row r="38" spans="1:2" ht="15.5" x14ac:dyDescent="0.35">
      <c r="A38" s="346" t="s">
        <v>226</v>
      </c>
      <c r="B38" s="348">
        <v>6</v>
      </c>
    </row>
    <row r="39" spans="1:2" ht="15.5" x14ac:dyDescent="0.35">
      <c r="A39" s="346" t="s">
        <v>229</v>
      </c>
      <c r="B39" s="348">
        <v>1</v>
      </c>
    </row>
    <row r="40" spans="1:2" ht="15.5" x14ac:dyDescent="0.35">
      <c r="A40" s="346" t="s">
        <v>148</v>
      </c>
      <c r="B40" s="348">
        <v>7</v>
      </c>
    </row>
    <row r="41" spans="1:2" ht="16" thickBot="1" x14ac:dyDescent="0.4">
      <c r="A41" s="356" t="s">
        <v>147</v>
      </c>
      <c r="B41" s="361">
        <v>3</v>
      </c>
    </row>
    <row r="43" spans="1:2" ht="16" thickBot="1" x14ac:dyDescent="0.4">
      <c r="A43" s="323" t="s">
        <v>950</v>
      </c>
      <c r="B43" s="55"/>
    </row>
    <row r="44" spans="1:2" ht="15" x14ac:dyDescent="0.35">
      <c r="A44" s="341" t="s">
        <v>146</v>
      </c>
      <c r="B44" s="345" t="s">
        <v>228</v>
      </c>
    </row>
    <row r="45" spans="1:2" ht="15.5" x14ac:dyDescent="0.35">
      <c r="A45" s="346" t="s">
        <v>223</v>
      </c>
      <c r="B45" s="348">
        <v>19</v>
      </c>
    </row>
    <row r="46" spans="1:2" ht="15.5" x14ac:dyDescent="0.35">
      <c r="A46" s="346" t="s">
        <v>224</v>
      </c>
      <c r="B46" s="348">
        <v>8</v>
      </c>
    </row>
    <row r="47" spans="1:2" ht="15.5" x14ac:dyDescent="0.35">
      <c r="A47" s="346" t="s">
        <v>225</v>
      </c>
      <c r="B47" s="348">
        <v>9</v>
      </c>
    </row>
    <row r="48" spans="1:2" ht="15.5" x14ac:dyDescent="0.35">
      <c r="A48" s="346" t="s">
        <v>226</v>
      </c>
      <c r="B48" s="348">
        <v>4</v>
      </c>
    </row>
    <row r="49" spans="1:2" ht="15.5" x14ac:dyDescent="0.35">
      <c r="A49" s="346" t="s">
        <v>229</v>
      </c>
      <c r="B49" s="348">
        <v>1</v>
      </c>
    </row>
    <row r="50" spans="1:2" ht="15.5" x14ac:dyDescent="0.35">
      <c r="A50" s="346" t="s">
        <v>148</v>
      </c>
      <c r="B50" s="348">
        <v>4</v>
      </c>
    </row>
    <row r="51" spans="1:2" ht="16" thickBot="1" x14ac:dyDescent="0.4">
      <c r="A51" s="356" t="s">
        <v>147</v>
      </c>
      <c r="B51" s="361">
        <v>2</v>
      </c>
    </row>
    <row r="52" spans="1:2" ht="15.5" x14ac:dyDescent="0.35">
      <c r="B52" s="364"/>
    </row>
    <row r="53" spans="1:2" ht="16" thickBot="1" x14ac:dyDescent="0.4">
      <c r="A53" s="323" t="s">
        <v>951</v>
      </c>
      <c r="B53" s="55"/>
    </row>
    <row r="54" spans="1:2" ht="15" x14ac:dyDescent="0.35">
      <c r="A54" s="341" t="s">
        <v>146</v>
      </c>
      <c r="B54" s="345" t="s">
        <v>120</v>
      </c>
    </row>
    <row r="55" spans="1:2" ht="15.5" x14ac:dyDescent="0.35">
      <c r="A55" s="346" t="s">
        <v>223</v>
      </c>
      <c r="B55" s="348">
        <v>2</v>
      </c>
    </row>
    <row r="56" spans="1:2" ht="15.5" x14ac:dyDescent="0.35">
      <c r="A56" s="346" t="s">
        <v>224</v>
      </c>
      <c r="B56" s="348">
        <v>1</v>
      </c>
    </row>
    <row r="57" spans="1:2" ht="15.5" x14ac:dyDescent="0.35">
      <c r="A57" s="346" t="s">
        <v>225</v>
      </c>
      <c r="B57" s="348">
        <v>0</v>
      </c>
    </row>
    <row r="58" spans="1:2" ht="15.5" x14ac:dyDescent="0.35">
      <c r="A58" s="346" t="s">
        <v>226</v>
      </c>
      <c r="B58" s="348">
        <v>0</v>
      </c>
    </row>
    <row r="59" spans="1:2" ht="15.5" x14ac:dyDescent="0.35">
      <c r="A59" s="346" t="s">
        <v>227</v>
      </c>
      <c r="B59" s="348">
        <v>0</v>
      </c>
    </row>
    <row r="60" spans="1:2" ht="15.5" x14ac:dyDescent="0.35">
      <c r="A60" s="346" t="s">
        <v>148</v>
      </c>
      <c r="B60" s="348">
        <v>0</v>
      </c>
    </row>
    <row r="61" spans="1:2" ht="16" thickBot="1" x14ac:dyDescent="0.4">
      <c r="A61" s="356" t="s">
        <v>147</v>
      </c>
      <c r="B61" s="365">
        <v>0</v>
      </c>
    </row>
    <row r="62" spans="1:2" ht="15.5" x14ac:dyDescent="0.35">
      <c r="B62" s="364"/>
    </row>
    <row r="63" spans="1:2" ht="16" thickBot="1" x14ac:dyDescent="0.4">
      <c r="A63" s="323" t="s">
        <v>952</v>
      </c>
      <c r="B63" s="55"/>
    </row>
    <row r="64" spans="1:2" ht="15" x14ac:dyDescent="0.35">
      <c r="A64" s="341" t="s">
        <v>146</v>
      </c>
      <c r="B64" s="345" t="s">
        <v>222</v>
      </c>
    </row>
    <row r="65" spans="1:2" ht="15.5" x14ac:dyDescent="0.35">
      <c r="A65" s="346" t="s">
        <v>223</v>
      </c>
      <c r="B65" s="348">
        <v>24545</v>
      </c>
    </row>
    <row r="66" spans="1:2" ht="15.5" x14ac:dyDescent="0.35">
      <c r="A66" s="346" t="s">
        <v>224</v>
      </c>
      <c r="B66" s="348">
        <v>22976</v>
      </c>
    </row>
    <row r="67" spans="1:2" ht="15.5" x14ac:dyDescent="0.35">
      <c r="A67" s="346" t="s">
        <v>225</v>
      </c>
      <c r="B67" s="348">
        <v>16174</v>
      </c>
    </row>
    <row r="68" spans="1:2" ht="15.5" x14ac:dyDescent="0.35">
      <c r="A68" s="346" t="s">
        <v>226</v>
      </c>
      <c r="B68" s="348">
        <v>6941</v>
      </c>
    </row>
    <row r="69" spans="1:2" ht="15.5" x14ac:dyDescent="0.35">
      <c r="A69" s="346" t="s">
        <v>227</v>
      </c>
      <c r="B69" s="348">
        <v>5977</v>
      </c>
    </row>
    <row r="70" spans="1:2" ht="15.5" x14ac:dyDescent="0.35">
      <c r="A70" s="346" t="s">
        <v>148</v>
      </c>
      <c r="B70" s="348">
        <v>9042</v>
      </c>
    </row>
    <row r="71" spans="1:2" ht="16" thickBot="1" x14ac:dyDescent="0.4">
      <c r="A71" s="356" t="s">
        <v>147</v>
      </c>
      <c r="B71" s="361">
        <v>4516</v>
      </c>
    </row>
    <row r="73" spans="1:2" ht="16" thickBot="1" x14ac:dyDescent="0.4">
      <c r="A73" s="323" t="s">
        <v>953</v>
      </c>
      <c r="B73" s="55"/>
    </row>
    <row r="74" spans="1:2" ht="15" x14ac:dyDescent="0.35">
      <c r="A74" s="341" t="s">
        <v>146</v>
      </c>
      <c r="B74" s="345" t="s">
        <v>228</v>
      </c>
    </row>
    <row r="75" spans="1:2" ht="15.5" x14ac:dyDescent="0.35">
      <c r="A75" s="346" t="s">
        <v>223</v>
      </c>
      <c r="B75" s="348">
        <v>25793</v>
      </c>
    </row>
    <row r="76" spans="1:2" ht="15.5" x14ac:dyDescent="0.35">
      <c r="A76" s="346" t="s">
        <v>224</v>
      </c>
      <c r="B76" s="348">
        <v>24371</v>
      </c>
    </row>
    <row r="77" spans="1:2" ht="15.5" x14ac:dyDescent="0.35">
      <c r="A77" s="346" t="s">
        <v>225</v>
      </c>
      <c r="B77" s="348">
        <v>17657</v>
      </c>
    </row>
    <row r="78" spans="1:2" ht="15.5" x14ac:dyDescent="0.35">
      <c r="A78" s="346" t="s">
        <v>226</v>
      </c>
      <c r="B78" s="348">
        <v>7422</v>
      </c>
    </row>
    <row r="79" spans="1:2" ht="15.5" x14ac:dyDescent="0.35">
      <c r="A79" s="346" t="s">
        <v>227</v>
      </c>
      <c r="B79" s="348">
        <v>6468</v>
      </c>
    </row>
    <row r="80" spans="1:2" ht="15.5" x14ac:dyDescent="0.35">
      <c r="A80" s="346" t="s">
        <v>148</v>
      </c>
      <c r="B80" s="348">
        <v>9470</v>
      </c>
    </row>
    <row r="81" spans="1:8" ht="16" thickBot="1" x14ac:dyDescent="0.4">
      <c r="A81" s="356" t="s">
        <v>147</v>
      </c>
      <c r="B81" s="361">
        <v>4657</v>
      </c>
    </row>
    <row r="82" spans="1:8" ht="15.5" x14ac:dyDescent="0.35">
      <c r="B82" s="364"/>
    </row>
    <row r="83" spans="1:8" ht="16" thickBot="1" x14ac:dyDescent="0.4">
      <c r="A83" s="323" t="s">
        <v>954</v>
      </c>
      <c r="B83" s="55"/>
    </row>
    <row r="84" spans="1:8" ht="15" x14ac:dyDescent="0.35">
      <c r="A84" s="341" t="s">
        <v>146</v>
      </c>
      <c r="B84" s="345" t="s">
        <v>120</v>
      </c>
    </row>
    <row r="85" spans="1:8" ht="15.5" x14ac:dyDescent="0.35">
      <c r="A85" s="346" t="s">
        <v>223</v>
      </c>
      <c r="B85" s="348">
        <v>13632</v>
      </c>
    </row>
    <row r="86" spans="1:8" ht="15.5" x14ac:dyDescent="0.35">
      <c r="A86" s="346" t="s">
        <v>224</v>
      </c>
      <c r="B86" s="348">
        <v>13203</v>
      </c>
    </row>
    <row r="87" spans="1:8" ht="15.5" x14ac:dyDescent="0.35">
      <c r="A87" s="346" t="s">
        <v>225</v>
      </c>
      <c r="B87" s="348">
        <v>10998</v>
      </c>
    </row>
    <row r="88" spans="1:8" ht="15.5" x14ac:dyDescent="0.35">
      <c r="A88" s="346" t="s">
        <v>226</v>
      </c>
      <c r="B88" s="348">
        <v>64</v>
      </c>
    </row>
    <row r="89" spans="1:8" ht="15.5" x14ac:dyDescent="0.35">
      <c r="A89" s="346" t="s">
        <v>227</v>
      </c>
      <c r="B89" s="348">
        <v>4065</v>
      </c>
    </row>
    <row r="90" spans="1:8" ht="15.5" x14ac:dyDescent="0.35">
      <c r="A90" s="346" t="s">
        <v>148</v>
      </c>
      <c r="B90" s="348">
        <v>5801</v>
      </c>
    </row>
    <row r="91" spans="1:8" ht="16" thickBot="1" x14ac:dyDescent="0.4">
      <c r="A91" s="356" t="s">
        <v>147</v>
      </c>
      <c r="B91" s="361">
        <v>3049</v>
      </c>
    </row>
    <row r="92" spans="1:8" ht="15.5" x14ac:dyDescent="0.35">
      <c r="B92" s="364"/>
    </row>
    <row r="93" spans="1:8" ht="16" thickBot="1" x14ac:dyDescent="0.4">
      <c r="A93" s="323" t="s">
        <v>955</v>
      </c>
      <c r="B93" s="55"/>
    </row>
    <row r="94" spans="1:8" ht="15" x14ac:dyDescent="0.35">
      <c r="A94" s="341" t="s">
        <v>230</v>
      </c>
      <c r="B94" s="366" t="s">
        <v>223</v>
      </c>
      <c r="C94" s="366" t="s">
        <v>224</v>
      </c>
      <c r="D94" s="366" t="s">
        <v>225</v>
      </c>
      <c r="E94" s="366" t="s">
        <v>226</v>
      </c>
      <c r="F94" s="366" t="s">
        <v>229</v>
      </c>
      <c r="G94" s="366" t="s">
        <v>148</v>
      </c>
      <c r="H94" s="345" t="s">
        <v>147</v>
      </c>
    </row>
    <row r="95" spans="1:8" ht="15.5" x14ac:dyDescent="0.35">
      <c r="A95" s="346" t="s">
        <v>231</v>
      </c>
      <c r="B95" s="367"/>
      <c r="C95" s="367"/>
      <c r="D95" s="367"/>
      <c r="E95" s="367"/>
      <c r="F95" s="347">
        <v>23</v>
      </c>
      <c r="G95" s="347">
        <v>123</v>
      </c>
      <c r="H95" s="348">
        <v>41</v>
      </c>
    </row>
    <row r="96" spans="1:8" ht="15.5" x14ac:dyDescent="0.35">
      <c r="A96" s="346" t="s">
        <v>232</v>
      </c>
      <c r="B96" s="367">
        <v>0</v>
      </c>
      <c r="C96" s="367">
        <v>0</v>
      </c>
      <c r="D96" s="367">
        <v>0</v>
      </c>
      <c r="E96" s="347">
        <v>10</v>
      </c>
      <c r="F96" s="347">
        <v>37</v>
      </c>
      <c r="G96" s="347">
        <v>69</v>
      </c>
      <c r="H96" s="348">
        <v>32</v>
      </c>
    </row>
    <row r="97" spans="1:8" ht="15.5" x14ac:dyDescent="0.35">
      <c r="A97" s="346" t="s">
        <v>233</v>
      </c>
      <c r="B97" s="367"/>
      <c r="C97" s="367"/>
      <c r="D97" s="367"/>
      <c r="E97" s="367"/>
      <c r="F97" s="347">
        <v>54</v>
      </c>
      <c r="G97" s="347">
        <v>129</v>
      </c>
      <c r="H97" s="348">
        <v>25</v>
      </c>
    </row>
    <row r="98" spans="1:8" ht="15.5" x14ac:dyDescent="0.35">
      <c r="A98" s="346" t="s">
        <v>234</v>
      </c>
      <c r="B98" s="347">
        <v>10119</v>
      </c>
      <c r="C98" s="347">
        <v>9164</v>
      </c>
      <c r="D98" s="347">
        <v>6123</v>
      </c>
      <c r="E98" s="347">
        <v>5270</v>
      </c>
      <c r="F98" s="347">
        <v>6607</v>
      </c>
      <c r="G98" s="347">
        <v>5089</v>
      </c>
      <c r="H98" s="348">
        <v>2368</v>
      </c>
    </row>
    <row r="99" spans="1:8" ht="15.5" x14ac:dyDescent="0.35">
      <c r="A99" s="346" t="s">
        <v>235</v>
      </c>
      <c r="B99" s="367"/>
      <c r="C99" s="367"/>
      <c r="D99" s="367"/>
      <c r="E99" s="367"/>
      <c r="F99" s="367"/>
      <c r="G99" s="347">
        <v>39</v>
      </c>
      <c r="H99" s="348">
        <v>14</v>
      </c>
    </row>
    <row r="100" spans="1:8" ht="15.5" x14ac:dyDescent="0.35">
      <c r="A100" s="346" t="s">
        <v>236</v>
      </c>
      <c r="B100" s="367">
        <v>0</v>
      </c>
      <c r="C100" s="367">
        <v>0</v>
      </c>
      <c r="D100" s="367">
        <v>0</v>
      </c>
      <c r="E100" s="347">
        <v>1303</v>
      </c>
      <c r="F100" s="347">
        <v>4296</v>
      </c>
      <c r="G100" s="347">
        <v>1008</v>
      </c>
      <c r="H100" s="348">
        <v>269</v>
      </c>
    </row>
    <row r="101" spans="1:8" ht="15.5" x14ac:dyDescent="0.35">
      <c r="A101" s="346" t="s">
        <v>237</v>
      </c>
      <c r="B101" s="347">
        <v>13597</v>
      </c>
      <c r="C101" s="347">
        <v>13716</v>
      </c>
      <c r="D101" s="347">
        <v>9950</v>
      </c>
      <c r="E101" s="347">
        <v>10790</v>
      </c>
      <c r="F101" s="347">
        <v>16487</v>
      </c>
      <c r="G101" s="347">
        <v>11532</v>
      </c>
      <c r="H101" s="348">
        <v>5797</v>
      </c>
    </row>
    <row r="102" spans="1:8" ht="15.5" x14ac:dyDescent="0.35">
      <c r="A102" s="346" t="s">
        <v>238</v>
      </c>
      <c r="B102" s="347">
        <v>53</v>
      </c>
      <c r="C102" s="347">
        <v>34</v>
      </c>
      <c r="D102" s="347">
        <v>36</v>
      </c>
      <c r="E102" s="347">
        <v>11</v>
      </c>
      <c r="F102" s="347">
        <v>30</v>
      </c>
      <c r="G102" s="347">
        <v>58</v>
      </c>
      <c r="H102" s="348">
        <v>19</v>
      </c>
    </row>
    <row r="103" spans="1:8" ht="15.5" x14ac:dyDescent="0.35">
      <c r="A103" s="346" t="s">
        <v>239</v>
      </c>
      <c r="B103" s="347">
        <v>637</v>
      </c>
      <c r="C103" s="347">
        <v>823</v>
      </c>
      <c r="D103" s="347">
        <v>543</v>
      </c>
      <c r="E103" s="347">
        <v>2222</v>
      </c>
      <c r="F103" s="347">
        <v>10858</v>
      </c>
      <c r="G103" s="347">
        <v>21525</v>
      </c>
      <c r="H103" s="348">
        <v>5342</v>
      </c>
    </row>
    <row r="104" spans="1:8" ht="15.5" x14ac:dyDescent="0.35">
      <c r="A104" s="346" t="s">
        <v>240</v>
      </c>
      <c r="B104" s="347">
        <v>236</v>
      </c>
      <c r="C104" s="347">
        <v>132</v>
      </c>
      <c r="D104" s="347">
        <v>105</v>
      </c>
      <c r="E104" s="347">
        <v>52</v>
      </c>
      <c r="F104" s="347">
        <v>88</v>
      </c>
      <c r="G104" s="347">
        <v>194</v>
      </c>
      <c r="H104" s="348">
        <v>34</v>
      </c>
    </row>
    <row r="105" spans="1:8" ht="15.5" x14ac:dyDescent="0.35">
      <c r="A105" s="346" t="s">
        <v>241</v>
      </c>
      <c r="B105" s="347">
        <v>81</v>
      </c>
      <c r="C105" s="347">
        <v>40</v>
      </c>
      <c r="D105" s="347">
        <v>29</v>
      </c>
      <c r="E105" s="347">
        <v>12</v>
      </c>
      <c r="F105" s="347">
        <v>5</v>
      </c>
      <c r="G105" s="347">
        <v>8</v>
      </c>
      <c r="H105" s="348">
        <v>3</v>
      </c>
    </row>
    <row r="106" spans="1:8" ht="15.5" x14ac:dyDescent="0.35">
      <c r="A106" s="346" t="s">
        <v>242</v>
      </c>
      <c r="B106" s="347">
        <v>134</v>
      </c>
      <c r="C106" s="347">
        <v>82</v>
      </c>
      <c r="D106" s="347">
        <v>72</v>
      </c>
      <c r="E106" s="347">
        <v>29</v>
      </c>
      <c r="F106" s="347">
        <v>26</v>
      </c>
      <c r="G106" s="347">
        <v>38</v>
      </c>
      <c r="H106" s="348">
        <v>27</v>
      </c>
    </row>
    <row r="107" spans="1:8" ht="15.5" x14ac:dyDescent="0.35">
      <c r="A107" s="346" t="s">
        <v>243</v>
      </c>
      <c r="B107" s="347">
        <v>27</v>
      </c>
      <c r="C107" s="347">
        <v>19</v>
      </c>
      <c r="D107" s="347">
        <v>17</v>
      </c>
      <c r="E107" s="347">
        <v>7</v>
      </c>
      <c r="F107" s="347">
        <v>12</v>
      </c>
      <c r="G107" s="347">
        <v>25</v>
      </c>
      <c r="H107" s="348">
        <v>26</v>
      </c>
    </row>
    <row r="108" spans="1:8" ht="15.5" x14ac:dyDescent="0.35">
      <c r="A108" s="346" t="s">
        <v>244</v>
      </c>
      <c r="B108" s="367"/>
      <c r="C108" s="367"/>
      <c r="D108" s="367"/>
      <c r="E108" s="367"/>
      <c r="F108" s="347">
        <v>86</v>
      </c>
      <c r="G108" s="347">
        <v>199</v>
      </c>
      <c r="H108" s="348">
        <v>18</v>
      </c>
    </row>
    <row r="109" spans="1:8" ht="15.5" x14ac:dyDescent="0.35">
      <c r="A109" s="346" t="s">
        <v>245</v>
      </c>
      <c r="B109" s="367">
        <v>0</v>
      </c>
      <c r="C109" s="367">
        <v>0</v>
      </c>
      <c r="D109" s="367">
        <v>0</v>
      </c>
      <c r="E109" s="347">
        <v>2452</v>
      </c>
      <c r="F109" s="347">
        <v>17061</v>
      </c>
      <c r="G109" s="347">
        <v>17048</v>
      </c>
      <c r="H109" s="348">
        <v>3158</v>
      </c>
    </row>
    <row r="110" spans="1:8" ht="16" thickBot="1" x14ac:dyDescent="0.4">
      <c r="A110" s="356" t="s">
        <v>246</v>
      </c>
      <c r="B110" s="368">
        <v>51</v>
      </c>
      <c r="C110" s="368">
        <v>32</v>
      </c>
      <c r="D110" s="368">
        <v>14</v>
      </c>
      <c r="E110" s="368">
        <v>5</v>
      </c>
      <c r="F110" s="368">
        <v>24</v>
      </c>
      <c r="G110" s="368">
        <v>9</v>
      </c>
      <c r="H110" s="365">
        <v>8</v>
      </c>
    </row>
    <row r="112" spans="1:8" ht="16" thickBot="1" x14ac:dyDescent="0.4">
      <c r="A112" s="323" t="s">
        <v>956</v>
      </c>
      <c r="B112" s="55"/>
    </row>
    <row r="113" spans="1:8" ht="15" x14ac:dyDescent="0.35">
      <c r="A113" s="341" t="s">
        <v>230</v>
      </c>
      <c r="B113" s="366" t="s">
        <v>223</v>
      </c>
      <c r="C113" s="366" t="s">
        <v>224</v>
      </c>
      <c r="D113" s="366" t="s">
        <v>225</v>
      </c>
      <c r="E113" s="366" t="s">
        <v>226</v>
      </c>
      <c r="F113" s="366" t="s">
        <v>229</v>
      </c>
      <c r="G113" s="366" t="s">
        <v>148</v>
      </c>
      <c r="H113" s="345" t="s">
        <v>147</v>
      </c>
    </row>
    <row r="114" spans="1:8" ht="15.5" x14ac:dyDescent="0.35">
      <c r="A114" s="346" t="s">
        <v>231</v>
      </c>
      <c r="B114" s="367"/>
      <c r="C114" s="367"/>
      <c r="D114" s="367"/>
      <c r="E114" s="367"/>
      <c r="F114" s="347">
        <v>173</v>
      </c>
      <c r="G114" s="347">
        <v>649</v>
      </c>
      <c r="H114" s="348">
        <v>219</v>
      </c>
    </row>
    <row r="115" spans="1:8" ht="15.5" x14ac:dyDescent="0.35">
      <c r="A115" s="346" t="s">
        <v>232</v>
      </c>
      <c r="B115" s="367">
        <v>0</v>
      </c>
      <c r="C115" s="367">
        <v>0</v>
      </c>
      <c r="D115" s="367">
        <v>0</v>
      </c>
      <c r="E115" s="347">
        <v>10</v>
      </c>
      <c r="F115" s="347">
        <v>36</v>
      </c>
      <c r="G115" s="347">
        <v>49</v>
      </c>
      <c r="H115" s="348">
        <v>33</v>
      </c>
    </row>
    <row r="116" spans="1:8" ht="15.5" x14ac:dyDescent="0.35">
      <c r="A116" s="346" t="s">
        <v>233</v>
      </c>
      <c r="B116" s="367"/>
      <c r="C116" s="367"/>
      <c r="D116" s="367"/>
      <c r="E116" s="367"/>
      <c r="F116" s="347">
        <v>108</v>
      </c>
      <c r="G116" s="347">
        <v>689</v>
      </c>
      <c r="H116" s="348">
        <v>44</v>
      </c>
    </row>
    <row r="117" spans="1:8" ht="15.5" x14ac:dyDescent="0.35">
      <c r="A117" s="346" t="s">
        <v>234</v>
      </c>
      <c r="B117" s="347">
        <v>33169</v>
      </c>
      <c r="C117" s="347">
        <v>43408</v>
      </c>
      <c r="D117" s="347">
        <v>11108</v>
      </c>
      <c r="E117" s="347">
        <v>5137</v>
      </c>
      <c r="F117" s="347">
        <v>5367</v>
      </c>
      <c r="G117" s="347">
        <v>8904</v>
      </c>
      <c r="H117" s="348">
        <v>4582</v>
      </c>
    </row>
    <row r="118" spans="1:8" ht="15.5" x14ac:dyDescent="0.35">
      <c r="A118" s="346" t="s">
        <v>235</v>
      </c>
      <c r="B118" s="367"/>
      <c r="C118" s="367"/>
      <c r="D118" s="367"/>
      <c r="E118" s="367"/>
      <c r="F118" s="367"/>
      <c r="G118" s="347">
        <v>200</v>
      </c>
      <c r="H118" s="348">
        <v>43</v>
      </c>
    </row>
    <row r="119" spans="1:8" ht="15.5" x14ac:dyDescent="0.35">
      <c r="A119" s="346" t="s">
        <v>236</v>
      </c>
      <c r="B119" s="367">
        <v>0</v>
      </c>
      <c r="C119" s="367">
        <v>0</v>
      </c>
      <c r="D119" s="367">
        <v>0</v>
      </c>
      <c r="E119" s="347">
        <v>12331</v>
      </c>
      <c r="F119" s="347">
        <v>3926</v>
      </c>
      <c r="G119" s="347">
        <v>1684</v>
      </c>
      <c r="H119" s="348">
        <v>1543</v>
      </c>
    </row>
    <row r="120" spans="1:8" ht="15.5" x14ac:dyDescent="0.35">
      <c r="A120" s="346" t="s">
        <v>237</v>
      </c>
      <c r="B120" s="347">
        <v>62461</v>
      </c>
      <c r="C120" s="347">
        <v>104166</v>
      </c>
      <c r="D120" s="347">
        <v>16860</v>
      </c>
      <c r="E120" s="347">
        <v>13106</v>
      </c>
      <c r="F120" s="347">
        <v>11239</v>
      </c>
      <c r="G120" s="347">
        <v>21610</v>
      </c>
      <c r="H120" s="348">
        <v>12283</v>
      </c>
    </row>
    <row r="121" spans="1:8" ht="15.5" x14ac:dyDescent="0.35">
      <c r="A121" s="346" t="s">
        <v>238</v>
      </c>
      <c r="B121" s="347">
        <v>777</v>
      </c>
      <c r="C121" s="347">
        <v>371</v>
      </c>
      <c r="D121" s="347">
        <v>152</v>
      </c>
      <c r="E121" s="347">
        <v>384</v>
      </c>
      <c r="F121" s="347">
        <v>962</v>
      </c>
      <c r="G121" s="347">
        <v>835</v>
      </c>
      <c r="H121" s="348">
        <v>125</v>
      </c>
    </row>
    <row r="122" spans="1:8" ht="15.5" x14ac:dyDescent="0.35">
      <c r="A122" s="346" t="s">
        <v>239</v>
      </c>
      <c r="B122" s="347">
        <v>3428</v>
      </c>
      <c r="C122" s="347">
        <v>7893</v>
      </c>
      <c r="D122" s="347">
        <v>1467</v>
      </c>
      <c r="E122" s="347">
        <v>26920</v>
      </c>
      <c r="F122" s="347">
        <v>48045</v>
      </c>
      <c r="G122" s="347">
        <v>4448</v>
      </c>
      <c r="H122" s="348">
        <v>7431</v>
      </c>
    </row>
    <row r="123" spans="1:8" ht="15.5" x14ac:dyDescent="0.35">
      <c r="A123" s="346" t="s">
        <v>240</v>
      </c>
      <c r="B123" s="347">
        <v>290</v>
      </c>
      <c r="C123" s="347">
        <v>155</v>
      </c>
      <c r="D123" s="347">
        <v>129</v>
      </c>
      <c r="E123" s="347">
        <v>106</v>
      </c>
      <c r="F123" s="347">
        <v>502</v>
      </c>
      <c r="G123" s="347">
        <v>496</v>
      </c>
      <c r="H123" s="348">
        <v>56</v>
      </c>
    </row>
    <row r="124" spans="1:8" ht="15.5" x14ac:dyDescent="0.35">
      <c r="A124" s="346" t="s">
        <v>241</v>
      </c>
      <c r="B124" s="347">
        <v>113</v>
      </c>
      <c r="C124" s="347">
        <v>61</v>
      </c>
      <c r="D124" s="347">
        <v>39</v>
      </c>
      <c r="E124" s="347">
        <v>15</v>
      </c>
      <c r="F124" s="347">
        <v>9</v>
      </c>
      <c r="G124" s="347">
        <v>11</v>
      </c>
      <c r="H124" s="348">
        <v>2</v>
      </c>
    </row>
    <row r="125" spans="1:8" ht="15.5" x14ac:dyDescent="0.35">
      <c r="A125" s="346" t="s">
        <v>242</v>
      </c>
      <c r="B125" s="347">
        <v>121</v>
      </c>
      <c r="C125" s="347">
        <v>73</v>
      </c>
      <c r="D125" s="347">
        <v>68</v>
      </c>
      <c r="E125" s="347">
        <v>46</v>
      </c>
      <c r="F125" s="347">
        <v>58</v>
      </c>
      <c r="G125" s="347">
        <v>125</v>
      </c>
      <c r="H125" s="348">
        <v>125</v>
      </c>
    </row>
    <row r="126" spans="1:8" ht="15.5" x14ac:dyDescent="0.35">
      <c r="A126" s="346" t="s">
        <v>243</v>
      </c>
      <c r="B126" s="347">
        <v>41</v>
      </c>
      <c r="C126" s="347">
        <v>31</v>
      </c>
      <c r="D126" s="347">
        <v>21</v>
      </c>
      <c r="E126" s="347">
        <v>19</v>
      </c>
      <c r="F126" s="347">
        <v>107</v>
      </c>
      <c r="G126" s="347">
        <v>192</v>
      </c>
      <c r="H126" s="348">
        <v>136</v>
      </c>
    </row>
    <row r="127" spans="1:8" ht="15.5" x14ac:dyDescent="0.35">
      <c r="A127" s="346" t="s">
        <v>244</v>
      </c>
      <c r="B127" s="367"/>
      <c r="C127" s="367"/>
      <c r="D127" s="367"/>
      <c r="E127" s="367"/>
      <c r="F127" s="347">
        <v>75</v>
      </c>
      <c r="G127" s="347">
        <v>105</v>
      </c>
      <c r="H127" s="348">
        <v>49</v>
      </c>
    </row>
    <row r="128" spans="1:8" ht="15.5" x14ac:dyDescent="0.35">
      <c r="A128" s="346" t="s">
        <v>245</v>
      </c>
      <c r="B128" s="367">
        <v>0</v>
      </c>
      <c r="C128" s="367">
        <v>0</v>
      </c>
      <c r="D128" s="367">
        <v>0</v>
      </c>
      <c r="E128" s="347">
        <v>3823</v>
      </c>
      <c r="F128" s="347">
        <v>36644</v>
      </c>
      <c r="G128" s="347">
        <v>14918</v>
      </c>
      <c r="H128" s="348">
        <v>14396</v>
      </c>
    </row>
    <row r="129" spans="1:8" ht="16" thickBot="1" x14ac:dyDescent="0.4">
      <c r="A129" s="356" t="s">
        <v>246</v>
      </c>
      <c r="B129" s="368">
        <v>99</v>
      </c>
      <c r="C129" s="368">
        <v>83</v>
      </c>
      <c r="D129" s="368">
        <v>37</v>
      </c>
      <c r="E129" s="368">
        <v>43</v>
      </c>
      <c r="F129" s="368">
        <v>75</v>
      </c>
      <c r="G129" s="368">
        <v>42</v>
      </c>
      <c r="H129" s="365">
        <v>41</v>
      </c>
    </row>
    <row r="130" spans="1:8" ht="15.5" x14ac:dyDescent="0.35">
      <c r="A130" s="369"/>
      <c r="B130" s="370"/>
      <c r="C130" s="370"/>
      <c r="D130" s="370"/>
      <c r="E130" s="370"/>
      <c r="F130" s="370"/>
    </row>
    <row r="131" spans="1:8" ht="16" thickBot="1" x14ac:dyDescent="0.4">
      <c r="A131" s="323" t="s">
        <v>957</v>
      </c>
      <c r="B131" s="55"/>
    </row>
    <row r="132" spans="1:8" ht="15" x14ac:dyDescent="0.35">
      <c r="A132" s="341" t="s">
        <v>230</v>
      </c>
      <c r="B132" s="366" t="s">
        <v>223</v>
      </c>
      <c r="C132" s="366" t="s">
        <v>224</v>
      </c>
      <c r="D132" s="366" t="s">
        <v>225</v>
      </c>
      <c r="E132" s="366" t="s">
        <v>226</v>
      </c>
      <c r="F132" s="366" t="s">
        <v>229</v>
      </c>
      <c r="G132" s="366" t="s">
        <v>148</v>
      </c>
      <c r="H132" s="345" t="s">
        <v>147</v>
      </c>
    </row>
    <row r="133" spans="1:8" ht="15.5" x14ac:dyDescent="0.35">
      <c r="A133" s="346" t="s">
        <v>231</v>
      </c>
      <c r="B133" s="367"/>
      <c r="C133" s="367"/>
      <c r="D133" s="367"/>
      <c r="E133" s="367"/>
      <c r="F133" s="347">
        <v>8</v>
      </c>
      <c r="G133" s="347">
        <v>47</v>
      </c>
      <c r="H133" s="348">
        <v>67</v>
      </c>
    </row>
    <row r="134" spans="1:8" ht="15.5" x14ac:dyDescent="0.35">
      <c r="A134" s="346" t="s">
        <v>232</v>
      </c>
      <c r="B134" s="367">
        <v>0</v>
      </c>
      <c r="C134" s="367">
        <v>0</v>
      </c>
      <c r="D134" s="367">
        <v>0</v>
      </c>
      <c r="E134" s="347">
        <v>0</v>
      </c>
      <c r="F134" s="347">
        <v>1</v>
      </c>
      <c r="G134" s="347">
        <v>2</v>
      </c>
      <c r="H134" s="348">
        <v>0</v>
      </c>
    </row>
    <row r="135" spans="1:8" ht="15.5" x14ac:dyDescent="0.35">
      <c r="A135" s="346" t="s">
        <v>233</v>
      </c>
      <c r="B135" s="367"/>
      <c r="C135" s="367"/>
      <c r="D135" s="367"/>
      <c r="E135" s="367"/>
      <c r="F135" s="347">
        <v>5</v>
      </c>
      <c r="G135" s="347">
        <v>42</v>
      </c>
      <c r="H135" s="348">
        <v>13</v>
      </c>
    </row>
    <row r="136" spans="1:8" ht="15.5" x14ac:dyDescent="0.35">
      <c r="A136" s="346" t="s">
        <v>234</v>
      </c>
      <c r="B136" s="347">
        <v>15445</v>
      </c>
      <c r="C136" s="347">
        <v>18981</v>
      </c>
      <c r="D136" s="347">
        <v>12590</v>
      </c>
      <c r="E136" s="347">
        <v>2872</v>
      </c>
      <c r="F136" s="347">
        <v>7376</v>
      </c>
      <c r="G136" s="347">
        <v>8600</v>
      </c>
      <c r="H136" s="348">
        <v>7843</v>
      </c>
    </row>
    <row r="137" spans="1:8" ht="15.5" x14ac:dyDescent="0.35">
      <c r="A137" s="346" t="s">
        <v>235</v>
      </c>
      <c r="B137" s="367"/>
      <c r="C137" s="367"/>
      <c r="D137" s="367"/>
      <c r="E137" s="367"/>
      <c r="F137" s="367"/>
      <c r="G137" s="347">
        <v>37</v>
      </c>
      <c r="H137" s="348">
        <v>19</v>
      </c>
    </row>
    <row r="138" spans="1:8" ht="15.5" x14ac:dyDescent="0.35">
      <c r="A138" s="346" t="s">
        <v>236</v>
      </c>
      <c r="B138" s="367">
        <v>0</v>
      </c>
      <c r="C138" s="367">
        <v>0</v>
      </c>
      <c r="D138" s="367">
        <v>0</v>
      </c>
      <c r="E138" s="347">
        <v>16</v>
      </c>
      <c r="F138" s="347">
        <v>1612</v>
      </c>
      <c r="G138" s="347">
        <v>1115</v>
      </c>
      <c r="H138" s="348">
        <v>341</v>
      </c>
    </row>
    <row r="139" spans="1:8" ht="15.5" x14ac:dyDescent="0.35">
      <c r="A139" s="346" t="s">
        <v>237</v>
      </c>
      <c r="B139" s="347">
        <v>28894</v>
      </c>
      <c r="C139" s="347">
        <v>41800</v>
      </c>
      <c r="D139" s="347">
        <v>21139</v>
      </c>
      <c r="E139" s="347">
        <v>4904</v>
      </c>
      <c r="F139" s="347">
        <v>6541</v>
      </c>
      <c r="G139" s="347">
        <v>22631</v>
      </c>
      <c r="H139" s="348">
        <v>25740</v>
      </c>
    </row>
    <row r="140" spans="1:8" ht="15.5" x14ac:dyDescent="0.35">
      <c r="A140" s="346" t="s">
        <v>238</v>
      </c>
      <c r="B140" s="347">
        <v>45</v>
      </c>
      <c r="C140" s="347">
        <v>162</v>
      </c>
      <c r="D140" s="347">
        <v>97</v>
      </c>
      <c r="E140" s="347">
        <v>23</v>
      </c>
      <c r="F140" s="347">
        <v>32</v>
      </c>
      <c r="G140" s="347">
        <v>26</v>
      </c>
      <c r="H140" s="348">
        <v>38</v>
      </c>
    </row>
    <row r="141" spans="1:8" ht="15.5" x14ac:dyDescent="0.35">
      <c r="A141" s="346" t="s">
        <v>239</v>
      </c>
      <c r="B141" s="347">
        <v>879</v>
      </c>
      <c r="C141" s="347">
        <v>2240</v>
      </c>
      <c r="D141" s="347">
        <v>1416</v>
      </c>
      <c r="E141" s="347">
        <v>964</v>
      </c>
      <c r="F141" s="347">
        <v>2605</v>
      </c>
      <c r="G141" s="347">
        <v>2408</v>
      </c>
      <c r="H141" s="348">
        <v>1236</v>
      </c>
    </row>
    <row r="142" spans="1:8" ht="15.5" x14ac:dyDescent="0.35">
      <c r="A142" s="346" t="s">
        <v>240</v>
      </c>
      <c r="B142" s="347">
        <v>229</v>
      </c>
      <c r="C142" s="347">
        <v>151</v>
      </c>
      <c r="D142" s="347">
        <v>112</v>
      </c>
      <c r="E142" s="347">
        <v>47</v>
      </c>
      <c r="F142" s="347">
        <v>23</v>
      </c>
      <c r="G142" s="347">
        <v>47</v>
      </c>
      <c r="H142" s="348">
        <v>42</v>
      </c>
    </row>
    <row r="143" spans="1:8" ht="15.5" x14ac:dyDescent="0.35">
      <c r="A143" s="346" t="s">
        <v>241</v>
      </c>
      <c r="B143" s="347">
        <v>61</v>
      </c>
      <c r="C143" s="347">
        <v>65</v>
      </c>
      <c r="D143" s="347">
        <v>41</v>
      </c>
      <c r="E143" s="347">
        <v>22</v>
      </c>
      <c r="F143" s="347">
        <v>0</v>
      </c>
      <c r="G143" s="347">
        <v>4</v>
      </c>
      <c r="H143" s="348">
        <v>0</v>
      </c>
    </row>
    <row r="144" spans="1:8" ht="15.5" x14ac:dyDescent="0.35">
      <c r="A144" s="346" t="s">
        <v>242</v>
      </c>
      <c r="B144" s="347">
        <v>42</v>
      </c>
      <c r="C144" s="347">
        <v>18</v>
      </c>
      <c r="D144" s="347">
        <v>17</v>
      </c>
      <c r="E144" s="347">
        <v>4</v>
      </c>
      <c r="F144" s="347">
        <v>9</v>
      </c>
      <c r="G144" s="347">
        <v>15</v>
      </c>
      <c r="H144" s="348">
        <v>5</v>
      </c>
    </row>
    <row r="145" spans="1:8" ht="15.5" x14ac:dyDescent="0.35">
      <c r="A145" s="346" t="s">
        <v>243</v>
      </c>
      <c r="B145" s="347">
        <v>7</v>
      </c>
      <c r="C145" s="347">
        <v>9</v>
      </c>
      <c r="D145" s="347">
        <v>2</v>
      </c>
      <c r="E145" s="347">
        <v>0</v>
      </c>
      <c r="F145" s="347">
        <v>6</v>
      </c>
      <c r="G145" s="347">
        <v>19</v>
      </c>
      <c r="H145" s="348">
        <v>2</v>
      </c>
    </row>
    <row r="146" spans="1:8" ht="15.5" x14ac:dyDescent="0.35">
      <c r="A146" s="346" t="s">
        <v>244</v>
      </c>
      <c r="B146" s="367"/>
      <c r="C146" s="367"/>
      <c r="D146" s="367"/>
      <c r="E146" s="367"/>
      <c r="F146" s="347">
        <v>10</v>
      </c>
      <c r="G146" s="347">
        <v>41</v>
      </c>
      <c r="H146" s="348">
        <v>19</v>
      </c>
    </row>
    <row r="147" spans="1:8" ht="15.5" x14ac:dyDescent="0.35">
      <c r="A147" s="346" t="s">
        <v>245</v>
      </c>
      <c r="B147" s="367">
        <v>0</v>
      </c>
      <c r="C147" s="367">
        <v>0</v>
      </c>
      <c r="D147" s="367">
        <v>0</v>
      </c>
      <c r="E147" s="347">
        <v>18</v>
      </c>
      <c r="F147" s="347">
        <v>197</v>
      </c>
      <c r="G147" s="347">
        <v>894</v>
      </c>
      <c r="H147" s="348">
        <v>2580</v>
      </c>
    </row>
    <row r="148" spans="1:8" ht="16" thickBot="1" x14ac:dyDescent="0.4">
      <c r="A148" s="356" t="s">
        <v>246</v>
      </c>
      <c r="B148" s="368">
        <v>24</v>
      </c>
      <c r="C148" s="368">
        <v>46</v>
      </c>
      <c r="D148" s="368">
        <v>14</v>
      </c>
      <c r="E148" s="368">
        <v>6</v>
      </c>
      <c r="F148" s="368">
        <v>17</v>
      </c>
      <c r="G148" s="368">
        <v>12</v>
      </c>
      <c r="H148" s="365">
        <v>5</v>
      </c>
    </row>
  </sheetData>
  <mergeCells count="1">
    <mergeCell ref="A1:L1"/>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380BF-9172-43EA-B8A9-514E14D841B1}">
  <sheetPr codeName="Sheet3"/>
  <dimension ref="A1:AB118"/>
  <sheetViews>
    <sheetView zoomScaleNormal="100" workbookViewId="0">
      <pane xSplit="1" topLeftCell="H1" activePane="topRight" state="frozen"/>
      <selection pane="topRight" activeCell="A2" sqref="A2:D2"/>
    </sheetView>
  </sheetViews>
  <sheetFormatPr defaultColWidth="9.453125" defaultRowHeight="15.5" x14ac:dyDescent="0.35"/>
  <cols>
    <col min="1" max="1" width="56" style="55" bestFit="1" customWidth="1"/>
    <col min="2" max="2" width="56.81640625" style="55" customWidth="1"/>
    <col min="3" max="3" width="24.54296875" style="55" customWidth="1"/>
    <col min="4" max="4" width="9.54296875" style="55" customWidth="1"/>
    <col min="5" max="5" width="9.54296875" style="95" customWidth="1"/>
    <col min="6" max="6" width="11.1796875" style="55" customWidth="1"/>
    <col min="7" max="7" width="22.81640625" style="55" customWidth="1"/>
    <col min="8" max="8" width="21" style="55" customWidth="1"/>
    <col min="9" max="9" width="14.54296875" style="55" customWidth="1"/>
    <col min="10" max="10" width="11.81640625" style="55" customWidth="1"/>
    <col min="11" max="13" width="14.81640625" style="55" customWidth="1"/>
    <col min="14" max="15" width="18" style="55" customWidth="1"/>
    <col min="16" max="16" width="15.453125" style="55" customWidth="1"/>
    <col min="17" max="17" width="17.1796875" style="55" customWidth="1"/>
    <col min="18" max="18" width="14" style="55" customWidth="1"/>
    <col min="19" max="20" width="14.453125" style="55" customWidth="1"/>
    <col min="21" max="21" width="15.54296875" style="55" customWidth="1"/>
    <col min="22" max="22" width="18.453125" style="55" customWidth="1"/>
    <col min="23" max="23" width="18.1796875" style="55" customWidth="1"/>
    <col min="24" max="24" width="15.54296875" style="55" bestFit="1" customWidth="1"/>
    <col min="25" max="25" width="18.54296875" style="96" bestFit="1" customWidth="1"/>
    <col min="26" max="26" width="18.54296875" style="96" customWidth="1"/>
    <col min="27" max="27" width="34" style="55" bestFit="1" customWidth="1"/>
    <col min="28" max="28" width="43.54296875" style="55" customWidth="1"/>
    <col min="29" max="29" width="22.1796875" style="55" customWidth="1"/>
    <col min="30" max="16384" width="9.453125" style="55"/>
  </cols>
  <sheetData>
    <row r="1" spans="1:28" x14ac:dyDescent="0.35">
      <c r="A1" s="436" t="s">
        <v>247</v>
      </c>
      <c r="B1" s="436"/>
      <c r="C1" s="436"/>
      <c r="D1" s="436"/>
      <c r="E1" s="68"/>
      <c r="F1" s="3"/>
      <c r="G1" s="3"/>
      <c r="H1" s="3"/>
      <c r="I1" s="3"/>
      <c r="J1" s="3"/>
      <c r="K1" s="3"/>
      <c r="L1" s="3"/>
      <c r="M1" s="3"/>
      <c r="N1" s="3"/>
      <c r="O1" s="3"/>
      <c r="P1" s="3"/>
      <c r="Q1" s="3"/>
      <c r="R1" s="3"/>
      <c r="S1" s="3"/>
      <c r="T1" s="3"/>
      <c r="U1" s="3"/>
      <c r="V1" s="3"/>
      <c r="W1" s="69"/>
      <c r="X1" s="3"/>
      <c r="Y1" s="70"/>
      <c r="Z1" s="70"/>
      <c r="AA1" s="16"/>
      <c r="AB1" s="16"/>
    </row>
    <row r="2" spans="1:28" ht="45" customHeight="1" x14ac:dyDescent="0.35">
      <c r="A2" s="437" t="s">
        <v>248</v>
      </c>
      <c r="B2" s="437"/>
      <c r="C2" s="437"/>
      <c r="D2" s="437"/>
      <c r="E2" s="68"/>
      <c r="F2" s="3"/>
      <c r="G2" s="3"/>
      <c r="H2" s="3"/>
      <c r="I2" s="3"/>
      <c r="J2" s="3"/>
      <c r="K2" s="3"/>
      <c r="L2" s="3"/>
      <c r="M2" s="3"/>
      <c r="N2" s="3"/>
      <c r="O2" s="3"/>
      <c r="P2" s="3"/>
      <c r="Q2" s="3"/>
      <c r="R2" s="3"/>
      <c r="S2" s="3"/>
      <c r="T2" s="3"/>
      <c r="U2" s="3"/>
      <c r="V2" s="3"/>
      <c r="W2" s="69"/>
      <c r="X2" s="3"/>
      <c r="Y2" s="70"/>
      <c r="Z2" s="70"/>
      <c r="AA2" s="16"/>
      <c r="AB2" s="16"/>
    </row>
    <row r="3" spans="1:28" x14ac:dyDescent="0.35">
      <c r="A3" s="438" t="s">
        <v>249</v>
      </c>
      <c r="B3" s="438"/>
      <c r="C3" s="438"/>
      <c r="D3" s="438"/>
      <c r="E3" s="438"/>
      <c r="F3" s="438"/>
      <c r="G3" s="438"/>
      <c r="H3" s="438"/>
      <c r="I3" s="438"/>
      <c r="J3" s="438"/>
      <c r="K3" s="438"/>
      <c r="L3" s="438"/>
      <c r="M3" s="438"/>
      <c r="N3" s="438"/>
      <c r="O3" s="438"/>
      <c r="P3" s="438"/>
      <c r="Q3" s="438"/>
      <c r="R3" s="438"/>
      <c r="S3" s="438"/>
      <c r="T3" s="438"/>
      <c r="U3" s="438"/>
      <c r="V3" s="438"/>
      <c r="W3" s="438"/>
      <c r="X3" s="438"/>
      <c r="Y3" s="438"/>
      <c r="Z3" s="438"/>
      <c r="AA3" s="438"/>
      <c r="AB3" s="438"/>
    </row>
    <row r="4" spans="1:28" customFormat="1" ht="30.75" customHeight="1" x14ac:dyDescent="0.35">
      <c r="A4" s="71" t="s">
        <v>250</v>
      </c>
      <c r="B4" s="72"/>
      <c r="C4" s="72"/>
      <c r="D4" s="72"/>
      <c r="E4" s="73"/>
      <c r="F4" s="72"/>
      <c r="G4" s="72"/>
      <c r="H4" s="72"/>
    </row>
    <row r="5" spans="1:28" ht="87.65" customHeight="1" x14ac:dyDescent="0.35">
      <c r="A5" s="74" t="s">
        <v>251</v>
      </c>
      <c r="B5" s="74"/>
      <c r="C5" s="74"/>
      <c r="D5" s="74"/>
      <c r="E5" s="75"/>
      <c r="F5" s="74"/>
      <c r="G5" s="74"/>
      <c r="H5" s="74"/>
      <c r="I5" s="74" t="s">
        <v>252</v>
      </c>
      <c r="J5" s="439" t="s">
        <v>253</v>
      </c>
      <c r="K5" s="439"/>
      <c r="L5" s="439"/>
      <c r="M5" s="439"/>
      <c r="N5" s="439" t="s">
        <v>254</v>
      </c>
      <c r="O5" s="439"/>
      <c r="P5" s="439"/>
      <c r="Q5" s="439"/>
      <c r="R5" s="440" t="s">
        <v>255</v>
      </c>
      <c r="S5" s="440"/>
      <c r="T5" s="440"/>
      <c r="U5" s="440"/>
      <c r="V5" s="76" t="s">
        <v>256</v>
      </c>
      <c r="W5" s="440" t="s">
        <v>257</v>
      </c>
      <c r="X5" s="440"/>
      <c r="Y5" s="440"/>
      <c r="Z5" s="440"/>
      <c r="AA5" s="440"/>
      <c r="AB5" s="440"/>
    </row>
    <row r="6" spans="1:28" ht="52.4" customHeight="1" x14ac:dyDescent="0.35">
      <c r="A6" s="77" t="s">
        <v>258</v>
      </c>
      <c r="B6" s="77"/>
      <c r="C6" s="77"/>
      <c r="D6" s="77"/>
      <c r="E6" s="78"/>
      <c r="F6" s="77"/>
      <c r="G6" s="77"/>
      <c r="H6" s="77"/>
      <c r="I6" s="79"/>
      <c r="J6" s="77"/>
      <c r="K6" s="77"/>
      <c r="L6" s="77"/>
      <c r="M6" s="77"/>
      <c r="N6" s="77"/>
      <c r="O6" s="77"/>
      <c r="P6" s="77"/>
      <c r="Q6" s="77"/>
      <c r="R6" s="80"/>
      <c r="S6" s="80"/>
      <c r="T6" s="80"/>
      <c r="U6" s="80"/>
      <c r="V6" s="81"/>
      <c r="W6" s="82"/>
      <c r="X6" s="80"/>
      <c r="Y6" s="80"/>
      <c r="Z6" s="80"/>
      <c r="AA6" s="80"/>
      <c r="AB6" s="83"/>
    </row>
    <row r="7" spans="1:28" ht="48" customHeight="1" x14ac:dyDescent="0.35">
      <c r="A7" s="84" t="s">
        <v>259</v>
      </c>
      <c r="B7" s="84" t="s">
        <v>260</v>
      </c>
      <c r="C7" s="84" t="s">
        <v>261</v>
      </c>
      <c r="D7" s="84" t="s">
        <v>262</v>
      </c>
      <c r="E7" s="85" t="s">
        <v>263</v>
      </c>
      <c r="F7" s="84" t="s">
        <v>264</v>
      </c>
      <c r="G7" s="84" t="s">
        <v>265</v>
      </c>
      <c r="H7" s="84" t="s">
        <v>266</v>
      </c>
      <c r="I7" s="86" t="s">
        <v>267</v>
      </c>
      <c r="J7" s="84" t="s">
        <v>268</v>
      </c>
      <c r="K7" s="84" t="s">
        <v>269</v>
      </c>
      <c r="L7" s="84" t="s">
        <v>270</v>
      </c>
      <c r="M7" s="84" t="s">
        <v>271</v>
      </c>
      <c r="N7" s="84" t="s">
        <v>272</v>
      </c>
      <c r="O7" s="84" t="s">
        <v>273</v>
      </c>
      <c r="P7" s="84" t="s">
        <v>274</v>
      </c>
      <c r="Q7" s="84" t="s">
        <v>275</v>
      </c>
      <c r="R7" s="84" t="s">
        <v>276</v>
      </c>
      <c r="S7" s="84" t="s">
        <v>277</v>
      </c>
      <c r="T7" s="84" t="s">
        <v>278</v>
      </c>
      <c r="U7" s="84" t="s">
        <v>279</v>
      </c>
      <c r="V7" s="84" t="s">
        <v>280</v>
      </c>
      <c r="W7" s="84" t="s">
        <v>281</v>
      </c>
      <c r="X7" s="84" t="s">
        <v>282</v>
      </c>
      <c r="Y7" s="87" t="s">
        <v>283</v>
      </c>
      <c r="Z7" s="87" t="s">
        <v>284</v>
      </c>
      <c r="AA7" s="87" t="s">
        <v>285</v>
      </c>
      <c r="AB7" s="88" t="s">
        <v>286</v>
      </c>
    </row>
    <row r="8" spans="1:28" ht="16.399999999999999" customHeight="1" x14ac:dyDescent="0.35">
      <c r="A8" s="93" t="s">
        <v>156</v>
      </c>
      <c r="B8" s="93" t="s">
        <v>287</v>
      </c>
      <c r="C8" s="93" t="s">
        <v>288</v>
      </c>
      <c r="D8" s="93" t="s">
        <v>289</v>
      </c>
      <c r="E8" s="156">
        <v>39120</v>
      </c>
      <c r="F8" s="93" t="s">
        <v>290</v>
      </c>
      <c r="G8" s="93" t="s">
        <v>291</v>
      </c>
      <c r="H8" s="93" t="s">
        <v>292</v>
      </c>
      <c r="I8" s="157">
        <v>30.586155563825798</v>
      </c>
      <c r="J8" s="92">
        <v>1900.55555555554</v>
      </c>
      <c r="K8" s="92">
        <v>163.03703703703701</v>
      </c>
      <c r="L8" s="92">
        <v>1.55555555555556</v>
      </c>
      <c r="M8" s="92">
        <v>1.92592592592593</v>
      </c>
      <c r="N8" s="92">
        <v>7.6296296296296298</v>
      </c>
      <c r="O8" s="92">
        <v>2059.4444444444198</v>
      </c>
      <c r="P8" s="92">
        <v>0</v>
      </c>
      <c r="Q8" s="92">
        <v>0</v>
      </c>
      <c r="R8" s="92">
        <v>1</v>
      </c>
      <c r="S8" s="92">
        <v>0</v>
      </c>
      <c r="T8" s="92">
        <v>3.8518518518518499</v>
      </c>
      <c r="U8" s="92">
        <v>2062.2222222221999</v>
      </c>
      <c r="V8" s="92">
        <v>1429.37037037036</v>
      </c>
      <c r="W8" s="92">
        <v>1100</v>
      </c>
      <c r="X8" s="89" t="s">
        <v>293</v>
      </c>
      <c r="Y8" s="90">
        <v>45519</v>
      </c>
      <c r="Z8" s="91"/>
      <c r="AA8" s="91" t="s">
        <v>294</v>
      </c>
      <c r="AB8" s="91" t="s">
        <v>295</v>
      </c>
    </row>
    <row r="9" spans="1:28" ht="16.399999999999999" customHeight="1" x14ac:dyDescent="0.35">
      <c r="A9" s="93" t="s">
        <v>296</v>
      </c>
      <c r="B9" s="93" t="s">
        <v>297</v>
      </c>
      <c r="C9" s="93" t="s">
        <v>298</v>
      </c>
      <c r="D9" s="93" t="s">
        <v>299</v>
      </c>
      <c r="E9" s="156">
        <v>92301</v>
      </c>
      <c r="F9" s="93" t="s">
        <v>300</v>
      </c>
      <c r="G9" s="93" t="s">
        <v>301</v>
      </c>
      <c r="H9" s="93" t="s">
        <v>292</v>
      </c>
      <c r="I9" s="157">
        <v>1796</v>
      </c>
      <c r="J9" s="92">
        <v>0</v>
      </c>
      <c r="K9" s="92">
        <v>0</v>
      </c>
      <c r="L9" s="92">
        <v>0</v>
      </c>
      <c r="M9" s="92">
        <v>3</v>
      </c>
      <c r="N9" s="92">
        <v>3</v>
      </c>
      <c r="O9" s="92">
        <v>0</v>
      </c>
      <c r="P9" s="92">
        <v>0</v>
      </c>
      <c r="Q9" s="92">
        <v>0</v>
      </c>
      <c r="R9" s="92">
        <v>3</v>
      </c>
      <c r="S9" s="92">
        <v>0</v>
      </c>
      <c r="T9" s="92">
        <v>0</v>
      </c>
      <c r="U9" s="92">
        <v>0</v>
      </c>
      <c r="V9" s="92">
        <v>3</v>
      </c>
      <c r="W9" s="92">
        <v>640</v>
      </c>
      <c r="X9" s="89" t="s">
        <v>293</v>
      </c>
      <c r="Y9" s="90">
        <v>45330</v>
      </c>
      <c r="Z9" s="90"/>
      <c r="AA9" s="90" t="s">
        <v>294</v>
      </c>
      <c r="AB9" s="90" t="s">
        <v>295</v>
      </c>
    </row>
    <row r="10" spans="1:28" ht="16.399999999999999" customHeight="1" x14ac:dyDescent="0.35">
      <c r="A10" s="93" t="s">
        <v>302</v>
      </c>
      <c r="B10" s="93" t="s">
        <v>303</v>
      </c>
      <c r="C10" s="93" t="s">
        <v>304</v>
      </c>
      <c r="D10" s="93" t="s">
        <v>305</v>
      </c>
      <c r="E10" s="156">
        <v>27253</v>
      </c>
      <c r="F10" s="93" t="s">
        <v>306</v>
      </c>
      <c r="G10" s="93" t="s">
        <v>307</v>
      </c>
      <c r="H10" s="93" t="s">
        <v>292</v>
      </c>
      <c r="I10" s="157">
        <v>4.4349112426035502</v>
      </c>
      <c r="J10" s="92">
        <v>2.07407407407407</v>
      </c>
      <c r="K10" s="92">
        <v>4.07407407407407</v>
      </c>
      <c r="L10" s="92">
        <v>5.8518518518518503</v>
      </c>
      <c r="M10" s="92">
        <v>7.6666666666666696</v>
      </c>
      <c r="N10" s="92">
        <v>14.7407407407407</v>
      </c>
      <c r="O10" s="92">
        <v>4.8148148148148104</v>
      </c>
      <c r="P10" s="92">
        <v>3.7037037037037E-2</v>
      </c>
      <c r="Q10" s="92">
        <v>7.4074074074074098E-2</v>
      </c>
      <c r="R10" s="92">
        <v>1.2222222222222201</v>
      </c>
      <c r="S10" s="92">
        <v>2.5925925925925899</v>
      </c>
      <c r="T10" s="92">
        <v>0.92592592592592604</v>
      </c>
      <c r="U10" s="92">
        <v>14.925925925925901</v>
      </c>
      <c r="V10" s="92">
        <v>9.0740740740740709</v>
      </c>
      <c r="W10" s="92">
        <v>40</v>
      </c>
      <c r="X10" s="89" t="s">
        <v>293</v>
      </c>
      <c r="Y10" s="90">
        <v>45554</v>
      </c>
      <c r="Z10" s="90"/>
      <c r="AA10" s="90" t="s">
        <v>308</v>
      </c>
      <c r="AB10" s="90" t="s">
        <v>295</v>
      </c>
    </row>
    <row r="11" spans="1:28" x14ac:dyDescent="0.35">
      <c r="A11" s="93" t="s">
        <v>309</v>
      </c>
      <c r="B11" s="93" t="s">
        <v>310</v>
      </c>
      <c r="C11" s="93" t="s">
        <v>311</v>
      </c>
      <c r="D11" s="93" t="s">
        <v>312</v>
      </c>
      <c r="E11" s="156">
        <v>71303</v>
      </c>
      <c r="F11" s="93" t="s">
        <v>290</v>
      </c>
      <c r="G11" s="93" t="s">
        <v>313</v>
      </c>
      <c r="H11" s="93" t="s">
        <v>314</v>
      </c>
      <c r="I11" s="157">
        <v>3.0820105820105801</v>
      </c>
      <c r="J11" s="92">
        <v>138.481481481484</v>
      </c>
      <c r="K11" s="92">
        <v>44.407407407407497</v>
      </c>
      <c r="L11" s="92">
        <v>78.111111111111697</v>
      </c>
      <c r="M11" s="92">
        <v>47.925925925926101</v>
      </c>
      <c r="N11" s="92">
        <v>132.40740740740901</v>
      </c>
      <c r="O11" s="92">
        <v>176.518518518522</v>
      </c>
      <c r="P11" s="92">
        <v>0</v>
      </c>
      <c r="Q11" s="92">
        <v>0</v>
      </c>
      <c r="R11" s="92">
        <v>54.222222222222598</v>
      </c>
      <c r="S11" s="92">
        <v>32.259259259259302</v>
      </c>
      <c r="T11" s="92">
        <v>35.5555555555556</v>
      </c>
      <c r="U11" s="92">
        <v>186.88888888889201</v>
      </c>
      <c r="V11" s="92">
        <v>303.77777777777698</v>
      </c>
      <c r="W11" s="92" t="s">
        <v>315</v>
      </c>
      <c r="X11" s="89" t="s">
        <v>293</v>
      </c>
      <c r="Y11" s="90">
        <v>45533</v>
      </c>
      <c r="Z11" s="90"/>
      <c r="AA11" s="90" t="s">
        <v>294</v>
      </c>
      <c r="AB11" s="90" t="s">
        <v>295</v>
      </c>
    </row>
    <row r="12" spans="1:28" ht="16.399999999999999" customHeight="1" x14ac:dyDescent="0.35">
      <c r="A12" s="93" t="s">
        <v>316</v>
      </c>
      <c r="B12" s="93" t="s">
        <v>317</v>
      </c>
      <c r="C12" s="93" t="s">
        <v>318</v>
      </c>
      <c r="D12" s="93" t="s">
        <v>312</v>
      </c>
      <c r="E12" s="156">
        <v>70655</v>
      </c>
      <c r="F12" s="93" t="s">
        <v>290</v>
      </c>
      <c r="G12" s="93" t="s">
        <v>307</v>
      </c>
      <c r="H12" s="93" t="s">
        <v>314</v>
      </c>
      <c r="I12" s="157">
        <v>59.5</v>
      </c>
      <c r="J12" s="92">
        <v>98.962962962962905</v>
      </c>
      <c r="K12" s="92">
        <v>27.3333333333333</v>
      </c>
      <c r="L12" s="92">
        <v>40.074074074074097</v>
      </c>
      <c r="M12" s="92">
        <v>9.9259259259259291</v>
      </c>
      <c r="N12" s="92">
        <v>51.296296296296298</v>
      </c>
      <c r="O12" s="92">
        <v>125</v>
      </c>
      <c r="P12" s="92">
        <v>0</v>
      </c>
      <c r="Q12" s="92">
        <v>0</v>
      </c>
      <c r="R12" s="92">
        <v>27.7777777777778</v>
      </c>
      <c r="S12" s="92">
        <v>9.5555555555555607</v>
      </c>
      <c r="T12" s="92">
        <v>10.037037037037001</v>
      </c>
      <c r="U12" s="92">
        <v>128.92592592592601</v>
      </c>
      <c r="V12" s="92">
        <v>96</v>
      </c>
      <c r="W12" s="92">
        <v>170</v>
      </c>
      <c r="X12" s="89" t="s">
        <v>293</v>
      </c>
      <c r="Y12" s="90">
        <v>45491</v>
      </c>
      <c r="Z12" s="90"/>
      <c r="AA12" s="90" t="s">
        <v>294</v>
      </c>
      <c r="AB12" s="90" t="s">
        <v>295</v>
      </c>
    </row>
    <row r="13" spans="1:28" ht="16.399999999999999" customHeight="1" x14ac:dyDescent="0.35">
      <c r="A13" s="93" t="s">
        <v>319</v>
      </c>
      <c r="B13" s="93" t="s">
        <v>320</v>
      </c>
      <c r="C13" s="93" t="s">
        <v>321</v>
      </c>
      <c r="D13" s="93" t="s">
        <v>322</v>
      </c>
      <c r="E13" s="156">
        <v>32063</v>
      </c>
      <c r="F13" s="93" t="s">
        <v>323</v>
      </c>
      <c r="G13" s="93" t="s">
        <v>307</v>
      </c>
      <c r="H13" s="93" t="s">
        <v>292</v>
      </c>
      <c r="I13" s="157">
        <v>61.5490196078431</v>
      </c>
      <c r="J13" s="92">
        <v>21.2222222222222</v>
      </c>
      <c r="K13" s="92">
        <v>32.740740740740698</v>
      </c>
      <c r="L13" s="92">
        <v>98.259259259259295</v>
      </c>
      <c r="M13" s="92">
        <v>85.296296296296305</v>
      </c>
      <c r="N13" s="92">
        <v>171.29629629629599</v>
      </c>
      <c r="O13" s="92">
        <v>42.370370370370402</v>
      </c>
      <c r="P13" s="92">
        <v>12.925925925925901</v>
      </c>
      <c r="Q13" s="92">
        <v>10.925925925925901</v>
      </c>
      <c r="R13" s="92">
        <v>81.037037037037095</v>
      </c>
      <c r="S13" s="92">
        <v>33.814814814814802</v>
      </c>
      <c r="T13" s="92">
        <v>29.5555555555556</v>
      </c>
      <c r="U13" s="92">
        <v>93.1111111111112</v>
      </c>
      <c r="V13" s="92">
        <v>148.222222222222</v>
      </c>
      <c r="W13" s="92">
        <v>192</v>
      </c>
      <c r="X13" s="89" t="s">
        <v>293</v>
      </c>
      <c r="Y13" s="90">
        <v>45589</v>
      </c>
      <c r="Z13" s="90"/>
      <c r="AA13" s="90" t="s">
        <v>308</v>
      </c>
      <c r="AB13" s="90" t="s">
        <v>324</v>
      </c>
    </row>
    <row r="14" spans="1:28" x14ac:dyDescent="0.35">
      <c r="A14" s="93" t="s">
        <v>325</v>
      </c>
      <c r="B14" s="93" t="s">
        <v>326</v>
      </c>
      <c r="C14" s="93" t="s">
        <v>327</v>
      </c>
      <c r="D14" s="93" t="s">
        <v>328</v>
      </c>
      <c r="E14" s="156">
        <v>79501</v>
      </c>
      <c r="F14" s="93" t="s">
        <v>329</v>
      </c>
      <c r="G14" s="93" t="s">
        <v>291</v>
      </c>
      <c r="H14" s="93" t="s">
        <v>314</v>
      </c>
      <c r="I14" s="157">
        <v>56.1666666666667</v>
      </c>
      <c r="J14" s="92">
        <v>273.07407407407402</v>
      </c>
      <c r="K14" s="92">
        <v>175.14814814814801</v>
      </c>
      <c r="L14" s="92">
        <v>236.14814814814801</v>
      </c>
      <c r="M14" s="92">
        <v>119.70370370370399</v>
      </c>
      <c r="N14" s="92">
        <v>360.85185185185202</v>
      </c>
      <c r="O14" s="92">
        <v>407.55555555555497</v>
      </c>
      <c r="P14" s="92">
        <v>7.6666666666666696</v>
      </c>
      <c r="Q14" s="92">
        <v>28</v>
      </c>
      <c r="R14" s="92">
        <v>128.03703703703701</v>
      </c>
      <c r="S14" s="92">
        <v>91.4444444444444</v>
      </c>
      <c r="T14" s="92">
        <v>115.037037037037</v>
      </c>
      <c r="U14" s="92">
        <v>469.55555555555497</v>
      </c>
      <c r="V14" s="92">
        <v>354.44444444444503</v>
      </c>
      <c r="W14" s="92">
        <v>750</v>
      </c>
      <c r="X14" s="89" t="s">
        <v>293</v>
      </c>
      <c r="Y14" s="90">
        <v>45456</v>
      </c>
      <c r="Z14" s="90"/>
      <c r="AA14" s="90" t="s">
        <v>294</v>
      </c>
      <c r="AB14" s="90" t="s">
        <v>295</v>
      </c>
    </row>
    <row r="15" spans="1:28" ht="16.399999999999999" customHeight="1" x14ac:dyDescent="0.35">
      <c r="A15" s="93" t="s">
        <v>330</v>
      </c>
      <c r="B15" s="93" t="s">
        <v>331</v>
      </c>
      <c r="C15" s="93" t="s">
        <v>332</v>
      </c>
      <c r="D15" s="93" t="s">
        <v>333</v>
      </c>
      <c r="E15" s="156">
        <v>41005</v>
      </c>
      <c r="F15" s="93" t="s">
        <v>334</v>
      </c>
      <c r="G15" s="93" t="s">
        <v>335</v>
      </c>
      <c r="H15" s="93" t="s">
        <v>292</v>
      </c>
      <c r="I15" s="157">
        <v>86</v>
      </c>
      <c r="J15" s="92">
        <v>15.4814814814815</v>
      </c>
      <c r="K15" s="92">
        <v>17.7777777777778</v>
      </c>
      <c r="L15" s="92">
        <v>31.074074074074101</v>
      </c>
      <c r="M15" s="92">
        <v>54.925925925925903</v>
      </c>
      <c r="N15" s="92">
        <v>94.037037037037095</v>
      </c>
      <c r="O15" s="92">
        <v>19.7777777777778</v>
      </c>
      <c r="P15" s="92">
        <v>3.6666666666666701</v>
      </c>
      <c r="Q15" s="92">
        <v>1.7777777777777799</v>
      </c>
      <c r="R15" s="92">
        <v>49.407407407407398</v>
      </c>
      <c r="S15" s="92">
        <v>21.2222222222222</v>
      </c>
      <c r="T15" s="92">
        <v>13.2222222222222</v>
      </c>
      <c r="U15" s="92">
        <v>35.407407407407398</v>
      </c>
      <c r="V15" s="92">
        <v>75.074074074074105</v>
      </c>
      <c r="W15" s="92" t="s">
        <v>315</v>
      </c>
      <c r="X15" s="89" t="s">
        <v>293</v>
      </c>
      <c r="Y15" s="90">
        <v>45428</v>
      </c>
      <c r="Z15" s="90"/>
      <c r="AA15" s="90" t="s">
        <v>308</v>
      </c>
      <c r="AB15" s="90" t="s">
        <v>295</v>
      </c>
    </row>
    <row r="16" spans="1:28" x14ac:dyDescent="0.35">
      <c r="A16" s="93" t="s">
        <v>336</v>
      </c>
      <c r="B16" s="93" t="s">
        <v>337</v>
      </c>
      <c r="C16" s="93" t="s">
        <v>338</v>
      </c>
      <c r="D16" s="93" t="s">
        <v>322</v>
      </c>
      <c r="E16" s="156">
        <v>33073</v>
      </c>
      <c r="F16" s="93" t="s">
        <v>323</v>
      </c>
      <c r="G16" s="93" t="s">
        <v>301</v>
      </c>
      <c r="H16" s="93" t="s">
        <v>292</v>
      </c>
      <c r="I16" s="159">
        <v>48.847560975609802</v>
      </c>
      <c r="J16" s="92">
        <v>518.74074074073906</v>
      </c>
      <c r="K16" s="92">
        <v>118.333333333333</v>
      </c>
      <c r="L16" s="92">
        <v>3.0370370370370399</v>
      </c>
      <c r="M16" s="92">
        <v>0</v>
      </c>
      <c r="N16" s="92">
        <v>97.851851851851904</v>
      </c>
      <c r="O16" s="92">
        <v>445.37037037036902</v>
      </c>
      <c r="P16" s="92">
        <v>11.3333333333333</v>
      </c>
      <c r="Q16" s="92">
        <v>85.5555555555556</v>
      </c>
      <c r="R16" s="92">
        <v>13.2222222222222</v>
      </c>
      <c r="S16" s="92">
        <v>41.148148148148103</v>
      </c>
      <c r="T16" s="92">
        <v>46</v>
      </c>
      <c r="U16" s="92">
        <v>539.74074074073906</v>
      </c>
      <c r="V16" s="92">
        <v>365.37037037036998</v>
      </c>
      <c r="W16" s="92">
        <v>700</v>
      </c>
      <c r="X16" s="93" t="s">
        <v>293</v>
      </c>
      <c r="Y16" s="90">
        <v>45456</v>
      </c>
      <c r="Z16" s="90"/>
      <c r="AA16" s="90" t="s">
        <v>294</v>
      </c>
      <c r="AB16" s="94" t="s">
        <v>295</v>
      </c>
    </row>
    <row r="17" spans="1:28" x14ac:dyDescent="0.35">
      <c r="A17" s="93" t="s">
        <v>339</v>
      </c>
      <c r="B17" s="93" t="s">
        <v>340</v>
      </c>
      <c r="C17" s="93" t="s">
        <v>341</v>
      </c>
      <c r="D17" s="93" t="s">
        <v>342</v>
      </c>
      <c r="E17" s="156">
        <v>14020</v>
      </c>
      <c r="F17" s="93" t="s">
        <v>343</v>
      </c>
      <c r="G17" s="93" t="s">
        <v>344</v>
      </c>
      <c r="H17" s="93" t="s">
        <v>292</v>
      </c>
      <c r="I17" s="157">
        <v>63.213333333333303</v>
      </c>
      <c r="J17" s="92">
        <v>241.18518518518599</v>
      </c>
      <c r="K17" s="92">
        <v>36.5555555555556</v>
      </c>
      <c r="L17" s="92">
        <v>140.444444444444</v>
      </c>
      <c r="M17" s="92">
        <v>150.51851851851899</v>
      </c>
      <c r="N17" s="92">
        <v>249.777777777778</v>
      </c>
      <c r="O17" s="92">
        <v>318.92592592592302</v>
      </c>
      <c r="P17" s="92">
        <v>0</v>
      </c>
      <c r="Q17" s="92">
        <v>0</v>
      </c>
      <c r="R17" s="92">
        <v>168.111111111111</v>
      </c>
      <c r="S17" s="92">
        <v>25.2222222222222</v>
      </c>
      <c r="T17" s="92">
        <v>24.2222222222222</v>
      </c>
      <c r="U17" s="92">
        <v>351.148148148144</v>
      </c>
      <c r="V17" s="92">
        <v>361.99999999999602</v>
      </c>
      <c r="W17" s="92">
        <v>400</v>
      </c>
      <c r="X17" s="89" t="s">
        <v>293</v>
      </c>
      <c r="Y17" s="90">
        <v>45596</v>
      </c>
      <c r="Z17" s="90"/>
      <c r="AA17" s="90" t="s">
        <v>294</v>
      </c>
      <c r="AB17" s="90" t="s">
        <v>324</v>
      </c>
    </row>
    <row r="18" spans="1:28" ht="16.399999999999999" customHeight="1" x14ac:dyDescent="0.35">
      <c r="A18" s="93" t="s">
        <v>345</v>
      </c>
      <c r="B18" s="93" t="s">
        <v>346</v>
      </c>
      <c r="C18" s="93" t="s">
        <v>347</v>
      </c>
      <c r="D18" s="93" t="s">
        <v>348</v>
      </c>
      <c r="E18" s="156">
        <v>49014</v>
      </c>
      <c r="F18" s="93" t="s">
        <v>349</v>
      </c>
      <c r="G18" s="93" t="s">
        <v>307</v>
      </c>
      <c r="H18" s="93" t="s">
        <v>292</v>
      </c>
      <c r="I18" s="157">
        <v>67.696969696969703</v>
      </c>
      <c r="J18" s="92">
        <v>65</v>
      </c>
      <c r="K18" s="92">
        <v>29.3333333333333</v>
      </c>
      <c r="L18" s="92">
        <v>31.185185185185201</v>
      </c>
      <c r="M18" s="92">
        <v>15.1111111111111</v>
      </c>
      <c r="N18" s="92">
        <v>49.037037037037003</v>
      </c>
      <c r="O18" s="92">
        <v>74.074074074074105</v>
      </c>
      <c r="P18" s="92">
        <v>1.8888888888888899</v>
      </c>
      <c r="Q18" s="92">
        <v>15.6296296296296</v>
      </c>
      <c r="R18" s="92">
        <v>20.185185185185201</v>
      </c>
      <c r="S18" s="92">
        <v>9.4814814814814792</v>
      </c>
      <c r="T18" s="92">
        <v>19.703703703703699</v>
      </c>
      <c r="U18" s="92">
        <v>91.259259259259196</v>
      </c>
      <c r="V18" s="92">
        <v>84.296296296296305</v>
      </c>
      <c r="W18" s="92">
        <v>75</v>
      </c>
      <c r="X18" s="89" t="s">
        <v>293</v>
      </c>
      <c r="Y18" s="90">
        <v>45526</v>
      </c>
      <c r="Z18" s="90"/>
      <c r="AA18" s="90" t="s">
        <v>308</v>
      </c>
      <c r="AB18" s="90" t="s">
        <v>295</v>
      </c>
    </row>
    <row r="19" spans="1:28" ht="16.399999999999999" customHeight="1" x14ac:dyDescent="0.35">
      <c r="A19" s="93" t="s">
        <v>158</v>
      </c>
      <c r="B19" s="93" t="s">
        <v>350</v>
      </c>
      <c r="C19" s="93" t="s">
        <v>351</v>
      </c>
      <c r="D19" s="93" t="s">
        <v>352</v>
      </c>
      <c r="E19" s="156">
        <v>22427</v>
      </c>
      <c r="F19" s="93" t="s">
        <v>353</v>
      </c>
      <c r="G19" s="93" t="s">
        <v>291</v>
      </c>
      <c r="H19" s="93" t="s">
        <v>292</v>
      </c>
      <c r="I19" s="157">
        <v>96.446280991735506</v>
      </c>
      <c r="J19" s="92">
        <v>92.074074074074105</v>
      </c>
      <c r="K19" s="92">
        <v>24.2222222222222</v>
      </c>
      <c r="L19" s="92">
        <v>48.2222222222222</v>
      </c>
      <c r="M19" s="92">
        <v>86.481481481481495</v>
      </c>
      <c r="N19" s="92">
        <v>128.40740740740699</v>
      </c>
      <c r="O19" s="92">
        <v>116.148148148148</v>
      </c>
      <c r="P19" s="92">
        <v>6.1851851851851896</v>
      </c>
      <c r="Q19" s="92">
        <v>0.25925925925925902</v>
      </c>
      <c r="R19" s="92">
        <v>77.962962962963005</v>
      </c>
      <c r="S19" s="92">
        <v>26</v>
      </c>
      <c r="T19" s="92">
        <v>18.518518518518501</v>
      </c>
      <c r="U19" s="92">
        <v>128.51851851851899</v>
      </c>
      <c r="V19" s="92">
        <v>130.07407407407399</v>
      </c>
      <c r="W19" s="92">
        <v>224</v>
      </c>
      <c r="X19" s="89" t="s">
        <v>293</v>
      </c>
      <c r="Y19" s="90">
        <v>45482</v>
      </c>
      <c r="Z19" s="90"/>
      <c r="AA19" s="90" t="s">
        <v>294</v>
      </c>
      <c r="AB19" s="90" t="s">
        <v>295</v>
      </c>
    </row>
    <row r="20" spans="1:28" x14ac:dyDescent="0.35">
      <c r="A20" s="93" t="s">
        <v>354</v>
      </c>
      <c r="B20" s="93" t="s">
        <v>355</v>
      </c>
      <c r="C20" s="93" t="s">
        <v>356</v>
      </c>
      <c r="D20" s="93" t="s">
        <v>357</v>
      </c>
      <c r="E20" s="156">
        <v>85132</v>
      </c>
      <c r="F20" s="93" t="s">
        <v>358</v>
      </c>
      <c r="G20" s="93" t="s">
        <v>335</v>
      </c>
      <c r="H20" s="93" t="s">
        <v>314</v>
      </c>
      <c r="I20" s="157">
        <v>70.663865546218503</v>
      </c>
      <c r="J20" s="92">
        <v>40.518518518518498</v>
      </c>
      <c r="K20" s="92">
        <v>37.259259259259302</v>
      </c>
      <c r="L20" s="92">
        <v>149.888888888889</v>
      </c>
      <c r="M20" s="92">
        <v>140.37037037037001</v>
      </c>
      <c r="N20" s="92">
        <v>236.18518518518499</v>
      </c>
      <c r="O20" s="92">
        <v>131.85185185185199</v>
      </c>
      <c r="P20" s="92">
        <v>0</v>
      </c>
      <c r="Q20" s="92">
        <v>0</v>
      </c>
      <c r="R20" s="92">
        <v>125.333333333333</v>
      </c>
      <c r="S20" s="92">
        <v>44.7777777777778</v>
      </c>
      <c r="T20" s="92">
        <v>34.962962962962997</v>
      </c>
      <c r="U20" s="92">
        <v>162.96296296296299</v>
      </c>
      <c r="V20" s="92">
        <v>169.96296296296299</v>
      </c>
      <c r="W20" s="92" t="s">
        <v>315</v>
      </c>
      <c r="X20" s="89" t="s">
        <v>293</v>
      </c>
      <c r="Y20" s="90">
        <v>45267</v>
      </c>
      <c r="Z20" s="90"/>
      <c r="AA20" s="90" t="s">
        <v>308</v>
      </c>
      <c r="AB20" s="90" t="s">
        <v>295</v>
      </c>
    </row>
    <row r="21" spans="1:28" x14ac:dyDescent="0.35">
      <c r="A21" s="93" t="s">
        <v>359</v>
      </c>
      <c r="B21" s="93" t="s">
        <v>360</v>
      </c>
      <c r="C21" s="93" t="s">
        <v>361</v>
      </c>
      <c r="D21" s="93" t="s">
        <v>312</v>
      </c>
      <c r="E21" s="156">
        <v>71342</v>
      </c>
      <c r="F21" s="93" t="s">
        <v>290</v>
      </c>
      <c r="G21" s="93" t="s">
        <v>291</v>
      </c>
      <c r="H21" s="93" t="s">
        <v>292</v>
      </c>
      <c r="I21" s="157">
        <v>13.669117647058799</v>
      </c>
      <c r="J21" s="92">
        <v>426.70370370370301</v>
      </c>
      <c r="K21" s="92">
        <v>201.888888888889</v>
      </c>
      <c r="L21" s="92">
        <v>355.85185185185099</v>
      </c>
      <c r="M21" s="92">
        <v>189.07407407407399</v>
      </c>
      <c r="N21" s="92">
        <v>514.51851851851802</v>
      </c>
      <c r="O21" s="92">
        <v>658.81481481481399</v>
      </c>
      <c r="P21" s="92">
        <v>0.148148148148148</v>
      </c>
      <c r="Q21" s="92">
        <v>3.7037037037037E-2</v>
      </c>
      <c r="R21" s="92">
        <v>223.888888888889</v>
      </c>
      <c r="S21" s="92">
        <v>117.148148148148</v>
      </c>
      <c r="T21" s="92">
        <v>139.25925925925901</v>
      </c>
      <c r="U21" s="92">
        <v>693.22222222222103</v>
      </c>
      <c r="V21" s="92">
        <v>627.74074074073997</v>
      </c>
      <c r="W21" s="92">
        <v>1170</v>
      </c>
      <c r="X21" s="89" t="s">
        <v>293</v>
      </c>
      <c r="Y21" s="90">
        <v>45456</v>
      </c>
      <c r="Z21" s="90"/>
      <c r="AA21" s="90" t="s">
        <v>294</v>
      </c>
      <c r="AB21" s="90" t="s">
        <v>295</v>
      </c>
    </row>
    <row r="22" spans="1:28" ht="16.399999999999999" customHeight="1" x14ac:dyDescent="0.35">
      <c r="A22" s="93" t="s">
        <v>362</v>
      </c>
      <c r="B22" s="93" t="s">
        <v>363</v>
      </c>
      <c r="C22" s="93" t="s">
        <v>364</v>
      </c>
      <c r="D22" s="93" t="s">
        <v>365</v>
      </c>
      <c r="E22" s="156">
        <v>66845</v>
      </c>
      <c r="F22" s="93" t="s">
        <v>334</v>
      </c>
      <c r="G22" s="93" t="s">
        <v>307</v>
      </c>
      <c r="H22" s="93" t="s">
        <v>292</v>
      </c>
      <c r="I22" s="157">
        <v>54.466666666666697</v>
      </c>
      <c r="J22" s="92">
        <v>16.037037037036999</v>
      </c>
      <c r="K22" s="92">
        <v>13.962962962962999</v>
      </c>
      <c r="L22" s="92">
        <v>25.4444444444444</v>
      </c>
      <c r="M22" s="92">
        <v>19.925925925925899</v>
      </c>
      <c r="N22" s="92">
        <v>42.851851851851897</v>
      </c>
      <c r="O22" s="92">
        <v>23.2222222222222</v>
      </c>
      <c r="P22" s="92">
        <v>6.1851851851851896</v>
      </c>
      <c r="Q22" s="92">
        <v>3.1111111111111098</v>
      </c>
      <c r="R22" s="92">
        <v>22.851851851851901</v>
      </c>
      <c r="S22" s="92">
        <v>5.3333333333333304</v>
      </c>
      <c r="T22" s="92">
        <v>11.148148148148101</v>
      </c>
      <c r="U22" s="92">
        <v>36.037037037037003</v>
      </c>
      <c r="V22" s="92">
        <v>52.481481481481502</v>
      </c>
      <c r="W22" s="92" t="s">
        <v>315</v>
      </c>
      <c r="X22" s="89" t="s">
        <v>293</v>
      </c>
      <c r="Y22" s="90">
        <v>45526</v>
      </c>
      <c r="Z22" s="90"/>
      <c r="AA22" s="90" t="s">
        <v>308</v>
      </c>
      <c r="AB22" s="90" t="s">
        <v>295</v>
      </c>
    </row>
    <row r="23" spans="1:28" x14ac:dyDescent="0.35">
      <c r="A23" s="93" t="s">
        <v>366</v>
      </c>
      <c r="B23" s="93" t="s">
        <v>367</v>
      </c>
      <c r="C23" s="93" t="s">
        <v>368</v>
      </c>
      <c r="D23" s="93" t="s">
        <v>348</v>
      </c>
      <c r="E23" s="156">
        <v>49783</v>
      </c>
      <c r="F23" s="93" t="s">
        <v>349</v>
      </c>
      <c r="G23" s="93" t="s">
        <v>307</v>
      </c>
      <c r="H23" s="93" t="s">
        <v>292</v>
      </c>
      <c r="I23" s="157">
        <v>69</v>
      </c>
      <c r="J23" s="92">
        <v>6.8518518518518503</v>
      </c>
      <c r="K23" s="92">
        <v>1</v>
      </c>
      <c r="L23" s="92">
        <v>5.8148148148148104</v>
      </c>
      <c r="M23" s="92">
        <v>5.7407407407407396</v>
      </c>
      <c r="N23" s="92">
        <v>12.037037037037001</v>
      </c>
      <c r="O23" s="92">
        <v>7.3703703703703702</v>
      </c>
      <c r="P23" s="92">
        <v>0</v>
      </c>
      <c r="Q23" s="92">
        <v>0</v>
      </c>
      <c r="R23" s="92">
        <v>9</v>
      </c>
      <c r="S23" s="92">
        <v>0</v>
      </c>
      <c r="T23" s="92">
        <v>1.7037037037036999</v>
      </c>
      <c r="U23" s="92">
        <v>8.7037037037037006</v>
      </c>
      <c r="V23" s="92">
        <v>15.407407407407399</v>
      </c>
      <c r="W23" s="92" t="s">
        <v>315</v>
      </c>
      <c r="X23" s="89" t="s">
        <v>293</v>
      </c>
      <c r="Y23" s="90">
        <v>45407</v>
      </c>
      <c r="Z23" s="90"/>
      <c r="AA23" s="90" t="s">
        <v>308</v>
      </c>
      <c r="AB23" s="90" t="s">
        <v>295</v>
      </c>
    </row>
    <row r="24" spans="1:28" x14ac:dyDescent="0.35">
      <c r="A24" s="93" t="s">
        <v>369</v>
      </c>
      <c r="B24" s="93" t="s">
        <v>370</v>
      </c>
      <c r="C24" s="93" t="s">
        <v>371</v>
      </c>
      <c r="D24" s="93" t="s">
        <v>372</v>
      </c>
      <c r="E24" s="156">
        <v>87021</v>
      </c>
      <c r="F24" s="93" t="s">
        <v>373</v>
      </c>
      <c r="G24" s="93" t="s">
        <v>307</v>
      </c>
      <c r="H24" s="93" t="s">
        <v>314</v>
      </c>
      <c r="I24" s="157">
        <v>26.9821428571429</v>
      </c>
      <c r="J24" s="92">
        <v>156.25925925925901</v>
      </c>
      <c r="K24" s="92">
        <v>27.185185185185201</v>
      </c>
      <c r="L24" s="92">
        <v>0.148148148148148</v>
      </c>
      <c r="M24" s="92">
        <v>0.18518518518518501</v>
      </c>
      <c r="N24" s="92">
        <v>15.3333333333333</v>
      </c>
      <c r="O24" s="92">
        <v>168.444444444444</v>
      </c>
      <c r="P24" s="92">
        <v>0</v>
      </c>
      <c r="Q24" s="92">
        <v>0</v>
      </c>
      <c r="R24" s="92">
        <v>0</v>
      </c>
      <c r="S24" s="92">
        <v>0.33333333333333298</v>
      </c>
      <c r="T24" s="92">
        <v>12.5555555555556</v>
      </c>
      <c r="U24" s="92">
        <v>170.888888888889</v>
      </c>
      <c r="V24" s="92">
        <v>181.48148148148101</v>
      </c>
      <c r="W24" s="92" t="s">
        <v>315</v>
      </c>
      <c r="X24" s="89" t="s">
        <v>293</v>
      </c>
      <c r="Y24" s="90">
        <v>45533</v>
      </c>
      <c r="Z24" s="90"/>
      <c r="AA24" s="90" t="s">
        <v>294</v>
      </c>
      <c r="AB24" s="90" t="s">
        <v>295</v>
      </c>
    </row>
    <row r="25" spans="1:28" x14ac:dyDescent="0.35">
      <c r="A25" s="93" t="s">
        <v>160</v>
      </c>
      <c r="B25" s="93" t="s">
        <v>374</v>
      </c>
      <c r="C25" s="93" t="s">
        <v>375</v>
      </c>
      <c r="D25" s="93" t="s">
        <v>376</v>
      </c>
      <c r="E25" s="156">
        <v>47834</v>
      </c>
      <c r="F25" s="93" t="s">
        <v>334</v>
      </c>
      <c r="G25" s="93" t="s">
        <v>335</v>
      </c>
      <c r="H25" s="93" t="s">
        <v>292</v>
      </c>
      <c r="I25" s="157">
        <v>19.1904761904762</v>
      </c>
      <c r="J25" s="92">
        <v>39.703703703703702</v>
      </c>
      <c r="K25" s="92">
        <v>33.3333333333333</v>
      </c>
      <c r="L25" s="92">
        <v>78.2222222222223</v>
      </c>
      <c r="M25" s="92">
        <v>54.740740740740797</v>
      </c>
      <c r="N25" s="92">
        <v>122.70370370370399</v>
      </c>
      <c r="O25" s="92">
        <v>74.1111111111112</v>
      </c>
      <c r="P25" s="92">
        <v>5.7777777777777803</v>
      </c>
      <c r="Q25" s="92">
        <v>3.4074074074074101</v>
      </c>
      <c r="R25" s="92">
        <v>54.037037037037003</v>
      </c>
      <c r="S25" s="92">
        <v>23.962962962963001</v>
      </c>
      <c r="T25" s="92">
        <v>22.3333333333333</v>
      </c>
      <c r="U25" s="92">
        <v>105.666666666667</v>
      </c>
      <c r="V25" s="92">
        <v>117.92592592592599</v>
      </c>
      <c r="W25" s="92" t="s">
        <v>315</v>
      </c>
      <c r="X25" s="89" t="s">
        <v>293</v>
      </c>
      <c r="Y25" s="90">
        <v>45470</v>
      </c>
      <c r="Z25" s="90"/>
      <c r="AA25" s="90" t="s">
        <v>308</v>
      </c>
      <c r="AB25" s="90" t="s">
        <v>295</v>
      </c>
    </row>
    <row r="26" spans="1:28" ht="16.399999999999999" customHeight="1" x14ac:dyDescent="0.35">
      <c r="A26" s="93" t="s">
        <v>377</v>
      </c>
      <c r="B26" s="93" t="s">
        <v>378</v>
      </c>
      <c r="C26" s="93" t="s">
        <v>379</v>
      </c>
      <c r="D26" s="93" t="s">
        <v>380</v>
      </c>
      <c r="E26" s="156">
        <v>17748</v>
      </c>
      <c r="F26" s="93" t="s">
        <v>381</v>
      </c>
      <c r="G26" s="93" t="s">
        <v>335</v>
      </c>
      <c r="H26" s="93" t="s">
        <v>314</v>
      </c>
      <c r="I26" s="157">
        <v>180.42857142857099</v>
      </c>
      <c r="J26" s="92">
        <v>1.81481481481481</v>
      </c>
      <c r="K26" s="92">
        <v>20.629629629629601</v>
      </c>
      <c r="L26" s="92">
        <v>30.518518518518501</v>
      </c>
      <c r="M26" s="92">
        <v>18.629629629629601</v>
      </c>
      <c r="N26" s="92">
        <v>67.037037037036995</v>
      </c>
      <c r="O26" s="92">
        <v>2.5555555555555598</v>
      </c>
      <c r="P26" s="92">
        <v>2</v>
      </c>
      <c r="Q26" s="92">
        <v>0</v>
      </c>
      <c r="R26" s="92">
        <v>44.740740740740698</v>
      </c>
      <c r="S26" s="92">
        <v>15.962962962962999</v>
      </c>
      <c r="T26" s="92">
        <v>0.81481481481481499</v>
      </c>
      <c r="U26" s="92">
        <v>10.074074074074099</v>
      </c>
      <c r="V26" s="92">
        <v>61.4444444444444</v>
      </c>
      <c r="W26" s="92" t="s">
        <v>315</v>
      </c>
      <c r="X26" s="89" t="s">
        <v>293</v>
      </c>
      <c r="Y26" s="90">
        <v>45491</v>
      </c>
      <c r="Z26" s="90"/>
      <c r="AA26" s="90" t="s">
        <v>308</v>
      </c>
      <c r="AB26" s="90" t="s">
        <v>295</v>
      </c>
    </row>
    <row r="27" spans="1:28" ht="16.399999999999999" customHeight="1" x14ac:dyDescent="0.35">
      <c r="A27" s="93" t="s">
        <v>382</v>
      </c>
      <c r="B27" s="93" t="s">
        <v>383</v>
      </c>
      <c r="C27" s="93" t="s">
        <v>384</v>
      </c>
      <c r="D27" s="93" t="s">
        <v>342</v>
      </c>
      <c r="E27" s="156">
        <v>12901</v>
      </c>
      <c r="F27" s="93" t="s">
        <v>343</v>
      </c>
      <c r="G27" s="93" t="s">
        <v>335</v>
      </c>
      <c r="H27" s="93" t="s">
        <v>292</v>
      </c>
      <c r="I27" s="157">
        <v>11.9142857142857</v>
      </c>
      <c r="J27" s="92">
        <v>0.37037037037037002</v>
      </c>
      <c r="K27" s="92">
        <v>0.11111111111111099</v>
      </c>
      <c r="L27" s="92">
        <v>0.48148148148148101</v>
      </c>
      <c r="M27" s="92">
        <v>0.148148148148148</v>
      </c>
      <c r="N27" s="92">
        <v>0.37037037037037002</v>
      </c>
      <c r="O27" s="92">
        <v>0.592592592592593</v>
      </c>
      <c r="P27" s="92">
        <v>0</v>
      </c>
      <c r="Q27" s="92">
        <v>0.148148148148148</v>
      </c>
      <c r="R27" s="92">
        <v>0</v>
      </c>
      <c r="S27" s="92">
        <v>0</v>
      </c>
      <c r="T27" s="92">
        <v>0</v>
      </c>
      <c r="U27" s="92">
        <v>1.1111111111111101</v>
      </c>
      <c r="V27" s="92">
        <v>0.74074074074074103</v>
      </c>
      <c r="W27" s="92" t="s">
        <v>315</v>
      </c>
      <c r="X27" s="89" t="s">
        <v>293</v>
      </c>
      <c r="Y27" s="90">
        <v>45449</v>
      </c>
      <c r="Z27" s="90"/>
      <c r="AA27" s="90" t="s">
        <v>308</v>
      </c>
      <c r="AB27" s="90" t="s">
        <v>295</v>
      </c>
    </row>
    <row r="28" spans="1:28" ht="16.399999999999999" customHeight="1" x14ac:dyDescent="0.35">
      <c r="A28" s="93" t="s">
        <v>385</v>
      </c>
      <c r="B28" s="93" t="s">
        <v>386</v>
      </c>
      <c r="C28" s="93" t="s">
        <v>387</v>
      </c>
      <c r="D28" s="93" t="s">
        <v>328</v>
      </c>
      <c r="E28" s="156">
        <v>78380</v>
      </c>
      <c r="F28" s="93" t="s">
        <v>388</v>
      </c>
      <c r="G28" s="93" t="s">
        <v>335</v>
      </c>
      <c r="H28" s="93" t="s">
        <v>314</v>
      </c>
      <c r="I28" s="157">
        <v>0.518987341772152</v>
      </c>
      <c r="J28" s="92">
        <v>0.66666666666666696</v>
      </c>
      <c r="K28" s="92">
        <v>1</v>
      </c>
      <c r="L28" s="92">
        <v>0.148148148148148</v>
      </c>
      <c r="M28" s="92">
        <v>0</v>
      </c>
      <c r="N28" s="92">
        <v>0.85185185185185197</v>
      </c>
      <c r="O28" s="92">
        <v>0.70370370370370405</v>
      </c>
      <c r="P28" s="92">
        <v>0</v>
      </c>
      <c r="Q28" s="92">
        <v>0.25925925925925902</v>
      </c>
      <c r="R28" s="92">
        <v>3.7037037037037E-2</v>
      </c>
      <c r="S28" s="92">
        <v>0</v>
      </c>
      <c r="T28" s="92">
        <v>0</v>
      </c>
      <c r="U28" s="92">
        <v>1.7777777777777799</v>
      </c>
      <c r="V28" s="92">
        <v>1.62962962962963</v>
      </c>
      <c r="W28" s="92" t="s">
        <v>315</v>
      </c>
      <c r="X28" s="89" t="s">
        <v>293</v>
      </c>
      <c r="Y28" s="90">
        <v>45330</v>
      </c>
      <c r="Z28" s="90"/>
      <c r="AA28" s="90" t="s">
        <v>308</v>
      </c>
      <c r="AB28" s="90" t="s">
        <v>295</v>
      </c>
    </row>
    <row r="29" spans="1:28" ht="16.399999999999999" customHeight="1" x14ac:dyDescent="0.35">
      <c r="A29" s="93" t="s">
        <v>389</v>
      </c>
      <c r="B29" s="93" t="s">
        <v>390</v>
      </c>
      <c r="C29" s="93" t="s">
        <v>391</v>
      </c>
      <c r="D29" s="93" t="s">
        <v>322</v>
      </c>
      <c r="E29" s="156">
        <v>34112</v>
      </c>
      <c r="F29" s="93" t="s">
        <v>323</v>
      </c>
      <c r="G29" s="93" t="s">
        <v>307</v>
      </c>
      <c r="H29" s="93" t="s">
        <v>292</v>
      </c>
      <c r="I29" s="157">
        <v>3.1615384615384601</v>
      </c>
      <c r="J29" s="92">
        <v>3.8148148148148202</v>
      </c>
      <c r="K29" s="92">
        <v>1.62962962962963</v>
      </c>
      <c r="L29" s="92">
        <v>1.37037037037037</v>
      </c>
      <c r="M29" s="92">
        <v>1.0370370370370401</v>
      </c>
      <c r="N29" s="92">
        <v>4.07407407407407</v>
      </c>
      <c r="O29" s="92">
        <v>3.7037037037037002</v>
      </c>
      <c r="P29" s="92">
        <v>0</v>
      </c>
      <c r="Q29" s="92">
        <v>7.4074074074074098E-2</v>
      </c>
      <c r="R29" s="92">
        <v>0.25925925925925902</v>
      </c>
      <c r="S29" s="92">
        <v>0.22222222222222199</v>
      </c>
      <c r="T29" s="92">
        <v>0.148148148148148</v>
      </c>
      <c r="U29" s="92">
        <v>7.2222222222222197</v>
      </c>
      <c r="V29" s="92">
        <v>4.55555555555555</v>
      </c>
      <c r="W29" s="92" t="s">
        <v>315</v>
      </c>
      <c r="X29" s="89" t="s">
        <v>293</v>
      </c>
      <c r="Y29" s="90">
        <v>45393</v>
      </c>
      <c r="Z29" s="90"/>
      <c r="AA29" s="90" t="s">
        <v>308</v>
      </c>
      <c r="AB29" s="90" t="s">
        <v>295</v>
      </c>
    </row>
    <row r="30" spans="1:28" x14ac:dyDescent="0.35">
      <c r="A30" s="93" t="s">
        <v>392</v>
      </c>
      <c r="B30" s="93" t="s">
        <v>393</v>
      </c>
      <c r="C30" s="93" t="s">
        <v>394</v>
      </c>
      <c r="D30" s="93" t="s">
        <v>395</v>
      </c>
      <c r="E30" s="156">
        <v>4102</v>
      </c>
      <c r="F30" s="93" t="s">
        <v>396</v>
      </c>
      <c r="G30" s="93" t="s">
        <v>335</v>
      </c>
      <c r="H30" s="93" t="s">
        <v>292</v>
      </c>
      <c r="I30" s="157">
        <v>7.0847457627118597</v>
      </c>
      <c r="J30" s="92">
        <v>8.0740740740740709</v>
      </c>
      <c r="K30" s="92">
        <v>0</v>
      </c>
      <c r="L30" s="92">
        <v>8.7037037037037006</v>
      </c>
      <c r="M30" s="92">
        <v>10.814814814814801</v>
      </c>
      <c r="N30" s="92">
        <v>15.074074074074099</v>
      </c>
      <c r="O30" s="92">
        <v>10.962962962962999</v>
      </c>
      <c r="P30" s="92">
        <v>0.92592592592592604</v>
      </c>
      <c r="Q30" s="92">
        <v>0.62962962962962998</v>
      </c>
      <c r="R30" s="92">
        <v>11</v>
      </c>
      <c r="S30" s="92">
        <v>0</v>
      </c>
      <c r="T30" s="92">
        <v>2.81481481481481</v>
      </c>
      <c r="U30" s="92">
        <v>13.7777777777778</v>
      </c>
      <c r="V30" s="92">
        <v>19.8888888888889</v>
      </c>
      <c r="W30" s="92" t="s">
        <v>315</v>
      </c>
      <c r="X30" s="89" t="s">
        <v>293</v>
      </c>
      <c r="Y30" s="90">
        <v>45547</v>
      </c>
      <c r="Z30" s="90"/>
      <c r="AA30" s="90" t="s">
        <v>308</v>
      </c>
      <c r="AB30" s="90" t="s">
        <v>295</v>
      </c>
    </row>
    <row r="31" spans="1:28" ht="16.399999999999999" customHeight="1" x14ac:dyDescent="0.35">
      <c r="A31" s="93" t="s">
        <v>397</v>
      </c>
      <c r="B31" s="93" t="s">
        <v>398</v>
      </c>
      <c r="C31" s="93" t="s">
        <v>399</v>
      </c>
      <c r="D31" s="93" t="s">
        <v>328</v>
      </c>
      <c r="E31" s="156">
        <v>75202</v>
      </c>
      <c r="F31" s="93" t="s">
        <v>329</v>
      </c>
      <c r="G31" s="93" t="s">
        <v>335</v>
      </c>
      <c r="H31" s="93" t="s">
        <v>292</v>
      </c>
      <c r="I31" s="157">
        <v>1.26181818181818</v>
      </c>
      <c r="J31" s="92">
        <v>6.5555555555555696</v>
      </c>
      <c r="K31" s="92">
        <v>0</v>
      </c>
      <c r="L31" s="92">
        <v>0</v>
      </c>
      <c r="M31" s="92">
        <v>0</v>
      </c>
      <c r="N31" s="92">
        <v>2.2222222222222201</v>
      </c>
      <c r="O31" s="92">
        <v>4</v>
      </c>
      <c r="P31" s="92">
        <v>0.18518518518518501</v>
      </c>
      <c r="Q31" s="92">
        <v>0.148148148148148</v>
      </c>
      <c r="R31" s="92">
        <v>3.7037037037037E-2</v>
      </c>
      <c r="S31" s="92">
        <v>0.11111111111111099</v>
      </c>
      <c r="T31" s="92">
        <v>0</v>
      </c>
      <c r="U31" s="92">
        <v>6.4074074074074199</v>
      </c>
      <c r="V31" s="92">
        <v>2.6296296296296302</v>
      </c>
      <c r="W31" s="92" t="s">
        <v>315</v>
      </c>
      <c r="X31" s="89" t="s">
        <v>293</v>
      </c>
      <c r="Y31" s="90">
        <v>45491</v>
      </c>
      <c r="Z31" s="90"/>
      <c r="AA31" s="90" t="s">
        <v>308</v>
      </c>
      <c r="AB31" s="90" t="s">
        <v>295</v>
      </c>
    </row>
    <row r="32" spans="1:28" ht="16.399999999999999" customHeight="1" x14ac:dyDescent="0.35">
      <c r="A32" s="93" t="s">
        <v>162</v>
      </c>
      <c r="B32" s="93" t="s">
        <v>400</v>
      </c>
      <c r="C32" s="93" t="s">
        <v>401</v>
      </c>
      <c r="D32" s="93" t="s">
        <v>402</v>
      </c>
      <c r="E32" s="156">
        <v>80010</v>
      </c>
      <c r="F32" s="93" t="s">
        <v>403</v>
      </c>
      <c r="G32" s="93" t="s">
        <v>301</v>
      </c>
      <c r="H32" s="93" t="s">
        <v>292</v>
      </c>
      <c r="I32" s="157">
        <v>47.161835748792299</v>
      </c>
      <c r="J32" s="92">
        <v>709.40740740740603</v>
      </c>
      <c r="K32" s="92">
        <v>171.333333333333</v>
      </c>
      <c r="L32" s="92">
        <v>182.444444444444</v>
      </c>
      <c r="M32" s="92">
        <v>121.51851851851799</v>
      </c>
      <c r="N32" s="92">
        <v>255.07407407407399</v>
      </c>
      <c r="O32" s="92">
        <v>858.44444444444298</v>
      </c>
      <c r="P32" s="92">
        <v>18.3333333333333</v>
      </c>
      <c r="Q32" s="92">
        <v>52.851851851851897</v>
      </c>
      <c r="R32" s="92">
        <v>154.59259259259301</v>
      </c>
      <c r="S32" s="92">
        <v>59.703703703703702</v>
      </c>
      <c r="T32" s="92">
        <v>50.037037037037003</v>
      </c>
      <c r="U32" s="92">
        <v>920.37037037036896</v>
      </c>
      <c r="V32" s="92">
        <v>453.81481481481302</v>
      </c>
      <c r="W32" s="92">
        <v>600</v>
      </c>
      <c r="X32" s="89" t="s">
        <v>293</v>
      </c>
      <c r="Y32" s="90">
        <v>45337</v>
      </c>
      <c r="Z32" s="90"/>
      <c r="AA32" s="90" t="s">
        <v>294</v>
      </c>
      <c r="AB32" s="90" t="s">
        <v>295</v>
      </c>
    </row>
    <row r="33" spans="1:28" ht="16.399999999999999" customHeight="1" x14ac:dyDescent="0.35">
      <c r="A33" s="93" t="s">
        <v>404</v>
      </c>
      <c r="B33" s="93" t="s">
        <v>405</v>
      </c>
      <c r="C33" s="93" t="s">
        <v>406</v>
      </c>
      <c r="D33" s="93" t="s">
        <v>407</v>
      </c>
      <c r="E33" s="156">
        <v>96910</v>
      </c>
      <c r="F33" s="93" t="s">
        <v>408</v>
      </c>
      <c r="G33" s="93" t="s">
        <v>335</v>
      </c>
      <c r="H33" s="93" t="s">
        <v>292</v>
      </c>
      <c r="I33" s="157"/>
      <c r="J33" s="92">
        <v>0</v>
      </c>
      <c r="K33" s="92">
        <v>0.85185185185185197</v>
      </c>
      <c r="L33" s="92">
        <v>5.5925925925925899</v>
      </c>
      <c r="M33" s="92">
        <v>0.148148148148148</v>
      </c>
      <c r="N33" s="92">
        <v>5.7407407407407396</v>
      </c>
      <c r="O33" s="92">
        <v>0.85185185185185197</v>
      </c>
      <c r="P33" s="92">
        <v>0</v>
      </c>
      <c r="Q33" s="92">
        <v>0</v>
      </c>
      <c r="R33" s="92">
        <v>4.5925925925925899</v>
      </c>
      <c r="S33" s="92">
        <v>1.1481481481481499</v>
      </c>
      <c r="T33" s="92">
        <v>0</v>
      </c>
      <c r="U33" s="92">
        <v>0.85185185185185197</v>
      </c>
      <c r="V33" s="92">
        <v>6.5925925925925899</v>
      </c>
      <c r="W33" s="92" t="s">
        <v>315</v>
      </c>
      <c r="X33" s="89" t="s">
        <v>409</v>
      </c>
      <c r="Y33" s="90">
        <v>45365</v>
      </c>
      <c r="Z33" s="90"/>
      <c r="AA33" s="90" t="s">
        <v>410</v>
      </c>
      <c r="AB33" s="90" t="s">
        <v>295</v>
      </c>
    </row>
    <row r="34" spans="1:28" ht="16.399999999999999" customHeight="1" x14ac:dyDescent="0.35">
      <c r="A34" s="93" t="s">
        <v>164</v>
      </c>
      <c r="B34" s="93" t="s">
        <v>411</v>
      </c>
      <c r="C34" s="93" t="s">
        <v>298</v>
      </c>
      <c r="D34" s="93" t="s">
        <v>299</v>
      </c>
      <c r="E34" s="156">
        <v>92301</v>
      </c>
      <c r="F34" s="93" t="s">
        <v>300</v>
      </c>
      <c r="G34" s="93" t="s">
        <v>301</v>
      </c>
      <c r="H34" s="93" t="s">
        <v>292</v>
      </c>
      <c r="I34" s="157">
        <v>37.470238095238102</v>
      </c>
      <c r="J34" s="92">
        <v>202.59259259259301</v>
      </c>
      <c r="K34" s="92">
        <v>17.703703703703699</v>
      </c>
      <c r="L34" s="92">
        <v>76.5555555555555</v>
      </c>
      <c r="M34" s="92">
        <v>122.40740740740701</v>
      </c>
      <c r="N34" s="92">
        <v>191.07407407407399</v>
      </c>
      <c r="O34" s="92">
        <v>228.18518518518499</v>
      </c>
      <c r="P34" s="92">
        <v>0</v>
      </c>
      <c r="Q34" s="92">
        <v>0</v>
      </c>
      <c r="R34" s="92">
        <v>128.96296296296299</v>
      </c>
      <c r="S34" s="92">
        <v>47.148148148148202</v>
      </c>
      <c r="T34" s="92">
        <v>7.2222222222222197</v>
      </c>
      <c r="U34" s="92">
        <v>235.92592592592601</v>
      </c>
      <c r="V34" s="92">
        <v>224.59259259259301</v>
      </c>
      <c r="W34" s="92">
        <v>480</v>
      </c>
      <c r="X34" s="89" t="s">
        <v>293</v>
      </c>
      <c r="Y34" s="90">
        <v>45351</v>
      </c>
      <c r="Z34" s="90"/>
      <c r="AA34" s="90" t="s">
        <v>294</v>
      </c>
      <c r="AB34" s="90" t="s">
        <v>295</v>
      </c>
    </row>
    <row r="35" spans="1:28" x14ac:dyDescent="0.35">
      <c r="A35" s="93" t="s">
        <v>412</v>
      </c>
      <c r="B35" s="93" t="s">
        <v>413</v>
      </c>
      <c r="C35" s="93" t="s">
        <v>414</v>
      </c>
      <c r="D35" s="93" t="s">
        <v>415</v>
      </c>
      <c r="E35" s="156">
        <v>53039</v>
      </c>
      <c r="F35" s="93" t="s">
        <v>334</v>
      </c>
      <c r="G35" s="93" t="s">
        <v>335</v>
      </c>
      <c r="H35" s="93" t="s">
        <v>292</v>
      </c>
      <c r="I35" s="157">
        <v>111.54838709677399</v>
      </c>
      <c r="J35" s="92">
        <v>7.6666666666666696</v>
      </c>
      <c r="K35" s="92">
        <v>14.4814814814815</v>
      </c>
      <c r="L35" s="92">
        <v>37.925925925925903</v>
      </c>
      <c r="M35" s="92">
        <v>39.4444444444444</v>
      </c>
      <c r="N35" s="92">
        <v>76.259259259259295</v>
      </c>
      <c r="O35" s="92">
        <v>22.259259259259299</v>
      </c>
      <c r="P35" s="92">
        <v>0</v>
      </c>
      <c r="Q35" s="92">
        <v>1</v>
      </c>
      <c r="R35" s="92">
        <v>39.8888888888889</v>
      </c>
      <c r="S35" s="92">
        <v>17.407407407407401</v>
      </c>
      <c r="T35" s="92">
        <v>6.0370370370370399</v>
      </c>
      <c r="U35" s="92">
        <v>36.185185185185198</v>
      </c>
      <c r="V35" s="92">
        <v>63.074074074074097</v>
      </c>
      <c r="W35" s="92" t="s">
        <v>315</v>
      </c>
      <c r="X35" s="89" t="s">
        <v>293</v>
      </c>
      <c r="Y35" s="90">
        <v>45365</v>
      </c>
      <c r="Z35" s="90"/>
      <c r="AA35" s="90" t="s">
        <v>308</v>
      </c>
      <c r="AB35" s="90" t="s">
        <v>295</v>
      </c>
    </row>
    <row r="36" spans="1:28" ht="16.399999999999999" customHeight="1" x14ac:dyDescent="0.35">
      <c r="A36" s="93" t="s">
        <v>416</v>
      </c>
      <c r="B36" s="93" t="s">
        <v>417</v>
      </c>
      <c r="C36" s="93" t="s">
        <v>418</v>
      </c>
      <c r="D36" s="93" t="s">
        <v>328</v>
      </c>
      <c r="E36" s="156">
        <v>78562</v>
      </c>
      <c r="F36" s="93" t="s">
        <v>388</v>
      </c>
      <c r="G36" s="93" t="s">
        <v>335</v>
      </c>
      <c r="H36" s="93" t="s">
        <v>292</v>
      </c>
      <c r="I36" s="157">
        <v>1</v>
      </c>
      <c r="J36" s="92">
        <v>1.55555555555556</v>
      </c>
      <c r="K36" s="92">
        <v>0.407407407407407</v>
      </c>
      <c r="L36" s="92">
        <v>0</v>
      </c>
      <c r="M36" s="92">
        <v>0.11111111111111099</v>
      </c>
      <c r="N36" s="92">
        <v>2</v>
      </c>
      <c r="O36" s="92">
        <v>7.4074074074074098E-2</v>
      </c>
      <c r="P36" s="92">
        <v>0</v>
      </c>
      <c r="Q36" s="92">
        <v>0</v>
      </c>
      <c r="R36" s="92">
        <v>1.4074074074074101</v>
      </c>
      <c r="S36" s="92">
        <v>0</v>
      </c>
      <c r="T36" s="92">
        <v>0</v>
      </c>
      <c r="U36" s="92">
        <v>0.66666666666666696</v>
      </c>
      <c r="V36" s="92">
        <v>2</v>
      </c>
      <c r="W36" s="92" t="s">
        <v>315</v>
      </c>
      <c r="X36" s="89" t="s">
        <v>409</v>
      </c>
      <c r="Y36" s="90">
        <v>45526</v>
      </c>
      <c r="Z36" s="90"/>
      <c r="AA36" s="90" t="s">
        <v>410</v>
      </c>
      <c r="AB36" s="90" t="s">
        <v>295</v>
      </c>
    </row>
    <row r="37" spans="1:28" ht="16.399999999999999" customHeight="1" x14ac:dyDescent="0.35">
      <c r="A37" s="93" t="s">
        <v>419</v>
      </c>
      <c r="B37" s="93" t="s">
        <v>420</v>
      </c>
      <c r="C37" s="93" t="s">
        <v>421</v>
      </c>
      <c r="D37" s="93" t="s">
        <v>328</v>
      </c>
      <c r="E37" s="156">
        <v>76837</v>
      </c>
      <c r="F37" s="93" t="s">
        <v>329</v>
      </c>
      <c r="G37" s="93" t="s">
        <v>335</v>
      </c>
      <c r="H37" s="93" t="s">
        <v>314</v>
      </c>
      <c r="I37" s="157">
        <v>27.031007751937999</v>
      </c>
      <c r="J37" s="92">
        <v>107.148148148148</v>
      </c>
      <c r="K37" s="92">
        <v>3.8518518518518499</v>
      </c>
      <c r="L37" s="92">
        <v>0.66666666666666696</v>
      </c>
      <c r="M37" s="92">
        <v>0.81481481481481499</v>
      </c>
      <c r="N37" s="92">
        <v>2.6296296296296302</v>
      </c>
      <c r="O37" s="92">
        <v>109.851851851852</v>
      </c>
      <c r="P37" s="92">
        <v>0</v>
      </c>
      <c r="Q37" s="92">
        <v>0</v>
      </c>
      <c r="R37" s="92">
        <v>0.11111111111111099</v>
      </c>
      <c r="S37" s="92">
        <v>0.148148148148148</v>
      </c>
      <c r="T37" s="92">
        <v>0</v>
      </c>
      <c r="U37" s="92">
        <v>112.222222222222</v>
      </c>
      <c r="V37" s="92">
        <v>93.814814814814795</v>
      </c>
      <c r="W37" s="92" t="s">
        <v>315</v>
      </c>
      <c r="X37" s="89" t="s">
        <v>293</v>
      </c>
      <c r="Y37" s="90">
        <v>45512</v>
      </c>
      <c r="Z37" s="90"/>
      <c r="AA37" s="90" t="s">
        <v>308</v>
      </c>
      <c r="AB37" s="90" t="s">
        <v>295</v>
      </c>
    </row>
    <row r="38" spans="1:28" x14ac:dyDescent="0.35">
      <c r="A38" s="93" t="s">
        <v>422</v>
      </c>
      <c r="B38" s="93" t="s">
        <v>423</v>
      </c>
      <c r="C38" s="93" t="s">
        <v>424</v>
      </c>
      <c r="D38" s="93" t="s">
        <v>328</v>
      </c>
      <c r="E38" s="156">
        <v>79925</v>
      </c>
      <c r="F38" s="93" t="s">
        <v>373</v>
      </c>
      <c r="G38" s="93" t="s">
        <v>344</v>
      </c>
      <c r="H38" s="93" t="s">
        <v>292</v>
      </c>
      <c r="I38" s="157">
        <v>42.984375</v>
      </c>
      <c r="J38" s="92">
        <v>331.444444444444</v>
      </c>
      <c r="K38" s="92">
        <v>170.222222222223</v>
      </c>
      <c r="L38" s="92">
        <v>143.29629629629599</v>
      </c>
      <c r="M38" s="92">
        <v>75.407407407407405</v>
      </c>
      <c r="N38" s="92">
        <v>273.59259259259301</v>
      </c>
      <c r="O38" s="92">
        <v>224.40740740740699</v>
      </c>
      <c r="P38" s="92">
        <v>47.925925925925903</v>
      </c>
      <c r="Q38" s="92">
        <v>174.444444444444</v>
      </c>
      <c r="R38" s="92">
        <v>94.037037037037095</v>
      </c>
      <c r="S38" s="92">
        <v>84.592592592592595</v>
      </c>
      <c r="T38" s="92">
        <v>118.48148148148201</v>
      </c>
      <c r="U38" s="92">
        <v>423.25925925925799</v>
      </c>
      <c r="V38" s="92">
        <v>558.51851851851598</v>
      </c>
      <c r="W38" s="92">
        <v>450</v>
      </c>
      <c r="X38" s="89" t="s">
        <v>293</v>
      </c>
      <c r="Y38" s="90">
        <v>45526</v>
      </c>
      <c r="Z38" s="90"/>
      <c r="AA38" s="90" t="s">
        <v>294</v>
      </c>
      <c r="AB38" s="90" t="s">
        <v>295</v>
      </c>
    </row>
    <row r="39" spans="1:28" ht="16.399999999999999" customHeight="1" x14ac:dyDescent="0.35">
      <c r="A39" s="93" t="s">
        <v>425</v>
      </c>
      <c r="B39" s="93" t="s">
        <v>426</v>
      </c>
      <c r="C39" s="93" t="s">
        <v>427</v>
      </c>
      <c r="D39" s="93" t="s">
        <v>328</v>
      </c>
      <c r="E39" s="156">
        <v>78580</v>
      </c>
      <c r="F39" s="93" t="s">
        <v>388</v>
      </c>
      <c r="G39" s="93" t="s">
        <v>291</v>
      </c>
      <c r="H39" s="93" t="s">
        <v>292</v>
      </c>
      <c r="I39" s="157">
        <v>26.624203821656</v>
      </c>
      <c r="J39" s="92">
        <v>786.03703703703695</v>
      </c>
      <c r="K39" s="92">
        <v>30.259259259259299</v>
      </c>
      <c r="L39" s="92">
        <v>17.518518518518501</v>
      </c>
      <c r="M39" s="92">
        <v>28.148148148148099</v>
      </c>
      <c r="N39" s="92">
        <v>104.481481481481</v>
      </c>
      <c r="O39" s="92">
        <v>255.222222222223</v>
      </c>
      <c r="P39" s="92">
        <v>15.962962962962999</v>
      </c>
      <c r="Q39" s="92">
        <v>486.29629629629602</v>
      </c>
      <c r="R39" s="92">
        <v>51.370370370370402</v>
      </c>
      <c r="S39" s="92">
        <v>26.814814814814799</v>
      </c>
      <c r="T39" s="92">
        <v>24.148148148148099</v>
      </c>
      <c r="U39" s="92">
        <v>759.62962962963002</v>
      </c>
      <c r="V39" s="92">
        <v>626.74074074074099</v>
      </c>
      <c r="W39" s="92">
        <v>600</v>
      </c>
      <c r="X39" s="89" t="s">
        <v>293</v>
      </c>
      <c r="Y39" s="90">
        <v>45547</v>
      </c>
      <c r="Z39" s="90"/>
      <c r="AA39" s="90" t="s">
        <v>294</v>
      </c>
      <c r="AB39" s="90" t="s">
        <v>295</v>
      </c>
    </row>
    <row r="40" spans="1:28" ht="16.399999999999999" customHeight="1" x14ac:dyDescent="0.35">
      <c r="A40" s="93" t="s">
        <v>428</v>
      </c>
      <c r="B40" s="93" t="s">
        <v>429</v>
      </c>
      <c r="C40" s="93" t="s">
        <v>430</v>
      </c>
      <c r="D40" s="93" t="s">
        <v>431</v>
      </c>
      <c r="E40" s="156">
        <v>7201</v>
      </c>
      <c r="F40" s="93" t="s">
        <v>432</v>
      </c>
      <c r="G40" s="93" t="s">
        <v>301</v>
      </c>
      <c r="H40" s="93" t="s">
        <v>292</v>
      </c>
      <c r="I40" s="157">
        <v>4.0842245989304802</v>
      </c>
      <c r="J40" s="92">
        <v>80.2222222222222</v>
      </c>
      <c r="K40" s="92">
        <v>178.62962962962999</v>
      </c>
      <c r="L40" s="92">
        <v>18.407407407407401</v>
      </c>
      <c r="M40" s="92">
        <v>5.2222222222222197</v>
      </c>
      <c r="N40" s="92">
        <v>47.074074074074097</v>
      </c>
      <c r="O40" s="92">
        <v>219.29629629629699</v>
      </c>
      <c r="P40" s="92">
        <v>1.1111111111111101</v>
      </c>
      <c r="Q40" s="92">
        <v>15</v>
      </c>
      <c r="R40" s="92">
        <v>9.5185185185185208</v>
      </c>
      <c r="S40" s="92">
        <v>7.4814814814814801</v>
      </c>
      <c r="T40" s="92">
        <v>22.296296296296301</v>
      </c>
      <c r="U40" s="92">
        <v>243.18518518518599</v>
      </c>
      <c r="V40" s="92">
        <v>72.6666666666667</v>
      </c>
      <c r="W40" s="92">
        <v>285</v>
      </c>
      <c r="X40" s="89" t="s">
        <v>293</v>
      </c>
      <c r="Y40" s="90">
        <v>45435</v>
      </c>
      <c r="Z40" s="90"/>
      <c r="AA40" s="90" t="s">
        <v>294</v>
      </c>
      <c r="AB40" s="90" t="s">
        <v>295</v>
      </c>
    </row>
    <row r="41" spans="1:28" ht="17.149999999999999" customHeight="1" x14ac:dyDescent="0.35">
      <c r="A41" s="93" t="s">
        <v>433</v>
      </c>
      <c r="B41" s="93" t="s">
        <v>434</v>
      </c>
      <c r="C41" s="93" t="s">
        <v>435</v>
      </c>
      <c r="D41" s="93" t="s">
        <v>357</v>
      </c>
      <c r="E41" s="156">
        <v>85131</v>
      </c>
      <c r="F41" s="93" t="s">
        <v>358</v>
      </c>
      <c r="G41" s="93" t="s">
        <v>291</v>
      </c>
      <c r="H41" s="93" t="s">
        <v>292</v>
      </c>
      <c r="I41" s="157">
        <v>13.5991967871486</v>
      </c>
      <c r="J41" s="92">
        <v>1058.5185185185201</v>
      </c>
      <c r="K41" s="92">
        <v>39.185185185185198</v>
      </c>
      <c r="L41" s="92">
        <v>91.851851851851805</v>
      </c>
      <c r="M41" s="92">
        <v>118.740740740741</v>
      </c>
      <c r="N41" s="92">
        <v>140.59259259259301</v>
      </c>
      <c r="O41" s="92">
        <v>573.99999999999295</v>
      </c>
      <c r="P41" s="92">
        <v>67.962962962963005</v>
      </c>
      <c r="Q41" s="92">
        <v>525.74074074074099</v>
      </c>
      <c r="R41" s="92">
        <v>88.5555555555556</v>
      </c>
      <c r="S41" s="92">
        <v>47</v>
      </c>
      <c r="T41" s="92">
        <v>62.8888888888889</v>
      </c>
      <c r="U41" s="92">
        <v>1109.8518518518499</v>
      </c>
      <c r="V41" s="92">
        <v>808.55555555555202</v>
      </c>
      <c r="W41" s="92">
        <v>900</v>
      </c>
      <c r="X41" s="89" t="s">
        <v>293</v>
      </c>
      <c r="Y41" s="90">
        <v>45596</v>
      </c>
      <c r="Z41" s="90"/>
      <c r="AA41" s="90" t="s">
        <v>294</v>
      </c>
      <c r="AB41" s="90" t="s">
        <v>295</v>
      </c>
    </row>
    <row r="42" spans="1:28" x14ac:dyDescent="0.35">
      <c r="A42" s="93" t="s">
        <v>436</v>
      </c>
      <c r="B42" s="93" t="s">
        <v>437</v>
      </c>
      <c r="C42" s="93" t="s">
        <v>356</v>
      </c>
      <c r="D42" s="93" t="s">
        <v>357</v>
      </c>
      <c r="E42" s="156">
        <v>85132</v>
      </c>
      <c r="F42" s="93" t="s">
        <v>358</v>
      </c>
      <c r="G42" s="93" t="s">
        <v>344</v>
      </c>
      <c r="H42" s="93" t="s">
        <v>314</v>
      </c>
      <c r="I42" s="157">
        <v>6.6233618233618197</v>
      </c>
      <c r="J42" s="92">
        <v>282.92592592592302</v>
      </c>
      <c r="K42" s="92">
        <v>65.962962962963005</v>
      </c>
      <c r="L42" s="92">
        <v>1.37037037037037</v>
      </c>
      <c r="M42" s="92">
        <v>1</v>
      </c>
      <c r="N42" s="92">
        <v>60.8888888888889</v>
      </c>
      <c r="O42" s="92">
        <v>290.37037037036799</v>
      </c>
      <c r="P42" s="92">
        <v>0</v>
      </c>
      <c r="Q42" s="92">
        <v>0</v>
      </c>
      <c r="R42" s="92">
        <v>5.7037037037036997</v>
      </c>
      <c r="S42" s="92">
        <v>8.5925925925925899</v>
      </c>
      <c r="T42" s="92">
        <v>31</v>
      </c>
      <c r="U42" s="92">
        <v>305.96296296295901</v>
      </c>
      <c r="V42" s="92">
        <v>185.51851851852001</v>
      </c>
      <c r="W42" s="92">
        <v>392</v>
      </c>
      <c r="X42" s="89" t="s">
        <v>293</v>
      </c>
      <c r="Y42" s="90">
        <v>45337</v>
      </c>
      <c r="Z42" s="90"/>
      <c r="AA42" s="90" t="s">
        <v>294</v>
      </c>
      <c r="AB42" s="90" t="s">
        <v>295</v>
      </c>
    </row>
    <row r="43" spans="1:28" ht="15.65" customHeight="1" x14ac:dyDescent="0.35">
      <c r="A43" s="93" t="s">
        <v>438</v>
      </c>
      <c r="B43" s="93" t="s">
        <v>437</v>
      </c>
      <c r="C43" s="93" t="s">
        <v>356</v>
      </c>
      <c r="D43" s="93" t="s">
        <v>357</v>
      </c>
      <c r="E43" s="156">
        <v>85232</v>
      </c>
      <c r="F43" s="93" t="s">
        <v>358</v>
      </c>
      <c r="G43" s="93" t="s">
        <v>313</v>
      </c>
      <c r="H43" s="93" t="s">
        <v>314</v>
      </c>
      <c r="I43" s="157">
        <v>3.3909119203236799</v>
      </c>
      <c r="J43" s="92">
        <v>130.925925925927</v>
      </c>
      <c r="K43" s="92">
        <v>29.296296296296301</v>
      </c>
      <c r="L43" s="92">
        <v>17.037037037036999</v>
      </c>
      <c r="M43" s="92">
        <v>9.0740740740740709</v>
      </c>
      <c r="N43" s="92">
        <v>43.888888888888999</v>
      </c>
      <c r="O43" s="92">
        <v>139.07407407407501</v>
      </c>
      <c r="P43" s="92">
        <v>0.85185185185185197</v>
      </c>
      <c r="Q43" s="92">
        <v>2.5185185185185199</v>
      </c>
      <c r="R43" s="92">
        <v>5.7407407407407396</v>
      </c>
      <c r="S43" s="92">
        <v>2.0370370370370399</v>
      </c>
      <c r="T43" s="92">
        <v>3.4074074074074101</v>
      </c>
      <c r="U43" s="92">
        <v>175.14814814815</v>
      </c>
      <c r="V43" s="92">
        <v>141.703703703705</v>
      </c>
      <c r="W43" s="92" t="s">
        <v>315</v>
      </c>
      <c r="X43" s="89" t="s">
        <v>293</v>
      </c>
      <c r="Y43" s="90">
        <v>45456</v>
      </c>
      <c r="Z43" s="90"/>
      <c r="AA43" s="90" t="s">
        <v>294</v>
      </c>
      <c r="AB43" s="90" t="s">
        <v>295</v>
      </c>
    </row>
    <row r="44" spans="1:28" ht="15.65" customHeight="1" x14ac:dyDescent="0.35">
      <c r="A44" s="93" t="s">
        <v>439</v>
      </c>
      <c r="B44" s="93" t="s">
        <v>440</v>
      </c>
      <c r="C44" s="93" t="s">
        <v>441</v>
      </c>
      <c r="D44" s="93" t="s">
        <v>442</v>
      </c>
      <c r="E44" s="156">
        <v>31537</v>
      </c>
      <c r="F44" s="93" t="s">
        <v>306</v>
      </c>
      <c r="G44" s="93" t="s">
        <v>291</v>
      </c>
      <c r="H44" s="93" t="s">
        <v>314</v>
      </c>
      <c r="I44" s="157">
        <v>62.876106194690301</v>
      </c>
      <c r="J44" s="92">
        <v>162.88888888888999</v>
      </c>
      <c r="K44" s="92">
        <v>16.148148148148099</v>
      </c>
      <c r="L44" s="92">
        <v>38.370370370370402</v>
      </c>
      <c r="M44" s="92">
        <v>17.962962962963001</v>
      </c>
      <c r="N44" s="92">
        <v>56.592592592592602</v>
      </c>
      <c r="O44" s="92">
        <v>178.77777777777899</v>
      </c>
      <c r="P44" s="92">
        <v>0</v>
      </c>
      <c r="Q44" s="92">
        <v>0</v>
      </c>
      <c r="R44" s="92">
        <v>22.962962962963001</v>
      </c>
      <c r="S44" s="92">
        <v>9.2592592592592595</v>
      </c>
      <c r="T44" s="92">
        <v>13.407407407407399</v>
      </c>
      <c r="U44" s="92">
        <v>189.74074074074201</v>
      </c>
      <c r="V44" s="92">
        <v>152.59259259259301</v>
      </c>
      <c r="W44" s="92">
        <v>338</v>
      </c>
      <c r="X44" s="89" t="s">
        <v>293</v>
      </c>
      <c r="Y44" s="90">
        <v>45484</v>
      </c>
      <c r="Z44" s="90"/>
      <c r="AA44" s="90" t="s">
        <v>294</v>
      </c>
      <c r="AB44" s="90" t="s">
        <v>295</v>
      </c>
    </row>
    <row r="45" spans="1:28" x14ac:dyDescent="0.35">
      <c r="A45" s="93" t="s">
        <v>168</v>
      </c>
      <c r="B45" s="93" t="s">
        <v>443</v>
      </c>
      <c r="C45" s="93" t="s">
        <v>441</v>
      </c>
      <c r="D45" s="93" t="s">
        <v>442</v>
      </c>
      <c r="E45" s="156">
        <v>31537</v>
      </c>
      <c r="F45" s="93" t="s">
        <v>306</v>
      </c>
      <c r="G45" s="93" t="s">
        <v>291</v>
      </c>
      <c r="H45" s="93" t="s">
        <v>314</v>
      </c>
      <c r="I45" s="157">
        <v>44.238993710691801</v>
      </c>
      <c r="J45" s="92">
        <v>395.11111111110802</v>
      </c>
      <c r="K45" s="92">
        <v>106.444444444444</v>
      </c>
      <c r="L45" s="92">
        <v>71.481481481481495</v>
      </c>
      <c r="M45" s="92">
        <v>39</v>
      </c>
      <c r="N45" s="92">
        <v>148.29629629629599</v>
      </c>
      <c r="O45" s="92">
        <v>463.74074074073701</v>
      </c>
      <c r="P45" s="92">
        <v>0</v>
      </c>
      <c r="Q45" s="92">
        <v>0</v>
      </c>
      <c r="R45" s="92">
        <v>59.2222222222222</v>
      </c>
      <c r="S45" s="92">
        <v>29.703703703703699</v>
      </c>
      <c r="T45" s="92">
        <v>29.3333333333333</v>
      </c>
      <c r="U45" s="92">
        <v>493.77777777777402</v>
      </c>
      <c r="V45" s="92">
        <v>377.40740740740398</v>
      </c>
      <c r="W45" s="92">
        <v>544</v>
      </c>
      <c r="X45" s="89" t="s">
        <v>293</v>
      </c>
      <c r="Y45" s="90">
        <v>45484</v>
      </c>
      <c r="Z45" s="90"/>
      <c r="AA45" s="90" t="s">
        <v>294</v>
      </c>
      <c r="AB45" s="90" t="s">
        <v>295</v>
      </c>
    </row>
    <row r="46" spans="1:28" ht="15.65" customHeight="1" x14ac:dyDescent="0.35">
      <c r="A46" s="93" t="s">
        <v>444</v>
      </c>
      <c r="B46" s="93" t="s">
        <v>445</v>
      </c>
      <c r="C46" s="93" t="s">
        <v>446</v>
      </c>
      <c r="D46" s="93" t="s">
        <v>447</v>
      </c>
      <c r="E46" s="156">
        <v>56007</v>
      </c>
      <c r="F46" s="93" t="s">
        <v>448</v>
      </c>
      <c r="G46" s="93" t="s">
        <v>307</v>
      </c>
      <c r="H46" s="93" t="s">
        <v>314</v>
      </c>
      <c r="I46" s="157">
        <v>92.8</v>
      </c>
      <c r="J46" s="92">
        <v>21.1111111111111</v>
      </c>
      <c r="K46" s="92">
        <v>9.9629629629629601</v>
      </c>
      <c r="L46" s="92">
        <v>33.6666666666667</v>
      </c>
      <c r="M46" s="92">
        <v>10.3703703703704</v>
      </c>
      <c r="N46" s="92">
        <v>42.8888888888889</v>
      </c>
      <c r="O46" s="92">
        <v>32.2222222222222</v>
      </c>
      <c r="P46" s="92">
        <v>0</v>
      </c>
      <c r="Q46" s="92">
        <v>0</v>
      </c>
      <c r="R46" s="92">
        <v>22.2222222222222</v>
      </c>
      <c r="S46" s="92">
        <v>8.9259259259259291</v>
      </c>
      <c r="T46" s="92">
        <v>8</v>
      </c>
      <c r="U46" s="92">
        <v>35.962962962962997</v>
      </c>
      <c r="V46" s="92">
        <v>36.8888888888889</v>
      </c>
      <c r="W46" s="92" t="s">
        <v>315</v>
      </c>
      <c r="X46" s="89" t="s">
        <v>293</v>
      </c>
      <c r="Y46" s="90">
        <v>45512</v>
      </c>
      <c r="Z46" s="90"/>
      <c r="AA46" s="90" t="s">
        <v>308</v>
      </c>
      <c r="AB46" s="90" t="s">
        <v>295</v>
      </c>
    </row>
    <row r="47" spans="1:28" ht="15.65" customHeight="1" x14ac:dyDescent="0.35">
      <c r="A47" s="93" t="s">
        <v>449</v>
      </c>
      <c r="B47" s="93" t="s">
        <v>450</v>
      </c>
      <c r="C47" s="93" t="s">
        <v>451</v>
      </c>
      <c r="D47" s="93" t="s">
        <v>452</v>
      </c>
      <c r="E47" s="156">
        <v>44024</v>
      </c>
      <c r="F47" s="93" t="s">
        <v>349</v>
      </c>
      <c r="G47" s="93" t="s">
        <v>335</v>
      </c>
      <c r="H47" s="93" t="s">
        <v>292</v>
      </c>
      <c r="I47" s="157">
        <v>133.80000000000001</v>
      </c>
      <c r="J47" s="92">
        <v>14.4444444444444</v>
      </c>
      <c r="K47" s="92">
        <v>17.518518518518501</v>
      </c>
      <c r="L47" s="92">
        <v>10.7777777777778</v>
      </c>
      <c r="M47" s="92">
        <v>2.3703703703703698</v>
      </c>
      <c r="N47" s="92">
        <v>27.814814814814799</v>
      </c>
      <c r="O47" s="92">
        <v>12.296296296296299</v>
      </c>
      <c r="P47" s="92">
        <v>3</v>
      </c>
      <c r="Q47" s="92">
        <v>2</v>
      </c>
      <c r="R47" s="92">
        <v>11.3703703703704</v>
      </c>
      <c r="S47" s="92">
        <v>9.4814814814814792</v>
      </c>
      <c r="T47" s="92">
        <v>6.5925925925925899</v>
      </c>
      <c r="U47" s="92">
        <v>17.6666666666667</v>
      </c>
      <c r="V47" s="92">
        <v>32.814814814814802</v>
      </c>
      <c r="W47" s="92" t="s">
        <v>315</v>
      </c>
      <c r="X47" s="89" t="s">
        <v>293</v>
      </c>
      <c r="Y47" s="90">
        <v>45491</v>
      </c>
      <c r="Z47" s="90"/>
      <c r="AA47" s="90" t="s">
        <v>308</v>
      </c>
      <c r="AB47" s="90" t="s">
        <v>295</v>
      </c>
    </row>
    <row r="48" spans="1:28" ht="15.65" customHeight="1" x14ac:dyDescent="0.35">
      <c r="A48" s="93" t="s">
        <v>453</v>
      </c>
      <c r="B48" s="93" t="s">
        <v>454</v>
      </c>
      <c r="C48" s="93" t="s">
        <v>455</v>
      </c>
      <c r="D48" s="93" t="s">
        <v>299</v>
      </c>
      <c r="E48" s="156">
        <v>93250</v>
      </c>
      <c r="F48" s="93" t="s">
        <v>408</v>
      </c>
      <c r="G48" s="93" t="s">
        <v>301</v>
      </c>
      <c r="H48" s="93" t="s">
        <v>292</v>
      </c>
      <c r="I48" s="157">
        <v>139.53125</v>
      </c>
      <c r="J48" s="92">
        <v>164.92592592592601</v>
      </c>
      <c r="K48" s="92">
        <v>63.814814814814802</v>
      </c>
      <c r="L48" s="92">
        <v>92.185185185185205</v>
      </c>
      <c r="M48" s="92">
        <v>147.18518518518499</v>
      </c>
      <c r="N48" s="92">
        <v>237.222222222222</v>
      </c>
      <c r="O48" s="92">
        <v>230.888888888889</v>
      </c>
      <c r="P48" s="92">
        <v>0</v>
      </c>
      <c r="Q48" s="92">
        <v>0</v>
      </c>
      <c r="R48" s="92">
        <v>174.96296296296299</v>
      </c>
      <c r="S48" s="92">
        <v>25.259259259259299</v>
      </c>
      <c r="T48" s="92">
        <v>14.814814814814801</v>
      </c>
      <c r="U48" s="92">
        <v>253.07407407407399</v>
      </c>
      <c r="V48" s="92">
        <v>165.18518518518499</v>
      </c>
      <c r="W48" s="92">
        <v>560</v>
      </c>
      <c r="X48" s="89" t="s">
        <v>293</v>
      </c>
      <c r="Y48" s="90">
        <v>45323</v>
      </c>
      <c r="Z48" s="90"/>
      <c r="AA48" s="90" t="s">
        <v>294</v>
      </c>
      <c r="AB48" s="90" t="s">
        <v>295</v>
      </c>
    </row>
    <row r="49" spans="1:28" ht="15.65" customHeight="1" x14ac:dyDescent="0.35">
      <c r="A49" s="93" t="s">
        <v>456</v>
      </c>
      <c r="B49" s="93" t="s">
        <v>457</v>
      </c>
      <c r="C49" s="93" t="s">
        <v>458</v>
      </c>
      <c r="D49" s="93" t="s">
        <v>459</v>
      </c>
      <c r="E49" s="156">
        <v>939</v>
      </c>
      <c r="F49" s="93" t="s">
        <v>323</v>
      </c>
      <c r="G49" s="93" t="s">
        <v>460</v>
      </c>
      <c r="H49" s="93" t="s">
        <v>292</v>
      </c>
      <c r="I49" s="157">
        <v>8.3157894736842106</v>
      </c>
      <c r="J49" s="92">
        <v>0</v>
      </c>
      <c r="K49" s="92">
        <v>1.2962962962963001</v>
      </c>
      <c r="L49" s="92">
        <v>5.4814814814814801</v>
      </c>
      <c r="M49" s="92">
        <v>0.92592592592592604</v>
      </c>
      <c r="N49" s="92">
        <v>4.4444444444444402</v>
      </c>
      <c r="O49" s="92">
        <v>2.2962962962962998</v>
      </c>
      <c r="P49" s="92">
        <v>0.88888888888888895</v>
      </c>
      <c r="Q49" s="92">
        <v>7.4074074074074098E-2</v>
      </c>
      <c r="R49" s="92">
        <v>0.66666666666666696</v>
      </c>
      <c r="S49" s="92">
        <v>0</v>
      </c>
      <c r="T49" s="92">
        <v>0.77777777777777801</v>
      </c>
      <c r="U49" s="92">
        <v>6.2592592592592604</v>
      </c>
      <c r="V49" s="92">
        <v>4.8148148148148104</v>
      </c>
      <c r="W49" s="92" t="s">
        <v>315</v>
      </c>
      <c r="X49" s="89" t="s">
        <v>409</v>
      </c>
      <c r="Y49" s="90">
        <v>45378</v>
      </c>
      <c r="Z49" s="90"/>
      <c r="AA49" s="90" t="s">
        <v>315</v>
      </c>
      <c r="AB49" s="90" t="s">
        <v>315</v>
      </c>
    </row>
    <row r="50" spans="1:28" x14ac:dyDescent="0.35">
      <c r="A50" s="93" t="s">
        <v>461</v>
      </c>
      <c r="B50" s="93" t="s">
        <v>462</v>
      </c>
      <c r="C50" s="93" t="s">
        <v>463</v>
      </c>
      <c r="D50" s="93" t="s">
        <v>289</v>
      </c>
      <c r="E50" s="156">
        <v>39520</v>
      </c>
      <c r="F50" s="93" t="s">
        <v>290</v>
      </c>
      <c r="G50" s="93" t="s">
        <v>307</v>
      </c>
      <c r="H50" s="93" t="s">
        <v>292</v>
      </c>
      <c r="I50" s="157">
        <v>2.2383900928792602</v>
      </c>
      <c r="J50" s="92">
        <v>5.8888888888888902</v>
      </c>
      <c r="K50" s="92">
        <v>2.2962962962962998</v>
      </c>
      <c r="L50" s="92">
        <v>3.1481481481481501</v>
      </c>
      <c r="M50" s="92">
        <v>0.55555555555555602</v>
      </c>
      <c r="N50" s="92">
        <v>3.7777777777777799</v>
      </c>
      <c r="O50" s="92">
        <v>7.5555555555555598</v>
      </c>
      <c r="P50" s="92">
        <v>0</v>
      </c>
      <c r="Q50" s="92">
        <v>0.55555555555555602</v>
      </c>
      <c r="R50" s="92">
        <v>0.11111111111111099</v>
      </c>
      <c r="S50" s="92">
        <v>3.7037037037037E-2</v>
      </c>
      <c r="T50" s="92">
        <v>0</v>
      </c>
      <c r="U50" s="92">
        <v>11.7407407407407</v>
      </c>
      <c r="V50" s="92">
        <v>4.5185185185185199</v>
      </c>
      <c r="W50" s="92" t="s">
        <v>315</v>
      </c>
      <c r="X50" s="89" t="s">
        <v>293</v>
      </c>
      <c r="Y50" s="90">
        <v>45421</v>
      </c>
      <c r="Z50" s="90"/>
      <c r="AA50" s="90" t="s">
        <v>308</v>
      </c>
      <c r="AB50" s="90" t="s">
        <v>464</v>
      </c>
    </row>
    <row r="51" spans="1:28" ht="15.65" customHeight="1" x14ac:dyDescent="0.35">
      <c r="A51" s="93" t="s">
        <v>465</v>
      </c>
      <c r="B51" s="93" t="s">
        <v>466</v>
      </c>
      <c r="C51" s="93" t="s">
        <v>467</v>
      </c>
      <c r="D51" s="93" t="s">
        <v>468</v>
      </c>
      <c r="E51" s="156">
        <v>89015</v>
      </c>
      <c r="F51" s="93" t="s">
        <v>469</v>
      </c>
      <c r="G51" s="93" t="s">
        <v>335</v>
      </c>
      <c r="H51" s="93" t="s">
        <v>292</v>
      </c>
      <c r="I51" s="157">
        <v>12.117647058823501</v>
      </c>
      <c r="J51" s="92">
        <v>10.2222222222222</v>
      </c>
      <c r="K51" s="92">
        <v>23.1111111111111</v>
      </c>
      <c r="L51" s="92">
        <v>25.037037037036999</v>
      </c>
      <c r="M51" s="92">
        <v>8.4814814814814792</v>
      </c>
      <c r="N51" s="92">
        <v>41.037037037037003</v>
      </c>
      <c r="O51" s="92">
        <v>11.5185185185185</v>
      </c>
      <c r="P51" s="92">
        <v>8.6296296296296298</v>
      </c>
      <c r="Q51" s="92">
        <v>5.6666666666666696</v>
      </c>
      <c r="R51" s="92">
        <v>21.407407407407401</v>
      </c>
      <c r="S51" s="92">
        <v>15.7777777777778</v>
      </c>
      <c r="T51" s="92">
        <v>9.9259259259259291</v>
      </c>
      <c r="U51" s="92">
        <v>19.740740740740701</v>
      </c>
      <c r="V51" s="92">
        <v>42.259259259259302</v>
      </c>
      <c r="W51" s="92" t="s">
        <v>315</v>
      </c>
      <c r="X51" s="89" t="s">
        <v>293</v>
      </c>
      <c r="Y51" s="90">
        <v>45372</v>
      </c>
      <c r="Z51" s="90"/>
      <c r="AA51" s="90" t="s">
        <v>308</v>
      </c>
      <c r="AB51" s="90" t="s">
        <v>295</v>
      </c>
    </row>
    <row r="52" spans="1:28" ht="15.65" customHeight="1" x14ac:dyDescent="0.35">
      <c r="A52" s="93" t="s">
        <v>470</v>
      </c>
      <c r="B52" s="93" t="s">
        <v>471</v>
      </c>
      <c r="C52" s="93" t="s">
        <v>472</v>
      </c>
      <c r="D52" s="93" t="s">
        <v>473</v>
      </c>
      <c r="E52" s="156">
        <v>96819</v>
      </c>
      <c r="F52" s="93" t="s">
        <v>408</v>
      </c>
      <c r="G52" s="93" t="s">
        <v>460</v>
      </c>
      <c r="H52" s="93" t="s">
        <v>292</v>
      </c>
      <c r="I52" s="157"/>
      <c r="J52" s="92">
        <v>3.1111111111111098</v>
      </c>
      <c r="K52" s="92">
        <v>6</v>
      </c>
      <c r="L52" s="92">
        <v>2.7037037037037002</v>
      </c>
      <c r="M52" s="92">
        <v>4.0370370370370399</v>
      </c>
      <c r="N52" s="92">
        <v>8.1481481481481506</v>
      </c>
      <c r="O52" s="92">
        <v>4.5925925925925899</v>
      </c>
      <c r="P52" s="92">
        <v>0</v>
      </c>
      <c r="Q52" s="92">
        <v>3.1111111111111098</v>
      </c>
      <c r="R52" s="92">
        <v>5.5555555555555598</v>
      </c>
      <c r="S52" s="92">
        <v>1.9629629629629599</v>
      </c>
      <c r="T52" s="92">
        <v>0.62962962962962998</v>
      </c>
      <c r="U52" s="92">
        <v>7.7037037037036997</v>
      </c>
      <c r="V52" s="92">
        <v>12.074074074074099</v>
      </c>
      <c r="W52" s="92" t="s">
        <v>315</v>
      </c>
      <c r="X52" s="89" t="s">
        <v>315</v>
      </c>
      <c r="Y52" s="90" t="s">
        <v>315</v>
      </c>
      <c r="Z52" s="90" t="s">
        <v>315</v>
      </c>
      <c r="AA52" s="90" t="s">
        <v>315</v>
      </c>
      <c r="AB52" s="90" t="s">
        <v>315</v>
      </c>
    </row>
    <row r="53" spans="1:28" ht="15.65" customHeight="1" x14ac:dyDescent="0.35">
      <c r="A53" s="93" t="s">
        <v>474</v>
      </c>
      <c r="B53" s="93" t="s">
        <v>475</v>
      </c>
      <c r="C53" s="93" t="s">
        <v>476</v>
      </c>
      <c r="D53" s="93" t="s">
        <v>328</v>
      </c>
      <c r="E53" s="156">
        <v>77032</v>
      </c>
      <c r="F53" s="93" t="s">
        <v>477</v>
      </c>
      <c r="G53" s="93" t="s">
        <v>301</v>
      </c>
      <c r="H53" s="93" t="s">
        <v>292</v>
      </c>
      <c r="I53" s="157">
        <v>42.728260869565197</v>
      </c>
      <c r="J53" s="92">
        <v>814.22222222222194</v>
      </c>
      <c r="K53" s="92">
        <v>6.1111111111111098</v>
      </c>
      <c r="L53" s="92">
        <v>0.25925925925925902</v>
      </c>
      <c r="M53" s="92">
        <v>0.62962962962962998</v>
      </c>
      <c r="N53" s="92">
        <v>3.3333333333333299</v>
      </c>
      <c r="O53" s="92">
        <v>496.25925925925901</v>
      </c>
      <c r="P53" s="92">
        <v>0.148148148148148</v>
      </c>
      <c r="Q53" s="92">
        <v>321.48148148148101</v>
      </c>
      <c r="R53" s="92">
        <v>0</v>
      </c>
      <c r="S53" s="92">
        <v>1.0370370370370401</v>
      </c>
      <c r="T53" s="92">
        <v>1.7777777777777799</v>
      </c>
      <c r="U53" s="92">
        <v>818.40740740740705</v>
      </c>
      <c r="V53" s="92">
        <v>609.55555555555304</v>
      </c>
      <c r="W53" s="92">
        <v>750</v>
      </c>
      <c r="X53" s="89" t="s">
        <v>293</v>
      </c>
      <c r="Y53" s="90">
        <v>45519</v>
      </c>
      <c r="Z53" s="90"/>
      <c r="AA53" s="90" t="s">
        <v>294</v>
      </c>
      <c r="AB53" s="90" t="s">
        <v>295</v>
      </c>
    </row>
    <row r="54" spans="1:28" x14ac:dyDescent="0.35">
      <c r="A54" s="93" t="s">
        <v>478</v>
      </c>
      <c r="B54" s="93" t="s">
        <v>479</v>
      </c>
      <c r="C54" s="93" t="s">
        <v>480</v>
      </c>
      <c r="D54" s="93" t="s">
        <v>328</v>
      </c>
      <c r="E54" s="156">
        <v>77351</v>
      </c>
      <c r="F54" s="93" t="s">
        <v>477</v>
      </c>
      <c r="G54" s="93" t="s">
        <v>291</v>
      </c>
      <c r="H54" s="93" t="s">
        <v>314</v>
      </c>
      <c r="I54" s="157">
        <v>27.278931750741801</v>
      </c>
      <c r="J54" s="92">
        <v>754.14814814815099</v>
      </c>
      <c r="K54" s="92">
        <v>11.851851851851899</v>
      </c>
      <c r="L54" s="92">
        <v>7.9259259259259203</v>
      </c>
      <c r="M54" s="92">
        <v>3.55555555555555</v>
      </c>
      <c r="N54" s="92">
        <v>12.814814814814801</v>
      </c>
      <c r="O54" s="92">
        <v>764.66666666667004</v>
      </c>
      <c r="P54" s="92">
        <v>0</v>
      </c>
      <c r="Q54" s="92">
        <v>0</v>
      </c>
      <c r="R54" s="92">
        <v>4.7777777777777803</v>
      </c>
      <c r="S54" s="92">
        <v>2.4814814814814801</v>
      </c>
      <c r="T54" s="92">
        <v>3.2222222222222201</v>
      </c>
      <c r="U54" s="92">
        <v>767.00000000000398</v>
      </c>
      <c r="V54" s="92">
        <v>371.48148148148101</v>
      </c>
      <c r="W54" s="92">
        <v>350</v>
      </c>
      <c r="X54" s="89" t="s">
        <v>293</v>
      </c>
      <c r="Y54" s="90">
        <v>45512</v>
      </c>
      <c r="Z54" s="90"/>
      <c r="AA54" s="90" t="s">
        <v>308</v>
      </c>
      <c r="AB54" s="90" t="s">
        <v>295</v>
      </c>
    </row>
    <row r="55" spans="1:28" x14ac:dyDescent="0.35">
      <c r="A55" s="93" t="s">
        <v>481</v>
      </c>
      <c r="B55" s="93" t="s">
        <v>482</v>
      </c>
      <c r="C55" s="93" t="s">
        <v>483</v>
      </c>
      <c r="D55" s="93" t="s">
        <v>299</v>
      </c>
      <c r="E55" s="156">
        <v>92231</v>
      </c>
      <c r="F55" s="93" t="s">
        <v>484</v>
      </c>
      <c r="G55" s="93" t="s">
        <v>301</v>
      </c>
      <c r="H55" s="93" t="s">
        <v>292</v>
      </c>
      <c r="I55" s="157">
        <v>31.2209302325581</v>
      </c>
      <c r="J55" s="92">
        <v>619.40740740740796</v>
      </c>
      <c r="K55" s="92">
        <v>16.5555555555556</v>
      </c>
      <c r="L55" s="92">
        <v>28.407407407407401</v>
      </c>
      <c r="M55" s="92">
        <v>32.740740740740698</v>
      </c>
      <c r="N55" s="92">
        <v>80.518518518518505</v>
      </c>
      <c r="O55" s="92">
        <v>553.40740740740796</v>
      </c>
      <c r="P55" s="92">
        <v>0.407407407407407</v>
      </c>
      <c r="Q55" s="92">
        <v>62.7777777777778</v>
      </c>
      <c r="R55" s="92">
        <v>49.074074074074097</v>
      </c>
      <c r="S55" s="92">
        <v>13</v>
      </c>
      <c r="T55" s="92">
        <v>15.8888888888889</v>
      </c>
      <c r="U55" s="92">
        <v>619.14814814814895</v>
      </c>
      <c r="V55" s="92">
        <v>299.03703703703599</v>
      </c>
      <c r="W55" s="92">
        <v>640</v>
      </c>
      <c r="X55" s="89" t="s">
        <v>293</v>
      </c>
      <c r="Y55" s="90">
        <v>45496</v>
      </c>
      <c r="Z55" s="90"/>
      <c r="AA55" s="90" t="s">
        <v>294</v>
      </c>
      <c r="AB55" s="90" t="s">
        <v>295</v>
      </c>
    </row>
    <row r="56" spans="1:28" ht="15.65" customHeight="1" x14ac:dyDescent="0.35">
      <c r="A56" s="93" t="s">
        <v>174</v>
      </c>
      <c r="B56" s="93" t="s">
        <v>485</v>
      </c>
      <c r="C56" s="93" t="s">
        <v>486</v>
      </c>
      <c r="D56" s="93" t="s">
        <v>312</v>
      </c>
      <c r="E56" s="156">
        <v>71251</v>
      </c>
      <c r="F56" s="93" t="s">
        <v>290</v>
      </c>
      <c r="G56" s="93" t="s">
        <v>291</v>
      </c>
      <c r="H56" s="93" t="s">
        <v>292</v>
      </c>
      <c r="I56" s="157">
        <v>29.864312267658001</v>
      </c>
      <c r="J56" s="92">
        <v>907.25925925925901</v>
      </c>
      <c r="K56" s="92">
        <v>29.037037037036999</v>
      </c>
      <c r="L56" s="92">
        <v>11.1481481481482</v>
      </c>
      <c r="M56" s="92">
        <v>4.1111111111111098</v>
      </c>
      <c r="N56" s="92">
        <v>13.7777777777778</v>
      </c>
      <c r="O56" s="92">
        <v>901.18518518518397</v>
      </c>
      <c r="P56" s="92">
        <v>5.8148148148148104</v>
      </c>
      <c r="Q56" s="92">
        <v>30.7777777777778</v>
      </c>
      <c r="R56" s="92">
        <v>5.1481481481481497</v>
      </c>
      <c r="S56" s="92">
        <v>4.1851851851851896</v>
      </c>
      <c r="T56" s="92">
        <v>1.74074074074074</v>
      </c>
      <c r="U56" s="92">
        <v>940.48148148148005</v>
      </c>
      <c r="V56" s="92">
        <v>651.03703703703604</v>
      </c>
      <c r="W56" s="92">
        <v>500</v>
      </c>
      <c r="X56" s="89" t="s">
        <v>293</v>
      </c>
      <c r="Y56" s="90">
        <v>45484</v>
      </c>
      <c r="Z56" s="90"/>
      <c r="AA56" s="90" t="s">
        <v>294</v>
      </c>
      <c r="AB56" s="90" t="s">
        <v>295</v>
      </c>
    </row>
    <row r="57" spans="1:28" x14ac:dyDescent="0.35">
      <c r="A57" s="93" t="s">
        <v>487</v>
      </c>
      <c r="B57" s="93" t="s">
        <v>488</v>
      </c>
      <c r="C57" s="93" t="s">
        <v>489</v>
      </c>
      <c r="D57" s="93" t="s">
        <v>328</v>
      </c>
      <c r="E57" s="156">
        <v>77301</v>
      </c>
      <c r="F57" s="93" t="s">
        <v>477</v>
      </c>
      <c r="G57" s="93" t="s">
        <v>307</v>
      </c>
      <c r="H57" s="93" t="s">
        <v>292</v>
      </c>
      <c r="I57" s="157">
        <v>27.171597633136098</v>
      </c>
      <c r="J57" s="92">
        <v>686.07407407407197</v>
      </c>
      <c r="K57" s="92">
        <v>31.5555555555556</v>
      </c>
      <c r="L57" s="92">
        <v>14.6666666666667</v>
      </c>
      <c r="M57" s="92">
        <v>6.4444444444444402</v>
      </c>
      <c r="N57" s="92">
        <v>36.481481481481502</v>
      </c>
      <c r="O57" s="92">
        <v>702.25925925925696</v>
      </c>
      <c r="P57" s="92">
        <v>0</v>
      </c>
      <c r="Q57" s="92">
        <v>0</v>
      </c>
      <c r="R57" s="92">
        <v>13.2592592592593</v>
      </c>
      <c r="S57" s="92">
        <v>9.7777777777777803</v>
      </c>
      <c r="T57" s="92">
        <v>12.851851851851899</v>
      </c>
      <c r="U57" s="92">
        <v>702.85185185185003</v>
      </c>
      <c r="V57" s="92">
        <v>645.74074074073803</v>
      </c>
      <c r="W57" s="92" t="s">
        <v>315</v>
      </c>
      <c r="X57" s="89" t="s">
        <v>293</v>
      </c>
      <c r="Y57" s="90">
        <v>45470</v>
      </c>
      <c r="Z57" s="90"/>
      <c r="AA57" s="90" t="s">
        <v>308</v>
      </c>
      <c r="AB57" s="90" t="s">
        <v>295</v>
      </c>
    </row>
    <row r="58" spans="1:28" ht="15.65" customHeight="1" x14ac:dyDescent="0.35">
      <c r="A58" s="93" t="s">
        <v>490</v>
      </c>
      <c r="B58" s="93" t="s">
        <v>491</v>
      </c>
      <c r="C58" s="93" t="s">
        <v>492</v>
      </c>
      <c r="D58" s="93" t="s">
        <v>447</v>
      </c>
      <c r="E58" s="156">
        <v>56201</v>
      </c>
      <c r="F58" s="93" t="s">
        <v>448</v>
      </c>
      <c r="G58" s="93" t="s">
        <v>307</v>
      </c>
      <c r="H58" s="93" t="s">
        <v>292</v>
      </c>
      <c r="I58" s="157">
        <v>52.285714285714299</v>
      </c>
      <c r="J58" s="92">
        <v>23.592592592592599</v>
      </c>
      <c r="K58" s="92">
        <v>20.370370370370399</v>
      </c>
      <c r="L58" s="92">
        <v>70.3333333333334</v>
      </c>
      <c r="M58" s="92">
        <v>30.185185185185201</v>
      </c>
      <c r="N58" s="92">
        <v>83.962962962963005</v>
      </c>
      <c r="O58" s="92">
        <v>49.259259259259302</v>
      </c>
      <c r="P58" s="92">
        <v>6.3333333333333304</v>
      </c>
      <c r="Q58" s="92">
        <v>4.92592592592593</v>
      </c>
      <c r="R58" s="92">
        <v>42.481481481481502</v>
      </c>
      <c r="S58" s="92">
        <v>16.148148148148099</v>
      </c>
      <c r="T58" s="92">
        <v>24.851851851851901</v>
      </c>
      <c r="U58" s="92">
        <v>61</v>
      </c>
      <c r="V58" s="92">
        <v>92.296296296296305</v>
      </c>
      <c r="W58" s="92" t="s">
        <v>315</v>
      </c>
      <c r="X58" s="89" t="s">
        <v>293</v>
      </c>
      <c r="Y58" s="90">
        <v>45533</v>
      </c>
      <c r="Z58" s="90"/>
      <c r="AA58" s="90" t="s">
        <v>308</v>
      </c>
      <c r="AB58" s="90" t="s">
        <v>295</v>
      </c>
    </row>
    <row r="59" spans="1:28" x14ac:dyDescent="0.35">
      <c r="A59" s="93" t="s">
        <v>493</v>
      </c>
      <c r="B59" s="93" t="s">
        <v>494</v>
      </c>
      <c r="C59" s="93" t="s">
        <v>495</v>
      </c>
      <c r="D59" s="93" t="s">
        <v>328</v>
      </c>
      <c r="E59" s="156">
        <v>78118</v>
      </c>
      <c r="F59" s="93" t="s">
        <v>496</v>
      </c>
      <c r="G59" s="93" t="s">
        <v>291</v>
      </c>
      <c r="H59" s="93" t="s">
        <v>292</v>
      </c>
      <c r="I59" s="157">
        <v>44.484126984127002</v>
      </c>
      <c r="J59" s="92">
        <v>1116.18518518518</v>
      </c>
      <c r="K59" s="92">
        <v>4.4074074074074101</v>
      </c>
      <c r="L59" s="92">
        <v>0.51851851851851805</v>
      </c>
      <c r="M59" s="92">
        <v>0</v>
      </c>
      <c r="N59" s="92">
        <v>6.5185185185185199</v>
      </c>
      <c r="O59" s="92">
        <v>779.555555555551</v>
      </c>
      <c r="P59" s="92">
        <v>4.1481481481481497</v>
      </c>
      <c r="Q59" s="92">
        <v>330.88888888888602</v>
      </c>
      <c r="R59" s="92">
        <v>0</v>
      </c>
      <c r="S59" s="92">
        <v>0.88888888888888895</v>
      </c>
      <c r="T59" s="92">
        <v>9.4074074074073994</v>
      </c>
      <c r="U59" s="92">
        <v>1110.81481481481</v>
      </c>
      <c r="V59" s="92">
        <v>765.37037037036498</v>
      </c>
      <c r="W59" s="92">
        <v>928</v>
      </c>
      <c r="X59" s="89" t="s">
        <v>293</v>
      </c>
      <c r="Y59" s="90">
        <v>45554</v>
      </c>
      <c r="Z59" s="90"/>
      <c r="AA59" s="90" t="s">
        <v>294</v>
      </c>
      <c r="AB59" s="90" t="s">
        <v>324</v>
      </c>
    </row>
    <row r="60" spans="1:28" ht="15.65" customHeight="1" x14ac:dyDescent="0.35">
      <c r="A60" s="93" t="s">
        <v>497</v>
      </c>
      <c r="B60" s="93" t="s">
        <v>498</v>
      </c>
      <c r="C60" s="93" t="s">
        <v>499</v>
      </c>
      <c r="D60" s="93" t="s">
        <v>500</v>
      </c>
      <c r="E60" s="156">
        <v>74647</v>
      </c>
      <c r="F60" s="93" t="s">
        <v>334</v>
      </c>
      <c r="G60" s="93" t="s">
        <v>307</v>
      </c>
      <c r="H60" s="93" t="s">
        <v>292</v>
      </c>
      <c r="I60" s="157">
        <v>77.428571428571402</v>
      </c>
      <c r="J60" s="92">
        <v>40.407407407407398</v>
      </c>
      <c r="K60" s="92">
        <v>16.8888888888889</v>
      </c>
      <c r="L60" s="92">
        <v>17.5555555555556</v>
      </c>
      <c r="M60" s="92">
        <v>18.259259259259299</v>
      </c>
      <c r="N60" s="92">
        <v>43.518518518518498</v>
      </c>
      <c r="O60" s="92">
        <v>49.592592592592602</v>
      </c>
      <c r="P60" s="92">
        <v>0</v>
      </c>
      <c r="Q60" s="92">
        <v>0</v>
      </c>
      <c r="R60" s="92">
        <v>24.4444444444444</v>
      </c>
      <c r="S60" s="92">
        <v>10.962962962962999</v>
      </c>
      <c r="T60" s="92">
        <v>7.2222222222222197</v>
      </c>
      <c r="U60" s="92">
        <v>50.481481481481502</v>
      </c>
      <c r="V60" s="92">
        <v>60.703703703703702</v>
      </c>
      <c r="W60" s="92" t="s">
        <v>315</v>
      </c>
      <c r="X60" s="89" t="s">
        <v>293</v>
      </c>
      <c r="Y60" s="90">
        <v>45358</v>
      </c>
      <c r="Z60" s="90"/>
      <c r="AA60" s="90" t="s">
        <v>308</v>
      </c>
      <c r="AB60" s="90" t="s">
        <v>295</v>
      </c>
    </row>
    <row r="61" spans="1:28" ht="15.65" customHeight="1" x14ac:dyDescent="0.35">
      <c r="A61" s="93" t="s">
        <v>501</v>
      </c>
      <c r="B61" s="93" t="s">
        <v>502</v>
      </c>
      <c r="C61" s="93" t="s">
        <v>503</v>
      </c>
      <c r="D61" s="93" t="s">
        <v>504</v>
      </c>
      <c r="E61" s="156">
        <v>37918</v>
      </c>
      <c r="F61" s="93" t="s">
        <v>290</v>
      </c>
      <c r="G61" s="93" t="s">
        <v>335</v>
      </c>
      <c r="H61" s="93" t="s">
        <v>292</v>
      </c>
      <c r="I61" s="157">
        <v>1.71830985915493</v>
      </c>
      <c r="J61" s="92">
        <v>0.55555555555555602</v>
      </c>
      <c r="K61" s="92">
        <v>1.5185185185185199</v>
      </c>
      <c r="L61" s="92">
        <v>0.77777777777777801</v>
      </c>
      <c r="M61" s="92">
        <v>0.33333333333333298</v>
      </c>
      <c r="N61" s="92">
        <v>1.7037037037036999</v>
      </c>
      <c r="O61" s="92">
        <v>1.44444444444444</v>
      </c>
      <c r="P61" s="92">
        <v>3.7037037037037E-2</v>
      </c>
      <c r="Q61" s="92">
        <v>0</v>
      </c>
      <c r="R61" s="92">
        <v>0.148148148148148</v>
      </c>
      <c r="S61" s="92">
        <v>3.7037037037037E-2</v>
      </c>
      <c r="T61" s="92">
        <v>0.11111111111111099</v>
      </c>
      <c r="U61" s="92">
        <v>2.8888888888888902</v>
      </c>
      <c r="V61" s="92">
        <v>2.3703703703703698</v>
      </c>
      <c r="W61" s="92" t="s">
        <v>315</v>
      </c>
      <c r="X61" s="89" t="s">
        <v>293</v>
      </c>
      <c r="Y61" s="90">
        <v>45559</v>
      </c>
      <c r="Z61" s="90"/>
      <c r="AA61" s="90" t="s">
        <v>308</v>
      </c>
      <c r="AB61" s="90" t="s">
        <v>505</v>
      </c>
    </row>
    <row r="62" spans="1:28" ht="15.75" customHeight="1" x14ac:dyDescent="0.35">
      <c r="A62" s="93" t="s">
        <v>506</v>
      </c>
      <c r="B62" s="93" t="s">
        <v>507</v>
      </c>
      <c r="C62" s="93" t="s">
        <v>508</v>
      </c>
      <c r="D62" s="93" t="s">
        <v>322</v>
      </c>
      <c r="E62" s="156">
        <v>33194</v>
      </c>
      <c r="F62" s="93" t="s">
        <v>323</v>
      </c>
      <c r="G62" s="93" t="s">
        <v>344</v>
      </c>
      <c r="H62" s="93" t="s">
        <v>314</v>
      </c>
      <c r="I62" s="157">
        <v>47.958441558441599</v>
      </c>
      <c r="J62" s="92">
        <v>25.629629629629601</v>
      </c>
      <c r="K62" s="92">
        <v>19.629629629629601</v>
      </c>
      <c r="L62" s="92">
        <v>247.92592592592601</v>
      </c>
      <c r="M62" s="92">
        <v>294.18518518518499</v>
      </c>
      <c r="N62" s="92">
        <v>391.59259259259198</v>
      </c>
      <c r="O62" s="92">
        <v>195.777777777778</v>
      </c>
      <c r="P62" s="92">
        <v>0</v>
      </c>
      <c r="Q62" s="92">
        <v>0</v>
      </c>
      <c r="R62" s="92">
        <v>224.74074074074099</v>
      </c>
      <c r="S62" s="92">
        <v>63.7777777777778</v>
      </c>
      <c r="T62" s="92">
        <v>40.4444444444444</v>
      </c>
      <c r="U62" s="92">
        <v>258.40740740740802</v>
      </c>
      <c r="V62" s="92">
        <v>359.03703703703701</v>
      </c>
      <c r="W62" s="92">
        <v>450</v>
      </c>
      <c r="X62" s="89" t="s">
        <v>293</v>
      </c>
      <c r="Y62" s="90">
        <v>45547</v>
      </c>
      <c r="Z62" s="90"/>
      <c r="AA62" s="90" t="s">
        <v>294</v>
      </c>
      <c r="AB62" s="90" t="s">
        <v>295</v>
      </c>
    </row>
    <row r="63" spans="1:28" ht="15.65" customHeight="1" x14ac:dyDescent="0.35">
      <c r="A63" s="93" t="s">
        <v>509</v>
      </c>
      <c r="B63" s="93" t="s">
        <v>510</v>
      </c>
      <c r="C63" s="93" t="s">
        <v>511</v>
      </c>
      <c r="D63" s="93" t="s">
        <v>328</v>
      </c>
      <c r="E63" s="156">
        <v>78041</v>
      </c>
      <c r="F63" s="93" t="s">
        <v>388</v>
      </c>
      <c r="G63" s="93" t="s">
        <v>291</v>
      </c>
      <c r="H63" s="93" t="s">
        <v>292</v>
      </c>
      <c r="I63" s="157">
        <v>16.805970149253699</v>
      </c>
      <c r="J63" s="92">
        <v>329.03703703703701</v>
      </c>
      <c r="K63" s="92">
        <v>2.3703703703703698</v>
      </c>
      <c r="L63" s="92">
        <v>3.4444444444444402</v>
      </c>
      <c r="M63" s="92">
        <v>6.4444444444444402</v>
      </c>
      <c r="N63" s="92">
        <v>0</v>
      </c>
      <c r="O63" s="92">
        <v>2.4814814814814801</v>
      </c>
      <c r="P63" s="92">
        <v>10.7407407407407</v>
      </c>
      <c r="Q63" s="92">
        <v>328.07407407407402</v>
      </c>
      <c r="R63" s="92">
        <v>3</v>
      </c>
      <c r="S63" s="92">
        <v>0.33333333333333298</v>
      </c>
      <c r="T63" s="92">
        <v>7.4074074074074101</v>
      </c>
      <c r="U63" s="92">
        <v>330.55555555555497</v>
      </c>
      <c r="V63" s="92">
        <v>276.66666666666703</v>
      </c>
      <c r="W63" s="92" t="s">
        <v>315</v>
      </c>
      <c r="X63" s="89" t="s">
        <v>293</v>
      </c>
      <c r="Y63" s="90">
        <v>45547</v>
      </c>
      <c r="Z63" s="90"/>
      <c r="AA63" s="90" t="s">
        <v>308</v>
      </c>
      <c r="AB63" s="90" t="s">
        <v>295</v>
      </c>
    </row>
    <row r="64" spans="1:28" ht="15.65" customHeight="1" x14ac:dyDescent="0.35">
      <c r="A64" s="93" t="s">
        <v>512</v>
      </c>
      <c r="B64" s="93" t="s">
        <v>513</v>
      </c>
      <c r="C64" s="93" t="s">
        <v>514</v>
      </c>
      <c r="D64" s="93" t="s">
        <v>515</v>
      </c>
      <c r="E64" s="156">
        <v>29072</v>
      </c>
      <c r="F64" s="93" t="s">
        <v>306</v>
      </c>
      <c r="G64" s="93" t="s">
        <v>335</v>
      </c>
      <c r="H64" s="93" t="s">
        <v>292</v>
      </c>
      <c r="I64" s="157">
        <v>1.7457627118644099</v>
      </c>
      <c r="J64" s="92">
        <v>7.4074074074074098E-2</v>
      </c>
      <c r="K64" s="92">
        <v>1.25925925925926</v>
      </c>
      <c r="L64" s="92">
        <v>0.22222222222222199</v>
      </c>
      <c r="M64" s="92">
        <v>0.48148148148148101</v>
      </c>
      <c r="N64" s="92">
        <v>1.4074074074074101</v>
      </c>
      <c r="O64" s="92">
        <v>0.592592592592593</v>
      </c>
      <c r="P64" s="92">
        <v>0</v>
      </c>
      <c r="Q64" s="92">
        <v>3.7037037037037E-2</v>
      </c>
      <c r="R64" s="92">
        <v>0</v>
      </c>
      <c r="S64" s="92">
        <v>0</v>
      </c>
      <c r="T64" s="92">
        <v>3.7037037037037E-2</v>
      </c>
      <c r="U64" s="92">
        <v>2</v>
      </c>
      <c r="V64" s="92">
        <v>1.37037037037037</v>
      </c>
      <c r="W64" s="92" t="s">
        <v>315</v>
      </c>
      <c r="X64" s="89" t="s">
        <v>293</v>
      </c>
      <c r="Y64" s="90">
        <v>45512</v>
      </c>
      <c r="Z64" s="90"/>
      <c r="AA64" s="90" t="s">
        <v>308</v>
      </c>
      <c r="AB64" s="90" t="s">
        <v>295</v>
      </c>
    </row>
    <row r="65" spans="1:28" ht="15.65" customHeight="1" x14ac:dyDescent="0.35">
      <c r="A65" s="93" t="s">
        <v>516</v>
      </c>
      <c r="B65" s="93" t="s">
        <v>517</v>
      </c>
      <c r="C65" s="93" t="s">
        <v>518</v>
      </c>
      <c r="D65" s="93" t="s">
        <v>328</v>
      </c>
      <c r="E65" s="156">
        <v>76642</v>
      </c>
      <c r="F65" s="93" t="s">
        <v>477</v>
      </c>
      <c r="G65" s="93" t="s">
        <v>335</v>
      </c>
      <c r="H65" s="93" t="s">
        <v>314</v>
      </c>
      <c r="I65" s="157">
        <v>30.521739130434799</v>
      </c>
      <c r="J65" s="92">
        <v>9.6296296296296298</v>
      </c>
      <c r="K65" s="92">
        <v>0</v>
      </c>
      <c r="L65" s="92">
        <v>2.4814814814814801</v>
      </c>
      <c r="M65" s="92">
        <v>2.18518518518519</v>
      </c>
      <c r="N65" s="92">
        <v>2.6666666666666701</v>
      </c>
      <c r="O65" s="92">
        <v>11.6296296296296</v>
      </c>
      <c r="P65" s="92">
        <v>0</v>
      </c>
      <c r="Q65" s="92">
        <v>0</v>
      </c>
      <c r="R65" s="92">
        <v>1.07407407407407</v>
      </c>
      <c r="S65" s="92">
        <v>0</v>
      </c>
      <c r="T65" s="92">
        <v>0.11111111111111099</v>
      </c>
      <c r="U65" s="92">
        <v>13.1111111111111</v>
      </c>
      <c r="V65" s="92">
        <v>10.148148148148101</v>
      </c>
      <c r="W65" s="92" t="s">
        <v>315</v>
      </c>
      <c r="X65" s="89" t="s">
        <v>293</v>
      </c>
      <c r="Y65" s="90">
        <v>45561</v>
      </c>
      <c r="Z65" s="90"/>
      <c r="AA65" s="90" t="s">
        <v>308</v>
      </c>
      <c r="AB65" s="90" t="s">
        <v>324</v>
      </c>
    </row>
    <row r="66" spans="1:28" ht="15.65" customHeight="1" x14ac:dyDescent="0.35">
      <c r="A66" s="93" t="s">
        <v>519</v>
      </c>
      <c r="B66" s="93" t="s">
        <v>520</v>
      </c>
      <c r="C66" s="93" t="s">
        <v>521</v>
      </c>
      <c r="D66" s="93" t="s">
        <v>522</v>
      </c>
      <c r="E66" s="156">
        <v>63379</v>
      </c>
      <c r="F66" s="93" t="s">
        <v>334</v>
      </c>
      <c r="G66" s="93" t="s">
        <v>307</v>
      </c>
      <c r="H66" s="93" t="s">
        <v>292</v>
      </c>
      <c r="I66" s="157">
        <v>2.6521739130434798</v>
      </c>
      <c r="J66" s="92">
        <v>3.7037037037037E-2</v>
      </c>
      <c r="K66" s="92">
        <v>0</v>
      </c>
      <c r="L66" s="92">
        <v>1.62962962962963</v>
      </c>
      <c r="M66" s="92">
        <v>0.11111111111111099</v>
      </c>
      <c r="N66" s="92">
        <v>1.55555555555556</v>
      </c>
      <c r="O66" s="92">
        <v>0.11111111111111099</v>
      </c>
      <c r="P66" s="92">
        <v>0.11111111111111099</v>
      </c>
      <c r="Q66" s="92">
        <v>0</v>
      </c>
      <c r="R66" s="92">
        <v>0.44444444444444398</v>
      </c>
      <c r="S66" s="92">
        <v>0.11111111111111099</v>
      </c>
      <c r="T66" s="92">
        <v>0</v>
      </c>
      <c r="U66" s="92">
        <v>1.2222222222222201</v>
      </c>
      <c r="V66" s="92">
        <v>1.5925925925925899</v>
      </c>
      <c r="W66" s="92" t="s">
        <v>315</v>
      </c>
      <c r="X66" s="89" t="s">
        <v>409</v>
      </c>
      <c r="Y66" s="90">
        <v>44979</v>
      </c>
      <c r="Z66" s="90"/>
      <c r="AA66" s="90" t="s">
        <v>410</v>
      </c>
      <c r="AB66" s="90" t="s">
        <v>295</v>
      </c>
    </row>
    <row r="67" spans="1:28" ht="15.65" customHeight="1" x14ac:dyDescent="0.35">
      <c r="A67" s="93" t="s">
        <v>523</v>
      </c>
      <c r="B67" s="93" t="s">
        <v>524</v>
      </c>
      <c r="C67" s="93" t="s">
        <v>525</v>
      </c>
      <c r="D67" s="93" t="s">
        <v>328</v>
      </c>
      <c r="E67" s="156">
        <v>79401</v>
      </c>
      <c r="F67" s="93" t="s">
        <v>329</v>
      </c>
      <c r="G67" s="93" t="s">
        <v>335</v>
      </c>
      <c r="H67" s="93" t="s">
        <v>292</v>
      </c>
      <c r="I67" s="157">
        <v>1.3333333333333299</v>
      </c>
      <c r="J67" s="92">
        <v>3.7037037037037E-2</v>
      </c>
      <c r="K67" s="92">
        <v>0.55555555555555602</v>
      </c>
      <c r="L67" s="92">
        <v>0.44444444444444398</v>
      </c>
      <c r="M67" s="92">
        <v>0</v>
      </c>
      <c r="N67" s="92">
        <v>0.592592592592593</v>
      </c>
      <c r="O67" s="92">
        <v>0.407407407407407</v>
      </c>
      <c r="P67" s="92">
        <v>0</v>
      </c>
      <c r="Q67" s="92">
        <v>3.7037037037037E-2</v>
      </c>
      <c r="R67" s="92">
        <v>0.296296296296296</v>
      </c>
      <c r="S67" s="92">
        <v>0.11111111111111099</v>
      </c>
      <c r="T67" s="92">
        <v>0.11111111111111099</v>
      </c>
      <c r="U67" s="92">
        <v>0.51851851851851805</v>
      </c>
      <c r="V67" s="92">
        <v>0.51851851851851805</v>
      </c>
      <c r="W67" s="92" t="s">
        <v>315</v>
      </c>
      <c r="X67" s="89" t="s">
        <v>409</v>
      </c>
      <c r="Y67" s="90">
        <v>45377</v>
      </c>
      <c r="Z67" s="90"/>
      <c r="AA67" s="90" t="s">
        <v>410</v>
      </c>
      <c r="AB67" s="90" t="s">
        <v>295</v>
      </c>
    </row>
    <row r="68" spans="1:28" ht="15.65" customHeight="1" x14ac:dyDescent="0.35">
      <c r="A68" s="93" t="s">
        <v>526</v>
      </c>
      <c r="B68" s="93" t="s">
        <v>527</v>
      </c>
      <c r="C68" s="93" t="s">
        <v>528</v>
      </c>
      <c r="D68" s="93" t="s">
        <v>289</v>
      </c>
      <c r="E68" s="156">
        <v>39046</v>
      </c>
      <c r="F68" s="93" t="s">
        <v>290</v>
      </c>
      <c r="G68" s="93" t="s">
        <v>335</v>
      </c>
      <c r="H68" s="93" t="s">
        <v>292</v>
      </c>
      <c r="I68" s="157">
        <v>2.0499999999999998</v>
      </c>
      <c r="J68" s="92">
        <v>0.296296296296296</v>
      </c>
      <c r="K68" s="92">
        <v>0.48148148148148101</v>
      </c>
      <c r="L68" s="92">
        <v>0.81481481481481499</v>
      </c>
      <c r="M68" s="92">
        <v>3.7037037037037E-2</v>
      </c>
      <c r="N68" s="92">
        <v>0.92592592592592604</v>
      </c>
      <c r="O68" s="92">
        <v>0.592592592592593</v>
      </c>
      <c r="P68" s="92">
        <v>0.11111111111111099</v>
      </c>
      <c r="Q68" s="92">
        <v>0</v>
      </c>
      <c r="R68" s="92">
        <v>0</v>
      </c>
      <c r="S68" s="92">
        <v>0</v>
      </c>
      <c r="T68" s="92">
        <v>0</v>
      </c>
      <c r="U68" s="92">
        <v>1.62962962962963</v>
      </c>
      <c r="V68" s="92">
        <v>0.48148148148148101</v>
      </c>
      <c r="W68" s="92" t="s">
        <v>315</v>
      </c>
      <c r="X68" s="89" t="s">
        <v>293</v>
      </c>
      <c r="Y68" s="90">
        <v>45561</v>
      </c>
      <c r="Z68" s="90"/>
      <c r="AA68" s="90" t="s">
        <v>308</v>
      </c>
      <c r="AB68" s="90" t="s">
        <v>324</v>
      </c>
    </row>
    <row r="69" spans="1:28" x14ac:dyDescent="0.35">
      <c r="A69" s="93" t="s">
        <v>529</v>
      </c>
      <c r="B69" s="93" t="s">
        <v>530</v>
      </c>
      <c r="C69" s="93" t="s">
        <v>531</v>
      </c>
      <c r="D69" s="93" t="s">
        <v>299</v>
      </c>
      <c r="E69" s="156">
        <v>93301</v>
      </c>
      <c r="F69" s="93" t="s">
        <v>408</v>
      </c>
      <c r="G69" s="93" t="s">
        <v>301</v>
      </c>
      <c r="H69" s="93" t="s">
        <v>292</v>
      </c>
      <c r="I69" s="157">
        <v>307.33333333333297</v>
      </c>
      <c r="J69" s="92">
        <v>0</v>
      </c>
      <c r="K69" s="92">
        <v>1.18518518518519</v>
      </c>
      <c r="L69" s="92">
        <v>12.4444444444444</v>
      </c>
      <c r="M69" s="92">
        <v>36.296296296296298</v>
      </c>
      <c r="N69" s="92">
        <v>49.925925925925903</v>
      </c>
      <c r="O69" s="92">
        <v>0</v>
      </c>
      <c r="P69" s="92">
        <v>0</v>
      </c>
      <c r="Q69" s="92">
        <v>0</v>
      </c>
      <c r="R69" s="92">
        <v>45.407407407407398</v>
      </c>
      <c r="S69" s="92">
        <v>1.74074074074074</v>
      </c>
      <c r="T69" s="92">
        <v>0</v>
      </c>
      <c r="U69" s="92">
        <v>2.7777777777777799</v>
      </c>
      <c r="V69" s="92">
        <v>39.629629629629598</v>
      </c>
      <c r="W69" s="92">
        <v>320</v>
      </c>
      <c r="X69" s="89" t="s">
        <v>293</v>
      </c>
      <c r="Y69" s="90">
        <v>45455</v>
      </c>
      <c r="Z69" s="90"/>
      <c r="AA69" s="90" t="s">
        <v>294</v>
      </c>
      <c r="AB69" s="90" t="s">
        <v>295</v>
      </c>
    </row>
    <row r="70" spans="1:28" x14ac:dyDescent="0.35">
      <c r="A70" s="93" t="s">
        <v>532</v>
      </c>
      <c r="B70" s="93" t="s">
        <v>533</v>
      </c>
      <c r="C70" s="93" t="s">
        <v>534</v>
      </c>
      <c r="D70" s="93" t="s">
        <v>348</v>
      </c>
      <c r="E70" s="156">
        <v>48161</v>
      </c>
      <c r="F70" s="93" t="s">
        <v>349</v>
      </c>
      <c r="G70" s="93" t="s">
        <v>307</v>
      </c>
      <c r="H70" s="93" t="s">
        <v>314</v>
      </c>
      <c r="I70" s="157">
        <v>79.7</v>
      </c>
      <c r="J70" s="92">
        <v>55.629629629629598</v>
      </c>
      <c r="K70" s="92">
        <v>12.3703703703704</v>
      </c>
      <c r="L70" s="92">
        <v>0</v>
      </c>
      <c r="M70" s="92">
        <v>0</v>
      </c>
      <c r="N70" s="92">
        <v>0</v>
      </c>
      <c r="O70" s="92">
        <v>68.000000000000099</v>
      </c>
      <c r="P70" s="92">
        <v>0</v>
      </c>
      <c r="Q70" s="92">
        <v>0</v>
      </c>
      <c r="R70" s="92">
        <v>0</v>
      </c>
      <c r="S70" s="92">
        <v>0</v>
      </c>
      <c r="T70" s="92">
        <v>0</v>
      </c>
      <c r="U70" s="92">
        <v>68.000000000000099</v>
      </c>
      <c r="V70" s="92">
        <v>15.037037037037001</v>
      </c>
      <c r="W70" s="92" t="s">
        <v>315</v>
      </c>
      <c r="X70" s="89" t="s">
        <v>293</v>
      </c>
      <c r="Y70" s="90">
        <v>45547</v>
      </c>
      <c r="Z70" s="90"/>
      <c r="AA70" s="90" t="s">
        <v>308</v>
      </c>
      <c r="AB70" s="90" t="s">
        <v>295</v>
      </c>
    </row>
    <row r="71" spans="1:28" ht="15.65" customHeight="1" x14ac:dyDescent="0.35">
      <c r="A71" s="93" t="s">
        <v>535</v>
      </c>
      <c r="B71" s="93" t="s">
        <v>536</v>
      </c>
      <c r="C71" s="93" t="s">
        <v>489</v>
      </c>
      <c r="D71" s="93" t="s">
        <v>328</v>
      </c>
      <c r="E71" s="156">
        <v>77301</v>
      </c>
      <c r="F71" s="93" t="s">
        <v>477</v>
      </c>
      <c r="G71" s="93" t="s">
        <v>301</v>
      </c>
      <c r="H71" s="93" t="s">
        <v>292</v>
      </c>
      <c r="I71" s="157">
        <v>27.140350877193001</v>
      </c>
      <c r="J71" s="92">
        <v>158.62962962962999</v>
      </c>
      <c r="K71" s="92">
        <v>586.40740740740705</v>
      </c>
      <c r="L71" s="92">
        <v>350.96296296296299</v>
      </c>
      <c r="M71" s="92">
        <v>188.51851851851899</v>
      </c>
      <c r="N71" s="92">
        <v>680.444444444444</v>
      </c>
      <c r="O71" s="92">
        <v>491.59259259259301</v>
      </c>
      <c r="P71" s="92">
        <v>54.1111111111111</v>
      </c>
      <c r="Q71" s="92">
        <v>58.370370370370402</v>
      </c>
      <c r="R71" s="92">
        <v>326.18518518518499</v>
      </c>
      <c r="S71" s="92">
        <v>178.333333333333</v>
      </c>
      <c r="T71" s="92">
        <v>175.14814814814801</v>
      </c>
      <c r="U71" s="92">
        <v>604.85185185185196</v>
      </c>
      <c r="V71" s="92">
        <v>755.59259259259102</v>
      </c>
      <c r="W71" s="92">
        <v>750</v>
      </c>
      <c r="X71" s="89" t="s">
        <v>293</v>
      </c>
      <c r="Y71" s="90">
        <v>45428</v>
      </c>
      <c r="Z71" s="90"/>
      <c r="AA71" s="90" t="s">
        <v>294</v>
      </c>
      <c r="AB71" s="90" t="s">
        <v>295</v>
      </c>
    </row>
    <row r="72" spans="1:28" x14ac:dyDescent="0.35">
      <c r="A72" s="93" t="s">
        <v>537</v>
      </c>
      <c r="B72" s="93" t="s">
        <v>538</v>
      </c>
      <c r="C72" s="93" t="s">
        <v>539</v>
      </c>
      <c r="D72" s="93" t="s">
        <v>380</v>
      </c>
      <c r="E72" s="156">
        <v>16866</v>
      </c>
      <c r="F72" s="93" t="s">
        <v>381</v>
      </c>
      <c r="G72" s="93" t="s">
        <v>291</v>
      </c>
      <c r="H72" s="93" t="s">
        <v>292</v>
      </c>
      <c r="I72" s="157">
        <v>128.5</v>
      </c>
      <c r="J72" s="92">
        <v>197.59259259259301</v>
      </c>
      <c r="K72" s="92">
        <v>92.629629629629605</v>
      </c>
      <c r="L72" s="92">
        <v>510.777777777778</v>
      </c>
      <c r="M72" s="92">
        <v>375.33333333333297</v>
      </c>
      <c r="N72" s="92">
        <v>662.555555555556</v>
      </c>
      <c r="O72" s="92">
        <v>465.18518518518499</v>
      </c>
      <c r="P72" s="92">
        <v>24.370370370370399</v>
      </c>
      <c r="Q72" s="92">
        <v>24.2222222222222</v>
      </c>
      <c r="R72" s="92">
        <v>387</v>
      </c>
      <c r="S72" s="92">
        <v>116.333333333333</v>
      </c>
      <c r="T72" s="92">
        <v>113.851851851852</v>
      </c>
      <c r="U72" s="92">
        <v>559.14814814814804</v>
      </c>
      <c r="V72" s="92">
        <v>621.59259259259295</v>
      </c>
      <c r="W72" s="92">
        <v>800</v>
      </c>
      <c r="X72" s="89" t="s">
        <v>293</v>
      </c>
      <c r="Y72" s="90">
        <v>45505</v>
      </c>
      <c r="Z72" s="90"/>
      <c r="AA72" s="90" t="s">
        <v>294</v>
      </c>
      <c r="AB72" s="90" t="s">
        <v>295</v>
      </c>
    </row>
    <row r="73" spans="1:28" x14ac:dyDescent="0.35">
      <c r="A73" s="93" t="s">
        <v>540</v>
      </c>
      <c r="B73" s="93" t="s">
        <v>541</v>
      </c>
      <c r="C73" s="93" t="s">
        <v>542</v>
      </c>
      <c r="D73" s="93" t="s">
        <v>468</v>
      </c>
      <c r="E73" s="156">
        <v>89060</v>
      </c>
      <c r="F73" s="93" t="s">
        <v>469</v>
      </c>
      <c r="G73" s="93" t="s">
        <v>543</v>
      </c>
      <c r="H73" s="93" t="s">
        <v>292</v>
      </c>
      <c r="I73" s="157">
        <v>87.636363636363598</v>
      </c>
      <c r="J73" s="92">
        <v>101.851851851852</v>
      </c>
      <c r="K73" s="92">
        <v>56.629629629629598</v>
      </c>
      <c r="L73" s="92">
        <v>40.407407407407398</v>
      </c>
      <c r="M73" s="92">
        <v>37.740740740740698</v>
      </c>
      <c r="N73" s="92">
        <v>133</v>
      </c>
      <c r="O73" s="92">
        <v>103.592592592592</v>
      </c>
      <c r="P73" s="92">
        <v>3.7037037037037E-2</v>
      </c>
      <c r="Q73" s="92">
        <v>0</v>
      </c>
      <c r="R73" s="92">
        <v>63.703703703703702</v>
      </c>
      <c r="S73" s="92">
        <v>27.629629629629601</v>
      </c>
      <c r="T73" s="92">
        <v>31.7777777777778</v>
      </c>
      <c r="U73" s="92">
        <v>113.51851851851799</v>
      </c>
      <c r="V73" s="92">
        <v>148.37037037037001</v>
      </c>
      <c r="W73" s="92" t="s">
        <v>315</v>
      </c>
      <c r="X73" s="89" t="s">
        <v>293</v>
      </c>
      <c r="Y73" s="90">
        <v>45372</v>
      </c>
      <c r="Z73" s="90"/>
      <c r="AA73" s="90" t="s">
        <v>308</v>
      </c>
      <c r="AB73" s="90" t="s">
        <v>295</v>
      </c>
    </row>
    <row r="74" spans="1:28" ht="15.65" customHeight="1" x14ac:dyDescent="0.35">
      <c r="A74" s="93" t="s">
        <v>544</v>
      </c>
      <c r="B74" s="93" t="s">
        <v>545</v>
      </c>
      <c r="C74" s="93" t="s">
        <v>546</v>
      </c>
      <c r="D74" s="93" t="s">
        <v>305</v>
      </c>
      <c r="E74" s="156">
        <v>28429</v>
      </c>
      <c r="F74" s="93" t="s">
        <v>306</v>
      </c>
      <c r="G74" s="93" t="s">
        <v>335</v>
      </c>
      <c r="H74" s="93" t="s">
        <v>292</v>
      </c>
      <c r="I74" s="157">
        <v>2.53571428571429</v>
      </c>
      <c r="J74" s="92">
        <v>0.11111111111111099</v>
      </c>
      <c r="K74" s="92">
        <v>0.22222222222222199</v>
      </c>
      <c r="L74" s="92">
        <v>0.296296296296296</v>
      </c>
      <c r="M74" s="92">
        <v>0.55555555555555602</v>
      </c>
      <c r="N74" s="92">
        <v>0.66666666666666696</v>
      </c>
      <c r="O74" s="92">
        <v>0.51851851851851805</v>
      </c>
      <c r="P74" s="92">
        <v>0</v>
      </c>
      <c r="Q74" s="92">
        <v>0</v>
      </c>
      <c r="R74" s="92">
        <v>0</v>
      </c>
      <c r="S74" s="92">
        <v>0</v>
      </c>
      <c r="T74" s="92">
        <v>7.4074074074074098E-2</v>
      </c>
      <c r="U74" s="92">
        <v>1.1111111111111101</v>
      </c>
      <c r="V74" s="92">
        <v>0.74074074074074103</v>
      </c>
      <c r="W74" s="92" t="s">
        <v>315</v>
      </c>
      <c r="X74" s="89" t="s">
        <v>293</v>
      </c>
      <c r="Y74" s="90">
        <v>45526</v>
      </c>
      <c r="Z74" s="90"/>
      <c r="AA74" s="90" t="s">
        <v>308</v>
      </c>
      <c r="AB74" s="90" t="s">
        <v>295</v>
      </c>
    </row>
    <row r="75" spans="1:28" x14ac:dyDescent="0.35">
      <c r="A75" s="93" t="s">
        <v>547</v>
      </c>
      <c r="B75" s="93" t="s">
        <v>548</v>
      </c>
      <c r="C75" s="93" t="s">
        <v>549</v>
      </c>
      <c r="D75" s="93" t="s">
        <v>550</v>
      </c>
      <c r="E75" s="156">
        <v>98421</v>
      </c>
      <c r="F75" s="93" t="s">
        <v>551</v>
      </c>
      <c r="G75" s="93" t="s">
        <v>301</v>
      </c>
      <c r="H75" s="93" t="s">
        <v>292</v>
      </c>
      <c r="I75" s="157">
        <v>84.452830188679201</v>
      </c>
      <c r="J75" s="92">
        <v>290.85185185185202</v>
      </c>
      <c r="K75" s="92">
        <v>71.481481481481495</v>
      </c>
      <c r="L75" s="92">
        <v>139.444444444444</v>
      </c>
      <c r="M75" s="92">
        <v>159.18518518518499</v>
      </c>
      <c r="N75" s="92">
        <v>290.51851851851802</v>
      </c>
      <c r="O75" s="92">
        <v>298.07407407407402</v>
      </c>
      <c r="P75" s="92">
        <v>37.259259259259302</v>
      </c>
      <c r="Q75" s="92">
        <v>35.1111111111111</v>
      </c>
      <c r="R75" s="92">
        <v>222.333333333333</v>
      </c>
      <c r="S75" s="92">
        <v>54.296296296296298</v>
      </c>
      <c r="T75" s="92">
        <v>24.2222222222222</v>
      </c>
      <c r="U75" s="92">
        <v>360.11111111111097</v>
      </c>
      <c r="V75" s="92">
        <v>454.74074074074099</v>
      </c>
      <c r="W75" s="92">
        <v>1181</v>
      </c>
      <c r="X75" s="89" t="s">
        <v>293</v>
      </c>
      <c r="Y75" s="90">
        <v>45519</v>
      </c>
      <c r="Z75" s="90"/>
      <c r="AA75" s="90" t="s">
        <v>294</v>
      </c>
      <c r="AB75" s="90" t="s">
        <v>295</v>
      </c>
    </row>
    <row r="76" spans="1:28" ht="15.65" customHeight="1" x14ac:dyDescent="0.35">
      <c r="A76" s="93" t="s">
        <v>552</v>
      </c>
      <c r="B76" s="93" t="s">
        <v>553</v>
      </c>
      <c r="C76" s="93" t="s">
        <v>554</v>
      </c>
      <c r="D76" s="93" t="s">
        <v>555</v>
      </c>
      <c r="E76" s="156">
        <v>5488</v>
      </c>
      <c r="F76" s="93" t="s">
        <v>396</v>
      </c>
      <c r="G76" s="93" t="s">
        <v>335</v>
      </c>
      <c r="H76" s="93" t="s">
        <v>292</v>
      </c>
      <c r="I76" s="159">
        <v>2.1014492753623202</v>
      </c>
      <c r="J76" s="92">
        <v>4.5185185185185199</v>
      </c>
      <c r="K76" s="92">
        <v>0.148148148148148</v>
      </c>
      <c r="L76" s="92">
        <v>0.33333333333333298</v>
      </c>
      <c r="M76" s="92">
        <v>0.296296296296296</v>
      </c>
      <c r="N76" s="92">
        <v>0.44444444444444398</v>
      </c>
      <c r="O76" s="92">
        <v>4.8518518518518503</v>
      </c>
      <c r="P76" s="92">
        <v>0</v>
      </c>
      <c r="Q76" s="92">
        <v>0</v>
      </c>
      <c r="R76" s="92">
        <v>0</v>
      </c>
      <c r="S76" s="92">
        <v>0.296296296296296</v>
      </c>
      <c r="T76" s="92">
        <v>0</v>
      </c>
      <c r="U76" s="92">
        <v>5</v>
      </c>
      <c r="V76" s="92">
        <v>4.55555555555555</v>
      </c>
      <c r="W76" s="92" t="s">
        <v>315</v>
      </c>
      <c r="X76" s="93" t="s">
        <v>293</v>
      </c>
      <c r="Y76" s="90">
        <v>45470</v>
      </c>
      <c r="Z76" s="90"/>
      <c r="AA76" s="90" t="s">
        <v>308</v>
      </c>
      <c r="AB76" s="94" t="s">
        <v>295</v>
      </c>
    </row>
    <row r="77" spans="1:28" x14ac:dyDescent="0.35">
      <c r="A77" s="93" t="s">
        <v>556</v>
      </c>
      <c r="B77" s="93" t="s">
        <v>557</v>
      </c>
      <c r="C77" s="93" t="s">
        <v>542</v>
      </c>
      <c r="D77" s="93" t="s">
        <v>468</v>
      </c>
      <c r="E77" s="156">
        <v>89060</v>
      </c>
      <c r="F77" s="93" t="s">
        <v>469</v>
      </c>
      <c r="G77" s="93" t="s">
        <v>307</v>
      </c>
      <c r="H77" s="93" t="s">
        <v>292</v>
      </c>
      <c r="I77" s="157">
        <v>132.65</v>
      </c>
      <c r="J77" s="92">
        <v>6.4814814814814801</v>
      </c>
      <c r="K77" s="92">
        <v>34.7777777777778</v>
      </c>
      <c r="L77" s="92">
        <v>17.7777777777778</v>
      </c>
      <c r="M77" s="92">
        <v>12.5555555555556</v>
      </c>
      <c r="N77" s="92">
        <v>56.7777777777778</v>
      </c>
      <c r="O77" s="92">
        <v>14.814814814814801</v>
      </c>
      <c r="P77" s="92">
        <v>0</v>
      </c>
      <c r="Q77" s="92">
        <v>0</v>
      </c>
      <c r="R77" s="92">
        <v>34.407407407407398</v>
      </c>
      <c r="S77" s="92">
        <v>11.148148148148101</v>
      </c>
      <c r="T77" s="92">
        <v>7.1111111111111098</v>
      </c>
      <c r="U77" s="92">
        <v>18.925925925925899</v>
      </c>
      <c r="V77" s="92">
        <v>49.629629629629598</v>
      </c>
      <c r="W77" s="92" t="s">
        <v>315</v>
      </c>
      <c r="X77" s="89" t="s">
        <v>293</v>
      </c>
      <c r="Y77" s="90">
        <v>45421</v>
      </c>
      <c r="Z77" s="90"/>
      <c r="AA77" s="90" t="s">
        <v>308</v>
      </c>
      <c r="AB77" s="90" t="s">
        <v>295</v>
      </c>
    </row>
    <row r="78" spans="1:28" ht="15.65" customHeight="1" x14ac:dyDescent="0.35">
      <c r="A78" s="93" t="s">
        <v>558</v>
      </c>
      <c r="B78" s="93" t="s">
        <v>559</v>
      </c>
      <c r="C78" s="93" t="s">
        <v>560</v>
      </c>
      <c r="D78" s="93" t="s">
        <v>333</v>
      </c>
      <c r="E78" s="156">
        <v>40031</v>
      </c>
      <c r="F78" s="93" t="s">
        <v>334</v>
      </c>
      <c r="G78" s="93" t="s">
        <v>335</v>
      </c>
      <c r="H78" s="93" t="s">
        <v>292</v>
      </c>
      <c r="I78" s="157">
        <v>2.1875</v>
      </c>
      <c r="J78" s="92">
        <v>0.11111111111111099</v>
      </c>
      <c r="K78" s="92">
        <v>0.25925925925925902</v>
      </c>
      <c r="L78" s="92">
        <v>0.37037037037037002</v>
      </c>
      <c r="M78" s="92">
        <v>0.44444444444444398</v>
      </c>
      <c r="N78" s="92">
        <v>0.88888888888888895</v>
      </c>
      <c r="O78" s="92">
        <v>0.296296296296296</v>
      </c>
      <c r="P78" s="92">
        <v>0</v>
      </c>
      <c r="Q78" s="92">
        <v>0</v>
      </c>
      <c r="R78" s="92">
        <v>7.4074074074074098E-2</v>
      </c>
      <c r="S78" s="92">
        <v>0</v>
      </c>
      <c r="T78" s="92">
        <v>0</v>
      </c>
      <c r="U78" s="92">
        <v>1.1111111111111101</v>
      </c>
      <c r="V78" s="92">
        <v>0.88888888888888895</v>
      </c>
      <c r="W78" s="92" t="s">
        <v>315</v>
      </c>
      <c r="X78" s="89" t="s">
        <v>293</v>
      </c>
      <c r="Y78" s="90">
        <v>45554</v>
      </c>
      <c r="Z78" s="90"/>
      <c r="AA78" s="90" t="s">
        <v>308</v>
      </c>
      <c r="AB78" s="90" t="s">
        <v>324</v>
      </c>
    </row>
    <row r="79" spans="1:28" x14ac:dyDescent="0.35">
      <c r="A79" s="93" t="s">
        <v>561</v>
      </c>
      <c r="B79" s="93" t="s">
        <v>562</v>
      </c>
      <c r="C79" s="93" t="s">
        <v>563</v>
      </c>
      <c r="D79" s="93" t="s">
        <v>322</v>
      </c>
      <c r="E79" s="156">
        <v>32839</v>
      </c>
      <c r="F79" s="93" t="s">
        <v>323</v>
      </c>
      <c r="G79" s="93" t="s">
        <v>335</v>
      </c>
      <c r="H79" s="93" t="s">
        <v>292</v>
      </c>
      <c r="I79" s="157">
        <v>2.27868852459016</v>
      </c>
      <c r="J79" s="92">
        <v>0.37037037037037002</v>
      </c>
      <c r="K79" s="92">
        <v>1.0370370370370401</v>
      </c>
      <c r="L79" s="92">
        <v>1.1111111111111101</v>
      </c>
      <c r="M79" s="92">
        <v>0.592592592592593</v>
      </c>
      <c r="N79" s="92">
        <v>1.07407407407407</v>
      </c>
      <c r="O79" s="92">
        <v>1.62962962962963</v>
      </c>
      <c r="P79" s="92">
        <v>0.22222222222222199</v>
      </c>
      <c r="Q79" s="92">
        <v>0.18518518518518501</v>
      </c>
      <c r="R79" s="92">
        <v>0.18518518518518501</v>
      </c>
      <c r="S79" s="92">
        <v>0</v>
      </c>
      <c r="T79" s="92">
        <v>0</v>
      </c>
      <c r="U79" s="92">
        <v>2.92592592592593</v>
      </c>
      <c r="V79" s="92">
        <v>1.3333333333333299</v>
      </c>
      <c r="W79" s="92" t="s">
        <v>315</v>
      </c>
      <c r="X79" s="89" t="s">
        <v>293</v>
      </c>
      <c r="Y79" s="90">
        <v>45519</v>
      </c>
      <c r="Z79" s="90"/>
      <c r="AA79" s="90" t="s">
        <v>308</v>
      </c>
      <c r="AB79" s="90" t="s">
        <v>295</v>
      </c>
    </row>
    <row r="80" spans="1:28" ht="15.65" customHeight="1" x14ac:dyDescent="0.35">
      <c r="A80" s="93" t="s">
        <v>564</v>
      </c>
      <c r="B80" s="93" t="s">
        <v>565</v>
      </c>
      <c r="C80" s="93" t="s">
        <v>566</v>
      </c>
      <c r="D80" s="93" t="s">
        <v>342</v>
      </c>
      <c r="E80" s="156">
        <v>10924</v>
      </c>
      <c r="F80" s="93" t="s">
        <v>567</v>
      </c>
      <c r="G80" s="93" t="s">
        <v>307</v>
      </c>
      <c r="H80" s="93" t="s">
        <v>292</v>
      </c>
      <c r="I80" s="157">
        <v>38.299999999999997</v>
      </c>
      <c r="J80" s="92">
        <v>24.5555555555556</v>
      </c>
      <c r="K80" s="92">
        <v>32.629629629629598</v>
      </c>
      <c r="L80" s="92">
        <v>6.4074074074074101</v>
      </c>
      <c r="M80" s="92">
        <v>12.814814814814801</v>
      </c>
      <c r="N80" s="92">
        <v>50.962962962962997</v>
      </c>
      <c r="O80" s="92">
        <v>25.4444444444444</v>
      </c>
      <c r="P80" s="92">
        <v>0</v>
      </c>
      <c r="Q80" s="92">
        <v>0</v>
      </c>
      <c r="R80" s="92">
        <v>13.074074074074099</v>
      </c>
      <c r="S80" s="92">
        <v>13.925925925925901</v>
      </c>
      <c r="T80" s="92">
        <v>17.259259259259299</v>
      </c>
      <c r="U80" s="92">
        <v>32.148148148148103</v>
      </c>
      <c r="V80" s="92">
        <v>30.370370370370399</v>
      </c>
      <c r="W80" s="92" t="s">
        <v>315</v>
      </c>
      <c r="X80" s="89" t="s">
        <v>293</v>
      </c>
      <c r="Y80" s="90">
        <v>45435</v>
      </c>
      <c r="Z80" s="90"/>
      <c r="AA80" s="90" t="s">
        <v>308</v>
      </c>
      <c r="AB80" s="90" t="s">
        <v>295</v>
      </c>
    </row>
    <row r="81" spans="1:28" x14ac:dyDescent="0.35">
      <c r="A81" s="93" t="s">
        <v>182</v>
      </c>
      <c r="B81" s="93" t="s">
        <v>568</v>
      </c>
      <c r="C81" s="93" t="s">
        <v>569</v>
      </c>
      <c r="D81" s="93" t="s">
        <v>299</v>
      </c>
      <c r="E81" s="156">
        <v>92154</v>
      </c>
      <c r="F81" s="93" t="s">
        <v>484</v>
      </c>
      <c r="G81" s="93" t="s">
        <v>301</v>
      </c>
      <c r="H81" s="93" t="s">
        <v>292</v>
      </c>
      <c r="I81" s="157">
        <v>20.1909463038767</v>
      </c>
      <c r="J81" s="92">
        <v>878.70370370369699</v>
      </c>
      <c r="K81" s="92">
        <v>380.33333333333297</v>
      </c>
      <c r="L81" s="92">
        <v>28.1111111111111</v>
      </c>
      <c r="M81" s="92">
        <v>32.629629629629598</v>
      </c>
      <c r="N81" s="92">
        <v>126.037037037037</v>
      </c>
      <c r="O81" s="92">
        <v>928.518518518512</v>
      </c>
      <c r="P81" s="92">
        <v>14.851851851851899</v>
      </c>
      <c r="Q81" s="92">
        <v>250.370370370372</v>
      </c>
      <c r="R81" s="92">
        <v>61.6666666666666</v>
      </c>
      <c r="S81" s="92">
        <v>34.148148148148202</v>
      </c>
      <c r="T81" s="92">
        <v>30.2222222222222</v>
      </c>
      <c r="U81" s="92">
        <v>1193.74074074073</v>
      </c>
      <c r="V81" s="92">
        <v>780.18518518517703</v>
      </c>
      <c r="W81" s="92">
        <v>750</v>
      </c>
      <c r="X81" s="89" t="s">
        <v>293</v>
      </c>
      <c r="Y81" s="90">
        <v>45603</v>
      </c>
      <c r="Z81" s="90"/>
      <c r="AA81" s="90" t="s">
        <v>294</v>
      </c>
      <c r="AB81" s="90" t="s">
        <v>295</v>
      </c>
    </row>
    <row r="82" spans="1:28" x14ac:dyDescent="0.35">
      <c r="A82" s="93" t="s">
        <v>570</v>
      </c>
      <c r="B82" s="93" t="s">
        <v>571</v>
      </c>
      <c r="C82" s="93" t="s">
        <v>572</v>
      </c>
      <c r="D82" s="93" t="s">
        <v>372</v>
      </c>
      <c r="E82" s="156">
        <v>88081</v>
      </c>
      <c r="F82" s="93" t="s">
        <v>373</v>
      </c>
      <c r="G82" s="93" t="s">
        <v>291</v>
      </c>
      <c r="H82" s="93" t="s">
        <v>292</v>
      </c>
      <c r="I82" s="157">
        <v>21.712446351931298</v>
      </c>
      <c r="J82" s="92">
        <v>720.62962962961706</v>
      </c>
      <c r="K82" s="92">
        <v>26.740740740740701</v>
      </c>
      <c r="L82" s="92">
        <v>18.518518518518501</v>
      </c>
      <c r="M82" s="92">
        <v>7.1111111111111098</v>
      </c>
      <c r="N82" s="92">
        <v>63.592592592592602</v>
      </c>
      <c r="O82" s="92">
        <v>527.962962962956</v>
      </c>
      <c r="P82" s="92">
        <v>2.4074074074074101</v>
      </c>
      <c r="Q82" s="92">
        <v>179.03703703703701</v>
      </c>
      <c r="R82" s="92">
        <v>17.1111111111111</v>
      </c>
      <c r="S82" s="92">
        <v>13.296296296296299</v>
      </c>
      <c r="T82" s="92">
        <v>29.407407407407401</v>
      </c>
      <c r="U82" s="92">
        <v>713.18518518517305</v>
      </c>
      <c r="V82" s="92">
        <v>620.59259259258295</v>
      </c>
      <c r="W82" s="92">
        <v>500</v>
      </c>
      <c r="X82" s="89" t="s">
        <v>293</v>
      </c>
      <c r="Y82" s="90">
        <v>45603</v>
      </c>
      <c r="Z82" s="90"/>
      <c r="AA82" s="90" t="s">
        <v>294</v>
      </c>
      <c r="AB82" s="90" t="s">
        <v>295</v>
      </c>
    </row>
    <row r="83" spans="1:28" ht="15.65" customHeight="1" x14ac:dyDescent="0.35">
      <c r="A83" s="93" t="s">
        <v>573</v>
      </c>
      <c r="B83" s="93" t="s">
        <v>574</v>
      </c>
      <c r="C83" s="93" t="s">
        <v>575</v>
      </c>
      <c r="D83" s="93" t="s">
        <v>576</v>
      </c>
      <c r="E83" s="156">
        <v>68949</v>
      </c>
      <c r="F83" s="93" t="s">
        <v>448</v>
      </c>
      <c r="G83" s="93" t="s">
        <v>335</v>
      </c>
      <c r="H83" s="93" t="s">
        <v>292</v>
      </c>
      <c r="I83" s="157">
        <v>90.75</v>
      </c>
      <c r="J83" s="92">
        <v>1.1111111111111101</v>
      </c>
      <c r="K83" s="92">
        <v>1.8518518518518501</v>
      </c>
      <c r="L83" s="92">
        <v>11.1111111111111</v>
      </c>
      <c r="M83" s="92">
        <v>11.185185185185199</v>
      </c>
      <c r="N83" s="92">
        <v>22.5555555555556</v>
      </c>
      <c r="O83" s="92">
        <v>1</v>
      </c>
      <c r="P83" s="92">
        <v>1.7037037037036999</v>
      </c>
      <c r="Q83" s="92">
        <v>0</v>
      </c>
      <c r="R83" s="92">
        <v>12.8888888888889</v>
      </c>
      <c r="S83" s="92">
        <v>7.5925925925925899</v>
      </c>
      <c r="T83" s="92">
        <v>1.7037037037036999</v>
      </c>
      <c r="U83" s="92">
        <v>3.07407407407407</v>
      </c>
      <c r="V83" s="92">
        <v>18.296296296296301</v>
      </c>
      <c r="W83" s="92" t="s">
        <v>315</v>
      </c>
      <c r="X83" s="89" t="s">
        <v>293</v>
      </c>
      <c r="Y83" s="90">
        <v>45435</v>
      </c>
      <c r="Z83" s="90"/>
      <c r="AA83" s="90" t="s">
        <v>308</v>
      </c>
      <c r="AB83" s="90" t="s">
        <v>295</v>
      </c>
    </row>
    <row r="84" spans="1:28" ht="15.65" customHeight="1" x14ac:dyDescent="0.35">
      <c r="A84" s="93" t="s">
        <v>577</v>
      </c>
      <c r="B84" s="93" t="s">
        <v>578</v>
      </c>
      <c r="C84" s="93" t="s">
        <v>579</v>
      </c>
      <c r="D84" s="93" t="s">
        <v>580</v>
      </c>
      <c r="E84" s="156">
        <v>35447</v>
      </c>
      <c r="F84" s="93" t="s">
        <v>290</v>
      </c>
      <c r="G84" s="93" t="s">
        <v>307</v>
      </c>
      <c r="H84" s="93" t="s">
        <v>292</v>
      </c>
      <c r="I84" s="157">
        <v>2.7784615384615399</v>
      </c>
      <c r="J84" s="92">
        <v>4.44444444444445</v>
      </c>
      <c r="K84" s="92">
        <v>11.925925925925901</v>
      </c>
      <c r="L84" s="92">
        <v>9.1481481481481399</v>
      </c>
      <c r="M84" s="92">
        <v>3.1481481481481501</v>
      </c>
      <c r="N84" s="92">
        <v>14.1111111111111</v>
      </c>
      <c r="O84" s="92">
        <v>12.037037037037001</v>
      </c>
      <c r="P84" s="92">
        <v>1.81481481481481</v>
      </c>
      <c r="Q84" s="92">
        <v>0.70370370370370405</v>
      </c>
      <c r="R84" s="92">
        <v>1.2222222222222201</v>
      </c>
      <c r="S84" s="92">
        <v>0.88888888888888895</v>
      </c>
      <c r="T84" s="92">
        <v>0</v>
      </c>
      <c r="U84" s="92">
        <v>26.5555555555556</v>
      </c>
      <c r="V84" s="92">
        <v>15.6666666666667</v>
      </c>
      <c r="W84" s="92" t="s">
        <v>315</v>
      </c>
      <c r="X84" s="89" t="s">
        <v>293</v>
      </c>
      <c r="Y84" s="90">
        <v>45512</v>
      </c>
      <c r="Z84" s="90"/>
      <c r="AA84" s="90" t="s">
        <v>308</v>
      </c>
      <c r="AB84" s="90" t="s">
        <v>295</v>
      </c>
    </row>
    <row r="85" spans="1:28" ht="15.65" customHeight="1" x14ac:dyDescent="0.35">
      <c r="A85" s="93" t="s">
        <v>581</v>
      </c>
      <c r="B85" s="93" t="s">
        <v>582</v>
      </c>
      <c r="C85" s="93" t="s">
        <v>583</v>
      </c>
      <c r="D85" s="93" t="s">
        <v>380</v>
      </c>
      <c r="E85" s="156">
        <v>18428</v>
      </c>
      <c r="F85" s="93" t="s">
        <v>381</v>
      </c>
      <c r="G85" s="93" t="s">
        <v>307</v>
      </c>
      <c r="H85" s="93" t="s">
        <v>314</v>
      </c>
      <c r="I85" s="157">
        <v>30.744186046511601</v>
      </c>
      <c r="J85" s="92">
        <v>93.629629629629704</v>
      </c>
      <c r="K85" s="92">
        <v>13.703703703703701</v>
      </c>
      <c r="L85" s="92">
        <v>26.518518518518501</v>
      </c>
      <c r="M85" s="92">
        <v>27.7777777777778</v>
      </c>
      <c r="N85" s="92">
        <v>51.925925925925903</v>
      </c>
      <c r="O85" s="92">
        <v>109.70370370370399</v>
      </c>
      <c r="P85" s="92">
        <v>0</v>
      </c>
      <c r="Q85" s="92">
        <v>0</v>
      </c>
      <c r="R85" s="92">
        <v>26.185185185185201</v>
      </c>
      <c r="S85" s="92">
        <v>11.4444444444444</v>
      </c>
      <c r="T85" s="92">
        <v>8.8148148148148096</v>
      </c>
      <c r="U85" s="92">
        <v>115.18518518518501</v>
      </c>
      <c r="V85" s="92">
        <v>131.40740740740699</v>
      </c>
      <c r="W85" s="92">
        <v>100</v>
      </c>
      <c r="X85" s="89" t="s">
        <v>293</v>
      </c>
      <c r="Y85" s="90">
        <v>45533</v>
      </c>
      <c r="Z85" s="90"/>
      <c r="AA85" s="90" t="s">
        <v>294</v>
      </c>
      <c r="AB85" s="90" t="s">
        <v>295</v>
      </c>
    </row>
    <row r="86" spans="1:28" x14ac:dyDescent="0.35">
      <c r="A86" s="93" t="s">
        <v>584</v>
      </c>
      <c r="B86" s="93" t="s">
        <v>585</v>
      </c>
      <c r="C86" s="93" t="s">
        <v>586</v>
      </c>
      <c r="D86" s="93" t="s">
        <v>312</v>
      </c>
      <c r="E86" s="156">
        <v>70576</v>
      </c>
      <c r="F86" s="93" t="s">
        <v>290</v>
      </c>
      <c r="G86" s="93" t="s">
        <v>291</v>
      </c>
      <c r="H86" s="93" t="s">
        <v>314</v>
      </c>
      <c r="I86" s="157">
        <v>29.3591549295775</v>
      </c>
      <c r="J86" s="92">
        <v>232.62962962963101</v>
      </c>
      <c r="K86" s="92">
        <v>93.814814814814895</v>
      </c>
      <c r="L86" s="92">
        <v>165.666666666667</v>
      </c>
      <c r="M86" s="92">
        <v>83.407407407407703</v>
      </c>
      <c r="N86" s="92">
        <v>238.74074074074201</v>
      </c>
      <c r="O86" s="92">
        <v>336.777777777778</v>
      </c>
      <c r="P86" s="92">
        <v>0</v>
      </c>
      <c r="Q86" s="92">
        <v>0</v>
      </c>
      <c r="R86" s="92">
        <v>61.1111111111111</v>
      </c>
      <c r="S86" s="92">
        <v>40.703703703703702</v>
      </c>
      <c r="T86" s="92">
        <v>41.3333333333333</v>
      </c>
      <c r="U86" s="92">
        <v>432.37037037036799</v>
      </c>
      <c r="V86" s="92">
        <v>466.55555555555202</v>
      </c>
      <c r="W86" s="92" t="s">
        <v>315</v>
      </c>
      <c r="X86" s="89" t="s">
        <v>293</v>
      </c>
      <c r="Y86" s="90">
        <v>45505</v>
      </c>
      <c r="Z86" s="90"/>
      <c r="AA86" s="90" t="s">
        <v>294</v>
      </c>
      <c r="AB86" s="90" t="s">
        <v>295</v>
      </c>
    </row>
    <row r="87" spans="1:28" ht="15.65" customHeight="1" x14ac:dyDescent="0.35">
      <c r="A87" s="93" t="s">
        <v>587</v>
      </c>
      <c r="B87" s="93" t="s">
        <v>588</v>
      </c>
      <c r="C87" s="93" t="s">
        <v>589</v>
      </c>
      <c r="D87" s="93" t="s">
        <v>322</v>
      </c>
      <c r="E87" s="156">
        <v>33762</v>
      </c>
      <c r="F87" s="93" t="s">
        <v>323</v>
      </c>
      <c r="G87" s="93" t="s">
        <v>335</v>
      </c>
      <c r="H87" s="93" t="s">
        <v>292</v>
      </c>
      <c r="I87" s="157">
        <v>1.6764705882352899</v>
      </c>
      <c r="J87" s="92">
        <v>0.85185185185185197</v>
      </c>
      <c r="K87" s="92">
        <v>1.5185185185185199</v>
      </c>
      <c r="L87" s="92">
        <v>1.44444444444444</v>
      </c>
      <c r="M87" s="92">
        <v>0.85185185185185197</v>
      </c>
      <c r="N87" s="92">
        <v>2.4074074074074101</v>
      </c>
      <c r="O87" s="92">
        <v>2.1111111111111098</v>
      </c>
      <c r="P87" s="92">
        <v>0.11111111111111099</v>
      </c>
      <c r="Q87" s="92">
        <v>3.7037037037037E-2</v>
      </c>
      <c r="R87" s="92">
        <v>0</v>
      </c>
      <c r="S87" s="92">
        <v>0</v>
      </c>
      <c r="T87" s="92">
        <v>0</v>
      </c>
      <c r="U87" s="92">
        <v>4.6666666666666696</v>
      </c>
      <c r="V87" s="92">
        <v>2.25925925925926</v>
      </c>
      <c r="W87" s="92" t="s">
        <v>315</v>
      </c>
      <c r="X87" s="89" t="s">
        <v>293</v>
      </c>
      <c r="Y87" s="90">
        <v>45561</v>
      </c>
      <c r="Z87" s="90"/>
      <c r="AA87" s="90" t="s">
        <v>308</v>
      </c>
      <c r="AB87" s="90" t="s">
        <v>464</v>
      </c>
    </row>
    <row r="88" spans="1:28" ht="15.65" customHeight="1" x14ac:dyDescent="0.35">
      <c r="A88" s="93" t="s">
        <v>590</v>
      </c>
      <c r="B88" s="93" t="s">
        <v>591</v>
      </c>
      <c r="C88" s="93" t="s">
        <v>592</v>
      </c>
      <c r="D88" s="93" t="s">
        <v>593</v>
      </c>
      <c r="E88" s="156">
        <v>82201</v>
      </c>
      <c r="F88" s="93" t="s">
        <v>403</v>
      </c>
      <c r="G88" s="93" t="s">
        <v>335</v>
      </c>
      <c r="H88" s="93" t="s">
        <v>292</v>
      </c>
      <c r="I88" s="157">
        <v>1.75</v>
      </c>
      <c r="J88" s="92">
        <v>0.25925925925925902</v>
      </c>
      <c r="K88" s="92">
        <v>0</v>
      </c>
      <c r="L88" s="92">
        <v>0.70370370370370405</v>
      </c>
      <c r="M88" s="92">
        <v>0.25925925925925902</v>
      </c>
      <c r="N88" s="92">
        <v>1.07407407407407</v>
      </c>
      <c r="O88" s="92">
        <v>0.148148148148148</v>
      </c>
      <c r="P88" s="92">
        <v>0</v>
      </c>
      <c r="Q88" s="92">
        <v>0</v>
      </c>
      <c r="R88" s="92">
        <v>0.55555555555555602</v>
      </c>
      <c r="S88" s="92">
        <v>0</v>
      </c>
      <c r="T88" s="92">
        <v>0</v>
      </c>
      <c r="U88" s="92">
        <v>0.66666666666666696</v>
      </c>
      <c r="V88" s="92">
        <v>0.96296296296296302</v>
      </c>
      <c r="W88" s="92" t="s">
        <v>315</v>
      </c>
      <c r="X88" s="89" t="s">
        <v>409</v>
      </c>
      <c r="Y88" s="90">
        <v>45373</v>
      </c>
      <c r="Z88" s="90"/>
      <c r="AA88" s="90" t="s">
        <v>410</v>
      </c>
      <c r="AB88" s="90" t="s">
        <v>295</v>
      </c>
    </row>
    <row r="89" spans="1:28" ht="15.65" customHeight="1" x14ac:dyDescent="0.35">
      <c r="A89" s="93" t="s">
        <v>594</v>
      </c>
      <c r="B89" s="93" t="s">
        <v>595</v>
      </c>
      <c r="C89" s="93" t="s">
        <v>596</v>
      </c>
      <c r="D89" s="93" t="s">
        <v>597</v>
      </c>
      <c r="E89" s="156">
        <v>2360</v>
      </c>
      <c r="F89" s="93" t="s">
        <v>396</v>
      </c>
      <c r="G89" s="93" t="s">
        <v>307</v>
      </c>
      <c r="H89" s="93" t="s">
        <v>314</v>
      </c>
      <c r="I89" s="157">
        <v>78.284153005464503</v>
      </c>
      <c r="J89" s="92">
        <v>98.1111111111111</v>
      </c>
      <c r="K89" s="92">
        <v>15</v>
      </c>
      <c r="L89" s="92">
        <v>114.40740740740701</v>
      </c>
      <c r="M89" s="92">
        <v>115.40740740740701</v>
      </c>
      <c r="N89" s="92">
        <v>127.59259259259299</v>
      </c>
      <c r="O89" s="92">
        <v>215.333333333333</v>
      </c>
      <c r="P89" s="92">
        <v>0</v>
      </c>
      <c r="Q89" s="92">
        <v>0</v>
      </c>
      <c r="R89" s="92">
        <v>70.592592592592595</v>
      </c>
      <c r="S89" s="92">
        <v>18.740740740740701</v>
      </c>
      <c r="T89" s="92">
        <v>24.703703703703699</v>
      </c>
      <c r="U89" s="92">
        <v>228.888888888889</v>
      </c>
      <c r="V89" s="92">
        <v>155.96296296296299</v>
      </c>
      <c r="W89" s="92" t="s">
        <v>315</v>
      </c>
      <c r="X89" s="89" t="s">
        <v>293</v>
      </c>
      <c r="Y89" s="90">
        <v>45449</v>
      </c>
      <c r="Z89" s="90"/>
      <c r="AA89" s="90" t="s">
        <v>308</v>
      </c>
      <c r="AB89" s="90" t="s">
        <v>295</v>
      </c>
    </row>
    <row r="90" spans="1:28" ht="15.65" customHeight="1" x14ac:dyDescent="0.35">
      <c r="A90" s="93" t="s">
        <v>598</v>
      </c>
      <c r="B90" s="93" t="s">
        <v>599</v>
      </c>
      <c r="C90" s="93" t="s">
        <v>600</v>
      </c>
      <c r="D90" s="93" t="s">
        <v>601</v>
      </c>
      <c r="E90" s="156">
        <v>50313</v>
      </c>
      <c r="F90" s="93" t="s">
        <v>448</v>
      </c>
      <c r="G90" s="93" t="s">
        <v>335</v>
      </c>
      <c r="H90" s="93" t="s">
        <v>292</v>
      </c>
      <c r="I90" s="157">
        <v>87.6666666666667</v>
      </c>
      <c r="J90" s="92">
        <v>0.44444444444444398</v>
      </c>
      <c r="K90" s="92">
        <v>9.5925925925925899</v>
      </c>
      <c r="L90" s="92">
        <v>7.4444444444444402</v>
      </c>
      <c r="M90" s="92">
        <v>10.2592592592593</v>
      </c>
      <c r="N90" s="92">
        <v>27.4444444444445</v>
      </c>
      <c r="O90" s="92">
        <v>0.296296296296296</v>
      </c>
      <c r="P90" s="92">
        <v>0</v>
      </c>
      <c r="Q90" s="92">
        <v>0</v>
      </c>
      <c r="R90" s="92">
        <v>15.814814814814801</v>
      </c>
      <c r="S90" s="92">
        <v>5.3703703703703702</v>
      </c>
      <c r="T90" s="92">
        <v>1.1481481481481499</v>
      </c>
      <c r="U90" s="92">
        <v>5.4074074074074003</v>
      </c>
      <c r="V90" s="92">
        <v>25.481481481481499</v>
      </c>
      <c r="W90" s="92" t="s">
        <v>315</v>
      </c>
      <c r="X90" s="89" t="s">
        <v>293</v>
      </c>
      <c r="Y90" s="90">
        <v>45505</v>
      </c>
      <c r="Z90" s="90"/>
      <c r="AA90" s="90" t="s">
        <v>308</v>
      </c>
      <c r="AB90" s="90" t="s">
        <v>295</v>
      </c>
    </row>
    <row r="91" spans="1:28" x14ac:dyDescent="0.35">
      <c r="A91" s="93" t="s">
        <v>602</v>
      </c>
      <c r="B91" s="93" t="s">
        <v>603</v>
      </c>
      <c r="C91" s="93" t="s">
        <v>604</v>
      </c>
      <c r="D91" s="93" t="s">
        <v>328</v>
      </c>
      <c r="E91" s="156">
        <v>78566</v>
      </c>
      <c r="F91" s="93" t="s">
        <v>388</v>
      </c>
      <c r="G91" s="93" t="s">
        <v>344</v>
      </c>
      <c r="H91" s="93" t="s">
        <v>292</v>
      </c>
      <c r="I91" s="157">
        <v>7.8308351177730202</v>
      </c>
      <c r="J91" s="92">
        <v>893.22222222221899</v>
      </c>
      <c r="K91" s="92">
        <v>21.629629629629601</v>
      </c>
      <c r="L91" s="92">
        <v>7.4074074074074098E-2</v>
      </c>
      <c r="M91" s="92">
        <v>2.8888888888888902</v>
      </c>
      <c r="N91" s="92">
        <v>89.6666666666666</v>
      </c>
      <c r="O91" s="92">
        <v>828.11111111110904</v>
      </c>
      <c r="P91" s="92">
        <v>3.7037037037037E-2</v>
      </c>
      <c r="Q91" s="92">
        <v>0</v>
      </c>
      <c r="R91" s="92">
        <v>23.518518518518501</v>
      </c>
      <c r="S91" s="92">
        <v>30.074074074074101</v>
      </c>
      <c r="T91" s="92">
        <v>33.925925925925903</v>
      </c>
      <c r="U91" s="92">
        <v>830.29629629629505</v>
      </c>
      <c r="V91" s="92">
        <v>667.88888888888698</v>
      </c>
      <c r="W91" s="92">
        <v>650</v>
      </c>
      <c r="X91" s="89" t="s">
        <v>293</v>
      </c>
      <c r="Y91" s="90">
        <v>45547</v>
      </c>
      <c r="Z91" s="90"/>
      <c r="AA91" s="90" t="s">
        <v>294</v>
      </c>
      <c r="AB91" s="90" t="s">
        <v>295</v>
      </c>
    </row>
    <row r="92" spans="1:28" x14ac:dyDescent="0.35">
      <c r="A92" s="93" t="s">
        <v>605</v>
      </c>
      <c r="B92" s="93" t="s">
        <v>606</v>
      </c>
      <c r="C92" s="93" t="s">
        <v>607</v>
      </c>
      <c r="D92" s="93" t="s">
        <v>601</v>
      </c>
      <c r="E92" s="156">
        <v>51501</v>
      </c>
      <c r="F92" s="93" t="s">
        <v>448</v>
      </c>
      <c r="G92" s="93" t="s">
        <v>335</v>
      </c>
      <c r="H92" s="93" t="s">
        <v>292</v>
      </c>
      <c r="I92" s="157">
        <v>52.125</v>
      </c>
      <c r="J92" s="92">
        <v>0.77777777777777801</v>
      </c>
      <c r="K92" s="92">
        <v>2.8518518518518499</v>
      </c>
      <c r="L92" s="92">
        <v>11.185185185185199</v>
      </c>
      <c r="M92" s="92">
        <v>15.814814814814801</v>
      </c>
      <c r="N92" s="92">
        <v>29.5555555555556</v>
      </c>
      <c r="O92" s="92">
        <v>0.77777777777777801</v>
      </c>
      <c r="P92" s="92">
        <v>0.296296296296296</v>
      </c>
      <c r="Q92" s="92">
        <v>0</v>
      </c>
      <c r="R92" s="92">
        <v>14</v>
      </c>
      <c r="S92" s="92">
        <v>4.2962962962963003</v>
      </c>
      <c r="T92" s="92">
        <v>3.9629629629629601</v>
      </c>
      <c r="U92" s="92">
        <v>8.3703703703703702</v>
      </c>
      <c r="V92" s="92">
        <v>26.185185185185201</v>
      </c>
      <c r="W92" s="92" t="s">
        <v>315</v>
      </c>
      <c r="X92" s="89" t="s">
        <v>293</v>
      </c>
      <c r="Y92" s="90">
        <v>45589</v>
      </c>
      <c r="Z92" s="90"/>
      <c r="AA92" s="90" t="s">
        <v>308</v>
      </c>
      <c r="AB92" s="90" t="s">
        <v>324</v>
      </c>
    </row>
    <row r="93" spans="1:28" ht="15.65" customHeight="1" x14ac:dyDescent="0.35">
      <c r="A93" s="93" t="s">
        <v>608</v>
      </c>
      <c r="B93" s="93" t="s">
        <v>609</v>
      </c>
      <c r="C93" s="93" t="s">
        <v>610</v>
      </c>
      <c r="D93" s="93" t="s">
        <v>328</v>
      </c>
      <c r="E93" s="156">
        <v>76009</v>
      </c>
      <c r="F93" s="93" t="s">
        <v>329</v>
      </c>
      <c r="G93" s="93" t="s">
        <v>291</v>
      </c>
      <c r="H93" s="93" t="s">
        <v>292</v>
      </c>
      <c r="I93" s="157">
        <v>9.5808823529411793</v>
      </c>
      <c r="J93" s="92">
        <v>181.07407407407501</v>
      </c>
      <c r="K93" s="92">
        <v>74.962962962962905</v>
      </c>
      <c r="L93" s="92">
        <v>170.777777777778</v>
      </c>
      <c r="M93" s="92">
        <v>97.2222222222223</v>
      </c>
      <c r="N93" s="92">
        <v>209.888888888889</v>
      </c>
      <c r="O93" s="92">
        <v>268.59259259259397</v>
      </c>
      <c r="P93" s="92">
        <v>19.962962962963001</v>
      </c>
      <c r="Q93" s="92">
        <v>25.592592592592599</v>
      </c>
      <c r="R93" s="92">
        <v>97.962962962963005</v>
      </c>
      <c r="S93" s="92">
        <v>50.5555555555556</v>
      </c>
      <c r="T93" s="92">
        <v>47.370370370370402</v>
      </c>
      <c r="U93" s="92">
        <v>328.14814814814798</v>
      </c>
      <c r="V93" s="92">
        <v>324.07407407407499</v>
      </c>
      <c r="W93" s="92">
        <v>525</v>
      </c>
      <c r="X93" s="89" t="s">
        <v>293</v>
      </c>
      <c r="Y93" s="90">
        <v>45456</v>
      </c>
      <c r="Z93" s="90"/>
      <c r="AA93" s="90" t="s">
        <v>611</v>
      </c>
      <c r="AB93" s="90" t="s">
        <v>295</v>
      </c>
    </row>
    <row r="94" spans="1:28" x14ac:dyDescent="0.35">
      <c r="A94" s="93" t="s">
        <v>612</v>
      </c>
      <c r="B94" s="93" t="s">
        <v>613</v>
      </c>
      <c r="C94" s="93" t="s">
        <v>614</v>
      </c>
      <c r="D94" s="93" t="s">
        <v>352</v>
      </c>
      <c r="E94" s="156">
        <v>23901</v>
      </c>
      <c r="F94" s="93" t="s">
        <v>353</v>
      </c>
      <c r="G94" s="93" t="s">
        <v>291</v>
      </c>
      <c r="H94" s="93" t="s">
        <v>314</v>
      </c>
      <c r="I94" s="157">
        <v>87.681159420289902</v>
      </c>
      <c r="J94" s="92">
        <v>111.037037037037</v>
      </c>
      <c r="K94" s="92">
        <v>49.1111111111111</v>
      </c>
      <c r="L94" s="92">
        <v>114.81481481481499</v>
      </c>
      <c r="M94" s="92">
        <v>142.29629629629599</v>
      </c>
      <c r="N94" s="92">
        <v>246.111111111111</v>
      </c>
      <c r="O94" s="92">
        <v>171.14814814814901</v>
      </c>
      <c r="P94" s="92">
        <v>0</v>
      </c>
      <c r="Q94" s="92">
        <v>0</v>
      </c>
      <c r="R94" s="92">
        <v>138.40740740740699</v>
      </c>
      <c r="S94" s="92">
        <v>49.074074074074097</v>
      </c>
      <c r="T94" s="92">
        <v>34.407407407407398</v>
      </c>
      <c r="U94" s="92">
        <v>195.37037037037101</v>
      </c>
      <c r="V94" s="92">
        <v>241.96296296296299</v>
      </c>
      <c r="W94" s="92">
        <v>459</v>
      </c>
      <c r="X94" s="89" t="s">
        <v>293</v>
      </c>
      <c r="Y94" s="90">
        <v>45428</v>
      </c>
      <c r="Z94" s="90"/>
      <c r="AA94" s="90" t="s">
        <v>294</v>
      </c>
      <c r="AB94" s="90" t="s">
        <v>295</v>
      </c>
    </row>
    <row r="95" spans="1:28" ht="15.65" customHeight="1" x14ac:dyDescent="0.35">
      <c r="A95" s="93" t="s">
        <v>615</v>
      </c>
      <c r="B95" s="93" t="s">
        <v>616</v>
      </c>
      <c r="C95" s="93" t="s">
        <v>534</v>
      </c>
      <c r="D95" s="93" t="s">
        <v>312</v>
      </c>
      <c r="E95" s="156">
        <v>71202</v>
      </c>
      <c r="F95" s="93" t="s">
        <v>290</v>
      </c>
      <c r="G95" s="93" t="s">
        <v>291</v>
      </c>
      <c r="H95" s="93" t="s">
        <v>314</v>
      </c>
      <c r="I95" s="157">
        <v>33.209195402298903</v>
      </c>
      <c r="J95" s="92">
        <v>766.77777777777396</v>
      </c>
      <c r="K95" s="92">
        <v>23.5555555555556</v>
      </c>
      <c r="L95" s="92">
        <v>0</v>
      </c>
      <c r="M95" s="92">
        <v>0.62962962962962998</v>
      </c>
      <c r="N95" s="92">
        <v>0</v>
      </c>
      <c r="O95" s="92">
        <v>1</v>
      </c>
      <c r="P95" s="92">
        <v>2.25925925925926</v>
      </c>
      <c r="Q95" s="92">
        <v>787.70370370369994</v>
      </c>
      <c r="R95" s="92">
        <v>0.62962962962962998</v>
      </c>
      <c r="S95" s="92">
        <v>1.62962962962963</v>
      </c>
      <c r="T95" s="92">
        <v>0</v>
      </c>
      <c r="U95" s="92">
        <v>788.70370370369994</v>
      </c>
      <c r="V95" s="92">
        <v>441.48148148148499</v>
      </c>
      <c r="W95" s="92">
        <v>677</v>
      </c>
      <c r="X95" s="89" t="s">
        <v>293</v>
      </c>
      <c r="Y95" s="90">
        <v>45603</v>
      </c>
      <c r="Z95" s="90"/>
      <c r="AA95" s="90" t="s">
        <v>294</v>
      </c>
      <c r="AB95" s="90" t="s">
        <v>295</v>
      </c>
    </row>
    <row r="96" spans="1:28" x14ac:dyDescent="0.35">
      <c r="A96" s="93" t="s">
        <v>617</v>
      </c>
      <c r="B96" s="93" t="s">
        <v>618</v>
      </c>
      <c r="C96" s="93" t="s">
        <v>511</v>
      </c>
      <c r="D96" s="93" t="s">
        <v>328</v>
      </c>
      <c r="E96" s="156">
        <v>78046</v>
      </c>
      <c r="F96" s="93" t="s">
        <v>388</v>
      </c>
      <c r="G96" s="93" t="s">
        <v>543</v>
      </c>
      <c r="H96" s="93" t="s">
        <v>314</v>
      </c>
      <c r="I96" s="157">
        <v>96.962500000000006</v>
      </c>
      <c r="J96" s="92">
        <v>595.66666666666697</v>
      </c>
      <c r="K96" s="92">
        <v>7.6666666666666696</v>
      </c>
      <c r="L96" s="92">
        <v>0.44444444444444398</v>
      </c>
      <c r="M96" s="92">
        <v>0</v>
      </c>
      <c r="N96" s="92">
        <v>13.185185185185199</v>
      </c>
      <c r="O96" s="92">
        <v>590.59259259259295</v>
      </c>
      <c r="P96" s="92">
        <v>0</v>
      </c>
      <c r="Q96" s="92">
        <v>0</v>
      </c>
      <c r="R96" s="92">
        <v>1</v>
      </c>
      <c r="S96" s="92">
        <v>2.6296296296296302</v>
      </c>
      <c r="T96" s="92">
        <v>9.55555555555555</v>
      </c>
      <c r="U96" s="92">
        <v>590.59259259259295</v>
      </c>
      <c r="V96" s="92">
        <v>536.48148148148005</v>
      </c>
      <c r="W96" s="92">
        <v>275</v>
      </c>
      <c r="X96" s="89" t="s">
        <v>293</v>
      </c>
      <c r="Y96" s="90">
        <v>45449</v>
      </c>
      <c r="Z96" s="90"/>
      <c r="AA96" s="90" t="s">
        <v>308</v>
      </c>
      <c r="AB96" s="90" t="s">
        <v>295</v>
      </c>
    </row>
    <row r="97" spans="1:28" x14ac:dyDescent="0.35">
      <c r="A97" s="93" t="s">
        <v>619</v>
      </c>
      <c r="B97" s="93" t="s">
        <v>620</v>
      </c>
      <c r="C97" s="93" t="s">
        <v>621</v>
      </c>
      <c r="D97" s="93" t="s">
        <v>312</v>
      </c>
      <c r="E97" s="156">
        <v>71334</v>
      </c>
      <c r="F97" s="93" t="s">
        <v>290</v>
      </c>
      <c r="G97" s="93" t="s">
        <v>291</v>
      </c>
      <c r="H97" s="93" t="s">
        <v>314</v>
      </c>
      <c r="I97" s="157">
        <v>73.134615384615401</v>
      </c>
      <c r="J97" s="92">
        <v>497.62962962963002</v>
      </c>
      <c r="K97" s="92">
        <v>58.925925925925903</v>
      </c>
      <c r="L97" s="92">
        <v>0</v>
      </c>
      <c r="M97" s="92">
        <v>1.6666666666666701</v>
      </c>
      <c r="N97" s="92">
        <v>5.1481481481481497</v>
      </c>
      <c r="O97" s="92">
        <v>552.07407407407402</v>
      </c>
      <c r="P97" s="92">
        <v>0</v>
      </c>
      <c r="Q97" s="92">
        <v>1</v>
      </c>
      <c r="R97" s="92">
        <v>2</v>
      </c>
      <c r="S97" s="92">
        <v>2</v>
      </c>
      <c r="T97" s="92">
        <v>1.07407407407407</v>
      </c>
      <c r="U97" s="92">
        <v>553.14814814814804</v>
      </c>
      <c r="V97" s="92">
        <v>317.59259259259301</v>
      </c>
      <c r="W97" s="92">
        <v>361</v>
      </c>
      <c r="X97" s="89" t="s">
        <v>293</v>
      </c>
      <c r="Y97" s="90">
        <v>45547</v>
      </c>
      <c r="Z97" s="90"/>
      <c r="AA97" s="90" t="s">
        <v>294</v>
      </c>
      <c r="AB97" s="90" t="s">
        <v>295</v>
      </c>
    </row>
    <row r="98" spans="1:28" x14ac:dyDescent="0.35">
      <c r="A98" s="93" t="s">
        <v>622</v>
      </c>
      <c r="B98" s="93" t="s">
        <v>623</v>
      </c>
      <c r="C98" s="93" t="s">
        <v>624</v>
      </c>
      <c r="D98" s="93" t="s">
        <v>442</v>
      </c>
      <c r="E98" s="156">
        <v>30250</v>
      </c>
      <c r="F98" s="93" t="s">
        <v>306</v>
      </c>
      <c r="G98" s="93" t="s">
        <v>543</v>
      </c>
      <c r="H98" s="93" t="s">
        <v>292</v>
      </c>
      <c r="I98" s="157">
        <v>1.2978723404255299</v>
      </c>
      <c r="J98" s="92">
        <v>0.296296296296296</v>
      </c>
      <c r="K98" s="92">
        <v>0.77777777777777801</v>
      </c>
      <c r="L98" s="92">
        <v>1.18518518518518</v>
      </c>
      <c r="M98" s="92">
        <v>0.48148148148148101</v>
      </c>
      <c r="N98" s="92">
        <v>1.8888888888888899</v>
      </c>
      <c r="O98" s="92">
        <v>0.85185185185185197</v>
      </c>
      <c r="P98" s="92">
        <v>0</v>
      </c>
      <c r="Q98" s="92">
        <v>0</v>
      </c>
      <c r="R98" s="92">
        <v>7.4074074074074098E-2</v>
      </c>
      <c r="S98" s="92">
        <v>0</v>
      </c>
      <c r="T98" s="92">
        <v>0</v>
      </c>
      <c r="U98" s="92">
        <v>2.6666666666666701</v>
      </c>
      <c r="V98" s="92">
        <v>1.74074074074074</v>
      </c>
      <c r="W98" s="92" t="s">
        <v>315</v>
      </c>
      <c r="X98" s="89" t="s">
        <v>293</v>
      </c>
      <c r="Y98" s="90">
        <v>45246</v>
      </c>
      <c r="Z98" s="90"/>
      <c r="AA98" s="90" t="s">
        <v>308</v>
      </c>
      <c r="AB98" s="90" t="s">
        <v>295</v>
      </c>
    </row>
    <row r="99" spans="1:28" ht="15.65" customHeight="1" x14ac:dyDescent="0.35">
      <c r="A99" s="93" t="s">
        <v>625</v>
      </c>
      <c r="B99" s="93" t="s">
        <v>626</v>
      </c>
      <c r="C99" s="93" t="s">
        <v>627</v>
      </c>
      <c r="D99" s="93" t="s">
        <v>628</v>
      </c>
      <c r="E99" s="156">
        <v>96950</v>
      </c>
      <c r="F99" s="93" t="s">
        <v>408</v>
      </c>
      <c r="G99" s="93" t="s">
        <v>335</v>
      </c>
      <c r="H99" s="93" t="s">
        <v>292</v>
      </c>
      <c r="I99" s="157"/>
      <c r="J99" s="92">
        <v>1.1111111111111101</v>
      </c>
      <c r="K99" s="92">
        <v>2.6296296296296302</v>
      </c>
      <c r="L99" s="92">
        <v>0</v>
      </c>
      <c r="M99" s="92">
        <v>0</v>
      </c>
      <c r="N99" s="92">
        <v>3</v>
      </c>
      <c r="O99" s="92">
        <v>0.74074074074074103</v>
      </c>
      <c r="P99" s="92">
        <v>0</v>
      </c>
      <c r="Q99" s="92">
        <v>0</v>
      </c>
      <c r="R99" s="92">
        <v>0.96296296296296302</v>
      </c>
      <c r="S99" s="92">
        <v>0.33333333333333298</v>
      </c>
      <c r="T99" s="92">
        <v>0</v>
      </c>
      <c r="U99" s="92">
        <v>2.4444444444444402</v>
      </c>
      <c r="V99" s="92">
        <v>2.4444444444444402</v>
      </c>
      <c r="W99" s="92" t="s">
        <v>315</v>
      </c>
      <c r="X99" s="89" t="s">
        <v>409</v>
      </c>
      <c r="Y99" s="90">
        <v>45359</v>
      </c>
      <c r="Z99" s="90"/>
      <c r="AA99" s="90" t="s">
        <v>410</v>
      </c>
      <c r="AB99" s="90" t="s">
        <v>295</v>
      </c>
    </row>
    <row r="100" spans="1:28" ht="15.65" customHeight="1" x14ac:dyDescent="0.35">
      <c r="A100" s="93" t="s">
        <v>629</v>
      </c>
      <c r="B100" s="93" t="s">
        <v>630</v>
      </c>
      <c r="C100" s="93" t="s">
        <v>631</v>
      </c>
      <c r="D100" s="93" t="s">
        <v>632</v>
      </c>
      <c r="E100" s="156">
        <v>84119</v>
      </c>
      <c r="F100" s="93" t="s">
        <v>469</v>
      </c>
      <c r="G100" s="93" t="s">
        <v>335</v>
      </c>
      <c r="H100" s="93" t="s">
        <v>292</v>
      </c>
      <c r="I100" s="157">
        <v>2.0379746835443</v>
      </c>
      <c r="J100" s="92">
        <v>7.4074074074074098E-2</v>
      </c>
      <c r="K100" s="92">
        <v>5.2592592592592604</v>
      </c>
      <c r="L100" s="92">
        <v>0.22222222222222199</v>
      </c>
      <c r="M100" s="92">
        <v>0</v>
      </c>
      <c r="N100" s="92">
        <v>3.74074074074074</v>
      </c>
      <c r="O100" s="92">
        <v>1.3333333333333299</v>
      </c>
      <c r="P100" s="92">
        <v>0.18518518518518501</v>
      </c>
      <c r="Q100" s="92">
        <v>0.296296296296296</v>
      </c>
      <c r="R100" s="92">
        <v>0.96296296296296302</v>
      </c>
      <c r="S100" s="92">
        <v>3.7037037037037E-2</v>
      </c>
      <c r="T100" s="92">
        <v>0.148148148148148</v>
      </c>
      <c r="U100" s="92">
        <v>4.4074074074074101</v>
      </c>
      <c r="V100" s="92">
        <v>4.2222222222222197</v>
      </c>
      <c r="W100" s="92" t="s">
        <v>315</v>
      </c>
      <c r="X100" s="89" t="s">
        <v>293</v>
      </c>
      <c r="Y100" s="90">
        <v>45134</v>
      </c>
      <c r="Z100" s="90"/>
      <c r="AA100" s="90" t="s">
        <v>308</v>
      </c>
      <c r="AB100" s="158" t="s">
        <v>464</v>
      </c>
    </row>
    <row r="101" spans="1:28" ht="15.65" customHeight="1" x14ac:dyDescent="0.35">
      <c r="A101" s="93" t="s">
        <v>633</v>
      </c>
      <c r="B101" s="93" t="s">
        <v>634</v>
      </c>
      <c r="C101" s="93" t="s">
        <v>635</v>
      </c>
      <c r="D101" s="93" t="s">
        <v>459</v>
      </c>
      <c r="E101" s="156">
        <v>965</v>
      </c>
      <c r="F101" s="93" t="s">
        <v>323</v>
      </c>
      <c r="G101" s="93" t="s">
        <v>313</v>
      </c>
      <c r="H101" s="93" t="s">
        <v>292</v>
      </c>
      <c r="I101" s="157">
        <v>2.3921568627451002</v>
      </c>
      <c r="J101" s="92">
        <v>8.2592592592592506</v>
      </c>
      <c r="K101" s="92">
        <v>0.33333333333333298</v>
      </c>
      <c r="L101" s="92">
        <v>0</v>
      </c>
      <c r="M101" s="92">
        <v>0</v>
      </c>
      <c r="N101" s="92">
        <v>0.48148148148148101</v>
      </c>
      <c r="O101" s="92">
        <v>6.7777777777777803</v>
      </c>
      <c r="P101" s="92">
        <v>0</v>
      </c>
      <c r="Q101" s="92">
        <v>1.3333333333333299</v>
      </c>
      <c r="R101" s="92">
        <v>0</v>
      </c>
      <c r="S101" s="92">
        <v>0</v>
      </c>
      <c r="T101" s="92">
        <v>0</v>
      </c>
      <c r="U101" s="92">
        <v>8.5925925925925792</v>
      </c>
      <c r="V101" s="92">
        <v>6.7037037037036997</v>
      </c>
      <c r="W101" s="92" t="s">
        <v>315</v>
      </c>
      <c r="X101" s="89" t="s">
        <v>409</v>
      </c>
      <c r="Y101" s="90">
        <v>45378</v>
      </c>
      <c r="Z101" s="90"/>
      <c r="AA101" s="90" t="s">
        <v>308</v>
      </c>
      <c r="AB101" s="90" t="s">
        <v>295</v>
      </c>
    </row>
    <row r="102" spans="1:28" ht="15.65" customHeight="1" x14ac:dyDescent="0.35">
      <c r="A102" s="93" t="s">
        <v>636</v>
      </c>
      <c r="B102" s="93" t="s">
        <v>637</v>
      </c>
      <c r="C102" s="93" t="s">
        <v>638</v>
      </c>
      <c r="D102" s="93" t="s">
        <v>357</v>
      </c>
      <c r="E102" s="156">
        <v>85349</v>
      </c>
      <c r="F102" s="93" t="s">
        <v>358</v>
      </c>
      <c r="G102" s="93" t="s">
        <v>307</v>
      </c>
      <c r="H102" s="93" t="s">
        <v>292</v>
      </c>
      <c r="I102" s="157">
        <v>6.53654188948307</v>
      </c>
      <c r="J102" s="92">
        <v>86.555555555555998</v>
      </c>
      <c r="K102" s="92">
        <v>13.6296296296296</v>
      </c>
      <c r="L102" s="92">
        <v>0.22222222222222199</v>
      </c>
      <c r="M102" s="92">
        <v>0.148148148148148</v>
      </c>
      <c r="N102" s="92">
        <v>0.66666666666666696</v>
      </c>
      <c r="O102" s="92">
        <v>82.000000000000497</v>
      </c>
      <c r="P102" s="92">
        <v>0</v>
      </c>
      <c r="Q102" s="92">
        <v>17.8888888888889</v>
      </c>
      <c r="R102" s="92">
        <v>3.7037037037037E-2</v>
      </c>
      <c r="S102" s="92">
        <v>3.7037037037037E-2</v>
      </c>
      <c r="T102" s="92">
        <v>0</v>
      </c>
      <c r="U102" s="92">
        <v>100.48148148148201</v>
      </c>
      <c r="V102" s="92">
        <v>97.592592592593306</v>
      </c>
      <c r="W102" s="92">
        <v>100</v>
      </c>
      <c r="X102" s="89" t="s">
        <v>293</v>
      </c>
      <c r="Y102" s="90">
        <v>45407</v>
      </c>
      <c r="Z102" s="90"/>
      <c r="AA102" s="90" t="s">
        <v>308</v>
      </c>
      <c r="AB102" s="90" t="s">
        <v>295</v>
      </c>
    </row>
    <row r="103" spans="1:28" x14ac:dyDescent="0.35">
      <c r="A103" s="93" t="s">
        <v>639</v>
      </c>
      <c r="B103" s="93" t="s">
        <v>640</v>
      </c>
      <c r="C103" s="93" t="s">
        <v>641</v>
      </c>
      <c r="D103" s="93" t="s">
        <v>452</v>
      </c>
      <c r="E103" s="156">
        <v>44883</v>
      </c>
      <c r="F103" s="93" t="s">
        <v>349</v>
      </c>
      <c r="G103" s="93" t="s">
        <v>307</v>
      </c>
      <c r="H103" s="93" t="s">
        <v>292</v>
      </c>
      <c r="I103" s="157">
        <v>84.25</v>
      </c>
      <c r="J103" s="92">
        <v>12.3703703703704</v>
      </c>
      <c r="K103" s="92">
        <v>16</v>
      </c>
      <c r="L103" s="92">
        <v>17.1111111111111</v>
      </c>
      <c r="M103" s="92">
        <v>20.703703703703699</v>
      </c>
      <c r="N103" s="92">
        <v>55.148148148148103</v>
      </c>
      <c r="O103" s="92">
        <v>8.0370370370370399</v>
      </c>
      <c r="P103" s="92">
        <v>1</v>
      </c>
      <c r="Q103" s="92">
        <v>2</v>
      </c>
      <c r="R103" s="92">
        <v>27</v>
      </c>
      <c r="S103" s="92">
        <v>10.1111111111111</v>
      </c>
      <c r="T103" s="92">
        <v>16.5555555555556</v>
      </c>
      <c r="U103" s="92">
        <v>12.5185185185185</v>
      </c>
      <c r="V103" s="92">
        <v>48.962962962962997</v>
      </c>
      <c r="W103" s="92" t="s">
        <v>315</v>
      </c>
      <c r="X103" s="89" t="s">
        <v>293</v>
      </c>
      <c r="Y103" s="90">
        <v>45596</v>
      </c>
      <c r="Z103" s="90"/>
      <c r="AA103" s="90" t="s">
        <v>308</v>
      </c>
      <c r="AB103" s="90" t="s">
        <v>324</v>
      </c>
    </row>
    <row r="104" spans="1:28" ht="15.65" customHeight="1" x14ac:dyDescent="0.35">
      <c r="A104" s="93" t="s">
        <v>642</v>
      </c>
      <c r="B104" s="93" t="s">
        <v>643</v>
      </c>
      <c r="C104" s="93" t="s">
        <v>644</v>
      </c>
      <c r="D104" s="93" t="s">
        <v>447</v>
      </c>
      <c r="E104" s="156">
        <v>55330</v>
      </c>
      <c r="F104" s="93" t="s">
        <v>448</v>
      </c>
      <c r="G104" s="93" t="s">
        <v>307</v>
      </c>
      <c r="H104" s="93" t="s">
        <v>292</v>
      </c>
      <c r="I104" s="157">
        <v>1</v>
      </c>
      <c r="J104" s="92">
        <v>0</v>
      </c>
      <c r="K104" s="92">
        <v>0</v>
      </c>
      <c r="L104" s="92">
        <v>3.81481481481481</v>
      </c>
      <c r="M104" s="92">
        <v>2.2962962962962998</v>
      </c>
      <c r="N104" s="92">
        <v>6.1111111111111098</v>
      </c>
      <c r="O104" s="92">
        <v>0</v>
      </c>
      <c r="P104" s="92">
        <v>0</v>
      </c>
      <c r="Q104" s="92">
        <v>0</v>
      </c>
      <c r="R104" s="92">
        <v>5.8148148148148104</v>
      </c>
      <c r="S104" s="92">
        <v>0</v>
      </c>
      <c r="T104" s="92">
        <v>0</v>
      </c>
      <c r="U104" s="92">
        <v>0.296296296296296</v>
      </c>
      <c r="V104" s="92">
        <v>5.8148148148148104</v>
      </c>
      <c r="W104" s="92" t="s">
        <v>315</v>
      </c>
      <c r="X104" s="89" t="s">
        <v>293</v>
      </c>
      <c r="Y104" s="90">
        <v>45414</v>
      </c>
      <c r="Z104" s="90"/>
      <c r="AA104" s="90" t="s">
        <v>308</v>
      </c>
      <c r="AB104" s="90" t="s">
        <v>295</v>
      </c>
    </row>
    <row r="105" spans="1:28" ht="15.65" customHeight="1" x14ac:dyDescent="0.35">
      <c r="A105" s="93" t="s">
        <v>645</v>
      </c>
      <c r="B105" s="93" t="s">
        <v>646</v>
      </c>
      <c r="C105" s="93" t="s">
        <v>647</v>
      </c>
      <c r="D105" s="93" t="s">
        <v>648</v>
      </c>
      <c r="E105" s="156">
        <v>25309</v>
      </c>
      <c r="F105" s="93" t="s">
        <v>381</v>
      </c>
      <c r="G105" s="93" t="s">
        <v>307</v>
      </c>
      <c r="H105" s="93" t="s">
        <v>292</v>
      </c>
      <c r="I105" s="159">
        <v>5.5263157894736796</v>
      </c>
      <c r="J105" s="92">
        <v>0.51851851851851805</v>
      </c>
      <c r="K105" s="92">
        <v>0</v>
      </c>
      <c r="L105" s="92">
        <v>0</v>
      </c>
      <c r="M105" s="92">
        <v>1.25925925925926</v>
      </c>
      <c r="N105" s="92">
        <v>1.25925925925926</v>
      </c>
      <c r="O105" s="92">
        <v>0.51851851851851805</v>
      </c>
      <c r="P105" s="92">
        <v>0</v>
      </c>
      <c r="Q105" s="92">
        <v>0</v>
      </c>
      <c r="R105" s="92">
        <v>0.11111111111111099</v>
      </c>
      <c r="S105" s="92">
        <v>0</v>
      </c>
      <c r="T105" s="92">
        <v>0</v>
      </c>
      <c r="U105" s="92">
        <v>1.6666666666666701</v>
      </c>
      <c r="V105" s="92">
        <v>1.5185185185185199</v>
      </c>
      <c r="W105" s="92" t="s">
        <v>315</v>
      </c>
      <c r="X105" s="93" t="s">
        <v>293</v>
      </c>
      <c r="Y105" s="90">
        <v>45561</v>
      </c>
      <c r="Z105" s="90"/>
      <c r="AA105" s="90" t="s">
        <v>308</v>
      </c>
      <c r="AB105" s="94" t="s">
        <v>324</v>
      </c>
    </row>
    <row r="106" spans="1:28" x14ac:dyDescent="0.35">
      <c r="A106" s="93" t="s">
        <v>649</v>
      </c>
      <c r="B106" s="93" t="s">
        <v>650</v>
      </c>
      <c r="C106" s="93" t="s">
        <v>651</v>
      </c>
      <c r="D106" s="93" t="s">
        <v>312</v>
      </c>
      <c r="E106" s="156">
        <v>70515</v>
      </c>
      <c r="F106" s="93" t="s">
        <v>290</v>
      </c>
      <c r="G106" s="93" t="s">
        <v>291</v>
      </c>
      <c r="H106" s="93" t="s">
        <v>292</v>
      </c>
      <c r="I106" s="157">
        <v>48.319587628866003</v>
      </c>
      <c r="J106" s="92">
        <v>551.85185185185196</v>
      </c>
      <c r="K106" s="92">
        <v>102.962962962963</v>
      </c>
      <c r="L106" s="92">
        <v>64.629629629629605</v>
      </c>
      <c r="M106" s="92">
        <v>29</v>
      </c>
      <c r="N106" s="92">
        <v>1.62962962962963</v>
      </c>
      <c r="O106" s="92">
        <v>0.88888888888888895</v>
      </c>
      <c r="P106" s="92">
        <v>95.1111111111112</v>
      </c>
      <c r="Q106" s="92">
        <v>650.81481481481501</v>
      </c>
      <c r="R106" s="92">
        <v>47.1111111111111</v>
      </c>
      <c r="S106" s="92">
        <v>23.037037037036999</v>
      </c>
      <c r="T106" s="92">
        <v>22.962962962963001</v>
      </c>
      <c r="U106" s="92">
        <v>655.33333333333303</v>
      </c>
      <c r="V106" s="92">
        <v>301.666666666666</v>
      </c>
      <c r="W106" s="92">
        <v>700</v>
      </c>
      <c r="X106" s="89" t="s">
        <v>293</v>
      </c>
      <c r="Y106" s="90">
        <v>45533</v>
      </c>
      <c r="Z106" s="90"/>
      <c r="AA106" s="90" t="s">
        <v>294</v>
      </c>
      <c r="AB106" s="90" t="s">
        <v>295</v>
      </c>
    </row>
    <row r="107" spans="1:28" ht="15.65" customHeight="1" x14ac:dyDescent="0.35">
      <c r="A107" s="93" t="s">
        <v>652</v>
      </c>
      <c r="B107" s="93" t="s">
        <v>653</v>
      </c>
      <c r="C107" s="93" t="s">
        <v>654</v>
      </c>
      <c r="D107" s="93" t="s">
        <v>328</v>
      </c>
      <c r="E107" s="156">
        <v>78061</v>
      </c>
      <c r="F107" s="93" t="s">
        <v>496</v>
      </c>
      <c r="G107" s="93" t="s">
        <v>301</v>
      </c>
      <c r="H107" s="93" t="s">
        <v>292</v>
      </c>
      <c r="I107" s="157">
        <v>49.8762376237624</v>
      </c>
      <c r="J107" s="92">
        <v>1360.11111111112</v>
      </c>
      <c r="K107" s="92">
        <v>98</v>
      </c>
      <c r="L107" s="92">
        <v>171.222222222222</v>
      </c>
      <c r="M107" s="92">
        <v>58.2222222222222</v>
      </c>
      <c r="N107" s="92">
        <v>323.222222222222</v>
      </c>
      <c r="O107" s="92">
        <v>1340.7037037037101</v>
      </c>
      <c r="P107" s="92">
        <v>19.148148148148099</v>
      </c>
      <c r="Q107" s="92">
        <v>4.4814814814814801</v>
      </c>
      <c r="R107" s="92">
        <v>89.7777777777778</v>
      </c>
      <c r="S107" s="92">
        <v>74</v>
      </c>
      <c r="T107" s="92">
        <v>168.18518518518499</v>
      </c>
      <c r="U107" s="92">
        <v>1355.5925925926001</v>
      </c>
      <c r="V107" s="92">
        <v>980.11111111110404</v>
      </c>
      <c r="W107" s="92">
        <v>1350</v>
      </c>
      <c r="X107" s="89" t="s">
        <v>293</v>
      </c>
      <c r="Y107" s="90">
        <v>45526</v>
      </c>
      <c r="Z107" s="90"/>
      <c r="AA107" s="90" t="s">
        <v>294</v>
      </c>
      <c r="AB107" s="90" t="s">
        <v>295</v>
      </c>
    </row>
    <row r="108" spans="1:28" x14ac:dyDescent="0.35">
      <c r="A108" s="93" t="s">
        <v>655</v>
      </c>
      <c r="B108" s="93" t="s">
        <v>656</v>
      </c>
      <c r="C108" s="93" t="s">
        <v>657</v>
      </c>
      <c r="D108" s="93" t="s">
        <v>348</v>
      </c>
      <c r="E108" s="156">
        <v>48060</v>
      </c>
      <c r="F108" s="93" t="s">
        <v>349</v>
      </c>
      <c r="G108" s="93" t="s">
        <v>307</v>
      </c>
      <c r="H108" s="93" t="s">
        <v>314</v>
      </c>
      <c r="I108" s="157">
        <v>128.25</v>
      </c>
      <c r="J108" s="92">
        <v>39.6666666666666</v>
      </c>
      <c r="K108" s="92">
        <v>12.703703703703701</v>
      </c>
      <c r="L108" s="92">
        <v>7.3703703703703702</v>
      </c>
      <c r="M108" s="92">
        <v>5.5185185185185199</v>
      </c>
      <c r="N108" s="92">
        <v>19.925925925925899</v>
      </c>
      <c r="O108" s="92">
        <v>45.3333333333333</v>
      </c>
      <c r="P108" s="92">
        <v>0</v>
      </c>
      <c r="Q108" s="92">
        <v>0</v>
      </c>
      <c r="R108" s="92">
        <v>6.3333333333333304</v>
      </c>
      <c r="S108" s="92">
        <v>6.4814814814814801</v>
      </c>
      <c r="T108" s="92">
        <v>5.55555555555555</v>
      </c>
      <c r="U108" s="92">
        <v>46.8888888888889</v>
      </c>
      <c r="V108" s="92">
        <v>34.4444444444444</v>
      </c>
      <c r="W108" s="92" t="s">
        <v>315</v>
      </c>
      <c r="X108" s="89" t="s">
        <v>293</v>
      </c>
      <c r="Y108" s="90">
        <v>45554</v>
      </c>
      <c r="Z108" s="90"/>
      <c r="AA108" s="90" t="s">
        <v>308</v>
      </c>
      <c r="AB108" s="90" t="s">
        <v>295</v>
      </c>
    </row>
    <row r="109" spans="1:28" x14ac:dyDescent="0.35">
      <c r="A109" s="93" t="s">
        <v>658</v>
      </c>
      <c r="B109" s="93" t="s">
        <v>659</v>
      </c>
      <c r="C109" s="93" t="s">
        <v>660</v>
      </c>
      <c r="D109" s="93" t="s">
        <v>442</v>
      </c>
      <c r="E109" s="156">
        <v>31815</v>
      </c>
      <c r="F109" s="93" t="s">
        <v>306</v>
      </c>
      <c r="G109" s="93" t="s">
        <v>291</v>
      </c>
      <c r="H109" s="93" t="s">
        <v>292</v>
      </c>
      <c r="I109" s="157">
        <v>68.615763546797993</v>
      </c>
      <c r="J109" s="92">
        <v>714.07407407407095</v>
      </c>
      <c r="K109" s="92">
        <v>168.888888888889</v>
      </c>
      <c r="L109" s="92">
        <v>315.37037037036998</v>
      </c>
      <c r="M109" s="92">
        <v>311.44444444444503</v>
      </c>
      <c r="N109" s="92">
        <v>590.77777777777806</v>
      </c>
      <c r="O109" s="92">
        <v>722.37037037036896</v>
      </c>
      <c r="P109" s="92">
        <v>39.407407407407398</v>
      </c>
      <c r="Q109" s="92">
        <v>157.222222222222</v>
      </c>
      <c r="R109" s="92">
        <v>319.66666666666703</v>
      </c>
      <c r="S109" s="92">
        <v>150.333333333333</v>
      </c>
      <c r="T109" s="92">
        <v>114.59259259259299</v>
      </c>
      <c r="U109" s="92">
        <v>925.18518518518295</v>
      </c>
      <c r="V109" s="92">
        <v>956.81481481481296</v>
      </c>
      <c r="W109" s="92">
        <v>1600</v>
      </c>
      <c r="X109" s="89" t="s">
        <v>293</v>
      </c>
      <c r="Y109" s="90">
        <v>45505</v>
      </c>
      <c r="Z109" s="90"/>
      <c r="AA109" s="90" t="s">
        <v>294</v>
      </c>
      <c r="AB109" s="90" t="s">
        <v>295</v>
      </c>
    </row>
    <row r="110" spans="1:28" x14ac:dyDescent="0.35">
      <c r="A110" s="93" t="s">
        <v>661</v>
      </c>
      <c r="B110" s="93" t="s">
        <v>662</v>
      </c>
      <c r="C110" s="93" t="s">
        <v>663</v>
      </c>
      <c r="D110" s="93" t="s">
        <v>664</v>
      </c>
      <c r="E110" s="156">
        <v>3820</v>
      </c>
      <c r="F110" s="93" t="s">
        <v>396</v>
      </c>
      <c r="G110" s="93" t="s">
        <v>307</v>
      </c>
      <c r="H110" s="93" t="s">
        <v>292</v>
      </c>
      <c r="I110" s="157">
        <v>148.842105263158</v>
      </c>
      <c r="J110" s="92">
        <v>0</v>
      </c>
      <c r="K110" s="92">
        <v>0</v>
      </c>
      <c r="L110" s="92">
        <v>46.814814814814802</v>
      </c>
      <c r="M110" s="92">
        <v>38.481481481481502</v>
      </c>
      <c r="N110" s="92">
        <v>45.2222222222222</v>
      </c>
      <c r="O110" s="92">
        <v>26.407407407407401</v>
      </c>
      <c r="P110" s="92">
        <v>7.4074074074074101</v>
      </c>
      <c r="Q110" s="92">
        <v>6.2592592592592604</v>
      </c>
      <c r="R110" s="92">
        <v>29.851851851851901</v>
      </c>
      <c r="S110" s="92">
        <v>6.2222222222222197</v>
      </c>
      <c r="T110" s="92">
        <v>10.4444444444444</v>
      </c>
      <c r="U110" s="92">
        <v>38.7777777777778</v>
      </c>
      <c r="V110" s="92">
        <v>48.370370370370402</v>
      </c>
      <c r="W110" s="92" t="s">
        <v>315</v>
      </c>
      <c r="X110" s="89" t="s">
        <v>293</v>
      </c>
      <c r="Y110" s="90">
        <v>45547</v>
      </c>
      <c r="Z110" s="90"/>
      <c r="AA110" s="90" t="s">
        <v>308</v>
      </c>
      <c r="AB110" s="90" t="s">
        <v>295</v>
      </c>
    </row>
    <row r="111" spans="1:28" x14ac:dyDescent="0.35">
      <c r="A111" s="93" t="s">
        <v>665</v>
      </c>
      <c r="B111" s="93" t="s">
        <v>666</v>
      </c>
      <c r="C111" s="93" t="s">
        <v>667</v>
      </c>
      <c r="D111" s="93" t="s">
        <v>328</v>
      </c>
      <c r="E111" s="156">
        <v>76574</v>
      </c>
      <c r="F111" s="93" t="s">
        <v>496</v>
      </c>
      <c r="G111" s="93" t="s">
        <v>291</v>
      </c>
      <c r="H111" s="93" t="s">
        <v>314</v>
      </c>
      <c r="I111" s="157">
        <v>72.0625</v>
      </c>
      <c r="J111" s="92">
        <v>208.37037037037001</v>
      </c>
      <c r="K111" s="92">
        <v>43.370370370370402</v>
      </c>
      <c r="L111" s="92">
        <v>105.740740740741</v>
      </c>
      <c r="M111" s="92">
        <v>77.185185185185205</v>
      </c>
      <c r="N111" s="92">
        <v>235.555555555556</v>
      </c>
      <c r="O111" s="92">
        <v>199.111111111111</v>
      </c>
      <c r="P111" s="92">
        <v>0</v>
      </c>
      <c r="Q111" s="92">
        <v>0</v>
      </c>
      <c r="R111" s="92">
        <v>74.037037037036995</v>
      </c>
      <c r="S111" s="92">
        <v>52.481481481481502</v>
      </c>
      <c r="T111" s="92">
        <v>103.962962962963</v>
      </c>
      <c r="U111" s="92">
        <v>204.18518518518499</v>
      </c>
      <c r="V111" s="92">
        <v>163.29629629629599</v>
      </c>
      <c r="W111" s="92">
        <v>461</v>
      </c>
      <c r="X111" s="89" t="s">
        <v>293</v>
      </c>
      <c r="Y111" s="90">
        <v>45470</v>
      </c>
      <c r="Z111" s="90"/>
      <c r="AA111" s="90" t="s">
        <v>294</v>
      </c>
      <c r="AB111" s="90" t="s">
        <v>295</v>
      </c>
    </row>
    <row r="112" spans="1:28" x14ac:dyDescent="0.35">
      <c r="A112" s="93" t="s">
        <v>668</v>
      </c>
      <c r="B112" s="93" t="s">
        <v>669</v>
      </c>
      <c r="C112" s="93" t="s">
        <v>670</v>
      </c>
      <c r="D112" s="93" t="s">
        <v>372</v>
      </c>
      <c r="E112" s="156">
        <v>87016</v>
      </c>
      <c r="F112" s="93" t="s">
        <v>373</v>
      </c>
      <c r="G112" s="93" t="s">
        <v>307</v>
      </c>
      <c r="H112" s="93" t="s">
        <v>314</v>
      </c>
      <c r="I112" s="157">
        <v>32.595348837209301</v>
      </c>
      <c r="J112" s="92">
        <v>250.14814814814801</v>
      </c>
      <c r="K112" s="92">
        <v>53.925925925925903</v>
      </c>
      <c r="L112" s="92">
        <v>5.8148148148148104</v>
      </c>
      <c r="M112" s="92">
        <v>2.4444444444444402</v>
      </c>
      <c r="N112" s="92">
        <v>51.2222222222222</v>
      </c>
      <c r="O112" s="92">
        <v>261.11111111111097</v>
      </c>
      <c r="P112" s="92">
        <v>0</v>
      </c>
      <c r="Q112" s="92">
        <v>0</v>
      </c>
      <c r="R112" s="92">
        <v>4.5185185185185199</v>
      </c>
      <c r="S112" s="92">
        <v>2.4074074074074101</v>
      </c>
      <c r="T112" s="92">
        <v>37.814814814814802</v>
      </c>
      <c r="U112" s="92">
        <v>267.59259259259198</v>
      </c>
      <c r="V112" s="92">
        <v>252.18518518518499</v>
      </c>
      <c r="W112" s="92">
        <v>505</v>
      </c>
      <c r="X112" s="89" t="s">
        <v>293</v>
      </c>
      <c r="Y112" s="90">
        <v>45589</v>
      </c>
      <c r="Z112" s="90"/>
      <c r="AA112" s="90" t="s">
        <v>294</v>
      </c>
      <c r="AB112" s="90" t="s">
        <v>324</v>
      </c>
    </row>
    <row r="113" spans="1:28" x14ac:dyDescent="0.35">
      <c r="A113" s="93" t="s">
        <v>671</v>
      </c>
      <c r="B113" s="93" t="s">
        <v>672</v>
      </c>
      <c r="C113" s="93" t="s">
        <v>673</v>
      </c>
      <c r="D113" s="93" t="s">
        <v>500</v>
      </c>
      <c r="E113" s="156">
        <v>74103</v>
      </c>
      <c r="F113" s="93" t="s">
        <v>329</v>
      </c>
      <c r="G113" s="93" t="s">
        <v>307</v>
      </c>
      <c r="H113" s="93" t="s">
        <v>292</v>
      </c>
      <c r="I113" s="157">
        <v>2.3444444444444401</v>
      </c>
      <c r="J113" s="92">
        <v>1.4074074074074101</v>
      </c>
      <c r="K113" s="92">
        <v>2.1111111111111098</v>
      </c>
      <c r="L113" s="92">
        <v>1.92592592592593</v>
      </c>
      <c r="M113" s="92">
        <v>0.44444444444444398</v>
      </c>
      <c r="N113" s="92">
        <v>3.9259259259259198</v>
      </c>
      <c r="O113" s="92">
        <v>1.74074074074074</v>
      </c>
      <c r="P113" s="92">
        <v>0</v>
      </c>
      <c r="Q113" s="92">
        <v>0.22222222222222199</v>
      </c>
      <c r="R113" s="92">
        <v>0.25925925925925902</v>
      </c>
      <c r="S113" s="92">
        <v>0</v>
      </c>
      <c r="T113" s="92">
        <v>7.4074074074074098E-2</v>
      </c>
      <c r="U113" s="92">
        <v>5.5555555555555598</v>
      </c>
      <c r="V113" s="92">
        <v>1.92592592592593</v>
      </c>
      <c r="W113" s="92" t="s">
        <v>315</v>
      </c>
      <c r="X113" s="89" t="s">
        <v>293</v>
      </c>
      <c r="Y113" s="90">
        <v>45554</v>
      </c>
      <c r="Z113" s="90"/>
      <c r="AA113" s="90" t="s">
        <v>308</v>
      </c>
      <c r="AB113" s="90" t="s">
        <v>295</v>
      </c>
    </row>
    <row r="114" spans="1:28" x14ac:dyDescent="0.35">
      <c r="A114" s="93" t="s">
        <v>674</v>
      </c>
      <c r="B114" s="93" t="s">
        <v>675</v>
      </c>
      <c r="C114" s="93" t="s">
        <v>676</v>
      </c>
      <c r="D114" s="93" t="s">
        <v>677</v>
      </c>
      <c r="E114" s="156">
        <v>72701</v>
      </c>
      <c r="F114" s="93" t="s">
        <v>290</v>
      </c>
      <c r="G114" s="93" t="s">
        <v>335</v>
      </c>
      <c r="H114" s="93" t="s">
        <v>292</v>
      </c>
      <c r="I114" s="159">
        <v>1.7346938775510199</v>
      </c>
      <c r="J114" s="92">
        <v>1.92592592592593</v>
      </c>
      <c r="K114" s="92">
        <v>1.2222222222222201</v>
      </c>
      <c r="L114" s="92">
        <v>2.18518518518519</v>
      </c>
      <c r="M114" s="92">
        <v>0.81481481481481499</v>
      </c>
      <c r="N114" s="92">
        <v>2.0370370370370399</v>
      </c>
      <c r="O114" s="92">
        <v>3.6666666666666701</v>
      </c>
      <c r="P114" s="92">
        <v>0.296296296296296</v>
      </c>
      <c r="Q114" s="92">
        <v>0.148148148148148</v>
      </c>
      <c r="R114" s="92">
        <v>0</v>
      </c>
      <c r="S114" s="92">
        <v>0.22222222222222199</v>
      </c>
      <c r="T114" s="92">
        <v>0</v>
      </c>
      <c r="U114" s="92">
        <v>5.92592592592593</v>
      </c>
      <c r="V114" s="92">
        <v>2.5925925925925899</v>
      </c>
      <c r="W114" s="92" t="s">
        <v>315</v>
      </c>
      <c r="X114" s="93" t="s">
        <v>293</v>
      </c>
      <c r="Y114" s="90">
        <v>45232</v>
      </c>
      <c r="Z114" s="90"/>
      <c r="AA114" s="90" t="s">
        <v>308</v>
      </c>
      <c r="AB114" s="158" t="s">
        <v>295</v>
      </c>
    </row>
    <row r="115" spans="1:28" x14ac:dyDescent="0.35">
      <c r="A115" s="93" t="s">
        <v>678</v>
      </c>
      <c r="B115" s="93" t="s">
        <v>679</v>
      </c>
      <c r="C115" s="93" t="s">
        <v>680</v>
      </c>
      <c r="D115" s="93" t="s">
        <v>468</v>
      </c>
      <c r="E115" s="156">
        <v>89506</v>
      </c>
      <c r="F115" s="93" t="s">
        <v>469</v>
      </c>
      <c r="G115" s="93" t="s">
        <v>335</v>
      </c>
      <c r="H115" s="93" t="s">
        <v>292</v>
      </c>
      <c r="I115" s="159">
        <v>19.703703703703699</v>
      </c>
      <c r="J115" s="92">
        <v>7.4074074074074098E-2</v>
      </c>
      <c r="K115" s="92">
        <v>1.62962962962963</v>
      </c>
      <c r="L115" s="92">
        <v>3.8518518518518499</v>
      </c>
      <c r="M115" s="92">
        <v>2.7777777777777799</v>
      </c>
      <c r="N115" s="92">
        <v>7.8148148148148202</v>
      </c>
      <c r="O115" s="92">
        <v>0.51851851851851805</v>
      </c>
      <c r="P115" s="92">
        <v>0</v>
      </c>
      <c r="Q115" s="92">
        <v>0</v>
      </c>
      <c r="R115" s="92">
        <v>5.4074074074074101</v>
      </c>
      <c r="S115" s="92">
        <v>0.407407407407407</v>
      </c>
      <c r="T115" s="92">
        <v>0.96296296296296302</v>
      </c>
      <c r="U115" s="92">
        <v>1.55555555555556</v>
      </c>
      <c r="V115" s="92">
        <v>7.8888888888888902</v>
      </c>
      <c r="W115" s="92" t="s">
        <v>315</v>
      </c>
      <c r="X115" s="93" t="s">
        <v>293</v>
      </c>
      <c r="Y115" s="90">
        <v>45603</v>
      </c>
      <c r="Z115" s="90"/>
      <c r="AA115" s="90" t="s">
        <v>308</v>
      </c>
      <c r="AB115" s="94" t="s">
        <v>324</v>
      </c>
    </row>
    <row r="116" spans="1:28" x14ac:dyDescent="0.35">
      <c r="A116" s="93" t="s">
        <v>681</v>
      </c>
      <c r="B116" s="93" t="s">
        <v>682</v>
      </c>
      <c r="C116" s="93" t="s">
        <v>511</v>
      </c>
      <c r="D116" s="93" t="s">
        <v>328</v>
      </c>
      <c r="E116" s="156">
        <v>78041</v>
      </c>
      <c r="F116" s="93" t="s">
        <v>388</v>
      </c>
      <c r="G116" s="93" t="s">
        <v>291</v>
      </c>
      <c r="H116" s="93" t="s">
        <v>292</v>
      </c>
      <c r="I116" s="159">
        <v>18.9583333333333</v>
      </c>
      <c r="J116" s="92">
        <v>159.037037037038</v>
      </c>
      <c r="K116" s="92">
        <v>3.6296296296296302</v>
      </c>
      <c r="L116" s="92">
        <v>24.4444444444444</v>
      </c>
      <c r="M116" s="92">
        <v>52.814814814814802</v>
      </c>
      <c r="N116" s="92">
        <v>34.740740740740698</v>
      </c>
      <c r="O116" s="92">
        <v>173.40740740740799</v>
      </c>
      <c r="P116" s="92">
        <v>3.4814814814814801</v>
      </c>
      <c r="Q116" s="92">
        <v>28.296296296296301</v>
      </c>
      <c r="R116" s="92">
        <v>16</v>
      </c>
      <c r="S116" s="92">
        <v>11.2222222222222</v>
      </c>
      <c r="T116" s="92">
        <v>10.5555555555556</v>
      </c>
      <c r="U116" s="92">
        <v>202.14814814814901</v>
      </c>
      <c r="V116" s="92">
        <v>184.59259259259301</v>
      </c>
      <c r="W116" s="92">
        <v>250</v>
      </c>
      <c r="X116" s="93" t="s">
        <v>293</v>
      </c>
      <c r="Y116" s="90">
        <v>45505</v>
      </c>
      <c r="Z116" s="90"/>
      <c r="AA116" s="90" t="s">
        <v>294</v>
      </c>
      <c r="AB116" s="94" t="s">
        <v>295</v>
      </c>
    </row>
    <row r="117" spans="1:28" x14ac:dyDescent="0.35">
      <c r="A117" s="93" t="s">
        <v>190</v>
      </c>
      <c r="B117" s="93" t="s">
        <v>683</v>
      </c>
      <c r="C117" s="93" t="s">
        <v>684</v>
      </c>
      <c r="D117" s="93" t="s">
        <v>312</v>
      </c>
      <c r="E117" s="156">
        <v>71483</v>
      </c>
      <c r="F117" s="93" t="s">
        <v>290</v>
      </c>
      <c r="G117" s="93" t="s">
        <v>291</v>
      </c>
      <c r="H117" s="93" t="s">
        <v>314</v>
      </c>
      <c r="I117" s="157">
        <v>104.93442622950801</v>
      </c>
      <c r="J117" s="92">
        <v>994.44444444444696</v>
      </c>
      <c r="K117" s="92">
        <v>209.03703703703701</v>
      </c>
      <c r="L117" s="92">
        <v>200.777777777778</v>
      </c>
      <c r="M117" s="92">
        <v>91.4444444444445</v>
      </c>
      <c r="N117" s="92">
        <v>306.777777777778</v>
      </c>
      <c r="O117" s="92">
        <v>1188.92592592593</v>
      </c>
      <c r="P117" s="92">
        <v>0</v>
      </c>
      <c r="Q117" s="92">
        <v>0</v>
      </c>
      <c r="R117" s="92">
        <v>111.222222222222</v>
      </c>
      <c r="S117" s="92">
        <v>80.962962962963005</v>
      </c>
      <c r="T117" s="92">
        <v>98.1111111111111</v>
      </c>
      <c r="U117" s="92">
        <v>1205.4074074074099</v>
      </c>
      <c r="V117" s="92">
        <v>642.81481481481501</v>
      </c>
      <c r="W117" s="92">
        <v>946</v>
      </c>
      <c r="X117" s="89" t="s">
        <v>293</v>
      </c>
      <c r="Y117" s="90">
        <v>45498</v>
      </c>
      <c r="Z117" s="90"/>
      <c r="AA117" s="90" t="s">
        <v>294</v>
      </c>
      <c r="AB117" s="90" t="s">
        <v>295</v>
      </c>
    </row>
    <row r="118" spans="1:28" x14ac:dyDescent="0.35">
      <c r="A118" s="93" t="s">
        <v>192</v>
      </c>
      <c r="B118" s="93" t="s">
        <v>685</v>
      </c>
      <c r="C118" s="93" t="s">
        <v>686</v>
      </c>
      <c r="D118" s="93" t="s">
        <v>687</v>
      </c>
      <c r="E118" s="156">
        <v>2863</v>
      </c>
      <c r="F118" s="93" t="s">
        <v>396</v>
      </c>
      <c r="G118" s="93" t="s">
        <v>335</v>
      </c>
      <c r="H118" s="93" t="s">
        <v>314</v>
      </c>
      <c r="I118" s="159">
        <v>67.9375</v>
      </c>
      <c r="J118" s="92">
        <v>46.703703703703702</v>
      </c>
      <c r="K118" s="92">
        <v>14.2222222222222</v>
      </c>
      <c r="L118" s="92">
        <v>23.703703703703699</v>
      </c>
      <c r="M118" s="92">
        <v>26.814814814814799</v>
      </c>
      <c r="N118" s="92">
        <v>36.592592592592602</v>
      </c>
      <c r="O118" s="92">
        <v>71.074074074074105</v>
      </c>
      <c r="P118" s="92">
        <v>1.7777777777777799</v>
      </c>
      <c r="Q118" s="92">
        <v>2</v>
      </c>
      <c r="R118" s="92">
        <v>19.2222222222222</v>
      </c>
      <c r="S118" s="92">
        <v>3.7777777777777799</v>
      </c>
      <c r="T118" s="92">
        <v>10.2592592592593</v>
      </c>
      <c r="U118" s="92">
        <v>78.185185185185205</v>
      </c>
      <c r="V118" s="92">
        <v>49.407407407407398</v>
      </c>
      <c r="W118" s="92" t="s">
        <v>315</v>
      </c>
      <c r="X118" s="93" t="s">
        <v>293</v>
      </c>
      <c r="Y118" s="90">
        <v>45554</v>
      </c>
      <c r="Z118" s="90"/>
      <c r="AA118" s="90" t="s">
        <v>308</v>
      </c>
      <c r="AB118" s="94" t="s">
        <v>295</v>
      </c>
    </row>
  </sheetData>
  <mergeCells count="13">
    <mergeCell ref="Q3:T3"/>
    <mergeCell ref="U3:X3"/>
    <mergeCell ref="Y3:AB3"/>
    <mergeCell ref="J5:M5"/>
    <mergeCell ref="N5:Q5"/>
    <mergeCell ref="R5:U5"/>
    <mergeCell ref="W5:AB5"/>
    <mergeCell ref="M3:P3"/>
    <mergeCell ref="A1:D1"/>
    <mergeCell ref="A2:D2"/>
    <mergeCell ref="A3:D3"/>
    <mergeCell ref="E3:H3"/>
    <mergeCell ref="I3:L3"/>
  </mergeCells>
  <pageMargins left="0.7" right="0.7" top="0.75" bottom="0.75" header="0.3" footer="0.3"/>
  <pageSetup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526ce853-7349-4a33-988e-bfef8f1d57f1" ContentTypeId="0x0101" PreviousValue="false"/>
</file>

<file path=customXml/item5.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097D632-C298-47FB-ACB3-351DF8EF681D}">
  <ds:schemaRefs>
    <ds:schemaRef ds:uri="http://schemas.microsoft.com/sharepoint/events"/>
  </ds:schemaRefs>
</ds:datastoreItem>
</file>

<file path=customXml/itemProps2.xml><?xml version="1.0" encoding="utf-8"?>
<ds:datastoreItem xmlns:ds="http://schemas.openxmlformats.org/officeDocument/2006/customXml" ds:itemID="{EA2A7E51-4901-49BC-B82A-07B634AF27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25b539-7b15-42b2-871d-c20cb6e17ae7"/>
    <ds:schemaRef ds:uri="51f64f43-848e-4f71-a29c-5b27507519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4.xml><?xml version="1.0" encoding="utf-8"?>
<ds:datastoreItem xmlns:ds="http://schemas.openxmlformats.org/officeDocument/2006/customXml" ds:itemID="{870B5FEF-7E26-4CCE-8281-8CE0B94E2893}">
  <ds:schemaRefs>
    <ds:schemaRef ds:uri="Microsoft.SharePoint.Taxonomy.ContentTypeSync"/>
  </ds:schemaRefs>
</ds:datastoreItem>
</file>

<file path=customXml/itemProps5.xml><?xml version="1.0" encoding="utf-8"?>
<ds:datastoreItem xmlns:ds="http://schemas.openxmlformats.org/officeDocument/2006/customXml" ds:itemID="{25A08AC0-783C-4C1B-927A-AB27E36B29B1}">
  <ds:schemaRefs>
    <ds:schemaRef ds:uri="http://schemas.microsoft.com/office/2006/metadata/properties"/>
    <ds:schemaRef ds:uri="http://schemas.microsoft.com/office/infopath/2007/PartnerControls"/>
    <ds:schemaRef ds:uri="9225b539-7b15-42b2-871d-c20cb6e17ae7"/>
    <ds:schemaRef ds:uri="51f64f43-848e-4f71-a29c-5b27507519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Header</vt:lpstr>
      <vt:lpstr>ATD FY25 YTD</vt:lpstr>
      <vt:lpstr>ATD FY24 YTD</vt:lpstr>
      <vt:lpstr>ATD EOFY23 </vt:lpstr>
      <vt:lpstr>Detention FY25</vt:lpstr>
      <vt:lpstr> ICLOS and Detainees</vt:lpstr>
      <vt:lpstr>Monthly Bond Statistics</vt:lpstr>
      <vt:lpstr>Semiannual</vt:lpstr>
      <vt:lpstr>Facilities FY25</vt:lpstr>
      <vt:lpstr>FY25 Trans. Detainee Pop</vt:lpstr>
      <vt:lpstr>Monthly Segregation</vt:lpstr>
      <vt:lpstr>Vulnerable &amp; Special Population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Contreras, Gerardo S</cp:lastModifiedBy>
  <cp:revision/>
  <dcterms:created xsi:type="dcterms:W3CDTF">2020-01-31T18:40:16Z</dcterms:created>
  <dcterms:modified xsi:type="dcterms:W3CDTF">2024-11-21T20:52:14Z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