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icegov-my.sharepoint.com/personal/0654819995_ice_dhs_gov/Documents/Desktop/ILT/"/>
    </mc:Choice>
  </mc:AlternateContent>
  <xr:revisionPtr revIDLastSave="0" documentId="8_{B29EFA11-4D19-4878-A46F-FB7A3B3A532E}" xr6:coauthVersionLast="47" xr6:coauthVersionMax="47" xr10:uidLastSave="{00000000-0000-0000-0000-000000000000}"/>
  <bookViews>
    <workbookView xWindow="-120" yWindow="-120" windowWidth="29040" windowHeight="15840" tabRatio="668" xr2:uid="{00000000-000D-0000-FFFF-FFFF00000000}"/>
  </bookViews>
  <sheets>
    <sheet name="Header" sheetId="9" r:id="rId1"/>
    <sheet name="ATD FY25 YTD" sheetId="39" r:id="rId2"/>
    <sheet name="ATD EOFY23 " sheetId="35" r:id="rId3"/>
    <sheet name="Detention FY25" sheetId="40" r:id="rId4"/>
    <sheet name=" ICLOS and Detainees" sheetId="41" r:id="rId5"/>
    <sheet name="Monthly Bond Statistics" sheetId="42" r:id="rId6"/>
    <sheet name="Semiannual" sheetId="43" r:id="rId7"/>
    <sheet name="Facilities FY25" sheetId="37" r:id="rId8"/>
    <sheet name="FY25 Trans. Detainee Pop" sheetId="16" r:id="rId9"/>
    <sheet name="Monthly Segregation" sheetId="17" r:id="rId10"/>
    <sheet name="Vulnerable &amp; Special Population" sheetId="18" r:id="rId11"/>
    <sheet name="Footnotes" sheetId="44" r:id="rId12"/>
  </sheets>
  <definedNames>
    <definedName name="_xlnm._FilterDatabase" localSheetId="6" hidden="1">Semiannual!$A$94:$F$110</definedName>
    <definedName name="_xlnm.Print_Area" localSheetId="3">'Detention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2" l="1"/>
  <c r="N6" i="42"/>
  <c r="M6" i="42"/>
  <c r="L6" i="42"/>
  <c r="K6" i="42"/>
  <c r="J6" i="42"/>
  <c r="I6" i="42"/>
  <c r="H6" i="42"/>
  <c r="G6" i="42"/>
  <c r="F6" i="42"/>
  <c r="E6" i="42"/>
  <c r="D6" i="42"/>
  <c r="C6" i="42"/>
  <c r="B6" i="42"/>
  <c r="AU33" i="41"/>
  <c r="AT33" i="41"/>
  <c r="AS33" i="41"/>
  <c r="AR33" i="41"/>
  <c r="AQ33" i="41"/>
  <c r="AP33" i="41"/>
  <c r="AO33" i="41"/>
  <c r="AN33" i="41"/>
  <c r="AM33" i="41"/>
  <c r="AL33" i="41"/>
  <c r="AK33" i="41"/>
  <c r="AJ33" i="41"/>
  <c r="AI33" i="41"/>
  <c r="AH33" i="41"/>
  <c r="AG33" i="41"/>
  <c r="AF33" i="41"/>
  <c r="AE33" i="41"/>
  <c r="AD33" i="41"/>
  <c r="AC33" i="41"/>
  <c r="AB33" i="41"/>
  <c r="AA33" i="41"/>
  <c r="Z33" i="41"/>
  <c r="Y33" i="41"/>
  <c r="X33" i="41"/>
  <c r="W33" i="41"/>
  <c r="V33" i="41"/>
  <c r="U33" i="41"/>
  <c r="T33" i="41"/>
  <c r="S33" i="41"/>
  <c r="R33" i="41"/>
  <c r="Q33" i="41"/>
  <c r="P33" i="41"/>
  <c r="O33" i="41"/>
  <c r="N33" i="41"/>
  <c r="M33" i="41"/>
  <c r="L33" i="41"/>
  <c r="K33" i="41"/>
  <c r="J33" i="41"/>
  <c r="I33" i="41"/>
  <c r="H33" i="41"/>
  <c r="G33" i="41"/>
  <c r="F33" i="41"/>
  <c r="E33" i="41"/>
  <c r="D33" i="41"/>
  <c r="C33" i="41"/>
  <c r="B33" i="41"/>
  <c r="AU32" i="41"/>
  <c r="AT32" i="41"/>
  <c r="AS32" i="41"/>
  <c r="AR32" i="41"/>
  <c r="AQ32" i="41"/>
  <c r="AP32" i="41"/>
  <c r="AO32" i="41"/>
  <c r="AN32" i="41"/>
  <c r="AM32" i="41"/>
  <c r="AL32" i="41"/>
  <c r="AK32" i="41"/>
  <c r="AJ32" i="41"/>
  <c r="AI32" i="41"/>
  <c r="AH32" i="41"/>
  <c r="AG32" i="41"/>
  <c r="AF32" i="41"/>
  <c r="AE32" i="41"/>
  <c r="AD32" i="41"/>
  <c r="AC32" i="41"/>
  <c r="AB32" i="41"/>
  <c r="AA32" i="41"/>
  <c r="Z32" i="41"/>
  <c r="Y32" i="41"/>
  <c r="X32" i="41"/>
  <c r="W32" i="41"/>
  <c r="V32" i="41"/>
  <c r="U32" i="41"/>
  <c r="T32" i="41"/>
  <c r="S32" i="41"/>
  <c r="R32" i="41"/>
  <c r="Q32" i="41"/>
  <c r="P32" i="41"/>
  <c r="O32" i="41"/>
  <c r="N32" i="41"/>
  <c r="M32" i="41"/>
  <c r="L32" i="41"/>
  <c r="K32" i="41"/>
  <c r="J32" i="41"/>
  <c r="I32" i="41"/>
  <c r="H32" i="41"/>
  <c r="G32" i="41"/>
  <c r="F32" i="41"/>
  <c r="E32" i="41"/>
  <c r="D32" i="41"/>
  <c r="C32" i="41"/>
  <c r="B32" i="41"/>
  <c r="AU31" i="41"/>
  <c r="AT31" i="41"/>
  <c r="AS31" i="41"/>
  <c r="AR31" i="41"/>
  <c r="AQ31" i="41"/>
  <c r="AP31" i="41"/>
  <c r="AO31" i="41"/>
  <c r="AN31" i="41"/>
  <c r="AM31" i="41"/>
  <c r="AL31" i="41"/>
  <c r="AK31" i="41"/>
  <c r="AJ31" i="41"/>
  <c r="AI31" i="41"/>
  <c r="AH31" i="41"/>
  <c r="AG31" i="41"/>
  <c r="AF31" i="41"/>
  <c r="AE31" i="41"/>
  <c r="AD31" i="41"/>
  <c r="AC31" i="41"/>
  <c r="AB31" i="41"/>
  <c r="AA31" i="41"/>
  <c r="Z31" i="41"/>
  <c r="Y31" i="41"/>
  <c r="X31" i="41"/>
  <c r="W31" i="41"/>
  <c r="V31" i="41"/>
  <c r="U31" i="41"/>
  <c r="T31" i="41"/>
  <c r="S31" i="41"/>
  <c r="R31" i="41"/>
  <c r="Q31" i="41"/>
  <c r="P31" i="41"/>
  <c r="O31" i="41"/>
  <c r="N31" i="41"/>
  <c r="M31" i="41"/>
  <c r="L31" i="41"/>
  <c r="K31" i="41"/>
  <c r="J31" i="41"/>
  <c r="I31" i="41"/>
  <c r="H31" i="41"/>
  <c r="G31" i="41"/>
  <c r="F31" i="41"/>
  <c r="E31" i="41"/>
  <c r="D31" i="41"/>
  <c r="C31" i="41"/>
  <c r="B31" i="41"/>
  <c r="AU30" i="41"/>
  <c r="AU34" i="41" s="1"/>
  <c r="AT30" i="41"/>
  <c r="AT34" i="41" s="1"/>
  <c r="AS30" i="41"/>
  <c r="AS34" i="41" s="1"/>
  <c r="AR30" i="41"/>
  <c r="AR34" i="41" s="1"/>
  <c r="AQ30" i="41"/>
  <c r="AQ34" i="41" s="1"/>
  <c r="AP30" i="41"/>
  <c r="AP34" i="41" s="1"/>
  <c r="AO30" i="41"/>
  <c r="AO34" i="41" s="1"/>
  <c r="AN30" i="41"/>
  <c r="AN34" i="41" s="1"/>
  <c r="AM30" i="41"/>
  <c r="AM34" i="41" s="1"/>
  <c r="AL30" i="41"/>
  <c r="AL34" i="41" s="1"/>
  <c r="AK30" i="41"/>
  <c r="AK34" i="41" s="1"/>
  <c r="AJ30" i="41"/>
  <c r="AJ34" i="41" s="1"/>
  <c r="AI30" i="41"/>
  <c r="AI34" i="41" s="1"/>
  <c r="AH30" i="41"/>
  <c r="AH34" i="41" s="1"/>
  <c r="AG30" i="41"/>
  <c r="AG34" i="41" s="1"/>
  <c r="AF30" i="41"/>
  <c r="AF34" i="41" s="1"/>
  <c r="AE30" i="41"/>
  <c r="AE34" i="41" s="1"/>
  <c r="AD30" i="41"/>
  <c r="AD34" i="41" s="1"/>
  <c r="AC30" i="41"/>
  <c r="AC34" i="41" s="1"/>
  <c r="AB30" i="41"/>
  <c r="AB34" i="41" s="1"/>
  <c r="AA30" i="41"/>
  <c r="AA34" i="41" s="1"/>
  <c r="Z30" i="41"/>
  <c r="Z34" i="41" s="1"/>
  <c r="Y30" i="41"/>
  <c r="Y34" i="41" s="1"/>
  <c r="X30" i="41"/>
  <c r="X34" i="41" s="1"/>
  <c r="W30" i="41"/>
  <c r="W34" i="41" s="1"/>
  <c r="V30" i="41"/>
  <c r="V34" i="41" s="1"/>
  <c r="U30" i="41"/>
  <c r="U34" i="41" s="1"/>
  <c r="T30" i="41"/>
  <c r="T34" i="41" s="1"/>
  <c r="S30" i="41"/>
  <c r="S34" i="41" s="1"/>
  <c r="R30" i="41"/>
  <c r="R34" i="41" s="1"/>
  <c r="Q30" i="41"/>
  <c r="Q34" i="41" s="1"/>
  <c r="P30" i="41"/>
  <c r="P34" i="41" s="1"/>
  <c r="O30" i="41"/>
  <c r="O34" i="41" s="1"/>
  <c r="N30" i="41"/>
  <c r="N34" i="41" s="1"/>
  <c r="M30" i="41"/>
  <c r="M34" i="41" s="1"/>
  <c r="L30" i="41"/>
  <c r="L34" i="41" s="1"/>
  <c r="K30" i="41"/>
  <c r="K34" i="41" s="1"/>
  <c r="J30" i="41"/>
  <c r="J34" i="41" s="1"/>
  <c r="I30" i="41"/>
  <c r="I34" i="41" s="1"/>
  <c r="H30" i="41"/>
  <c r="H34" i="41" s="1"/>
  <c r="G30" i="41"/>
  <c r="G34" i="41" s="1"/>
  <c r="F30" i="41"/>
  <c r="F34" i="41" s="1"/>
  <c r="E30" i="41"/>
  <c r="E34" i="41" s="1"/>
  <c r="D30" i="41"/>
  <c r="D34" i="41" s="1"/>
  <c r="C30" i="41"/>
  <c r="C34" i="41" s="1"/>
  <c r="B30" i="41"/>
  <c r="B34" i="41" s="1"/>
  <c r="C158" i="40"/>
  <c r="O152" i="40"/>
  <c r="O151" i="40"/>
  <c r="O150" i="40"/>
  <c r="O149" i="40"/>
  <c r="O148" i="40"/>
  <c r="O147" i="40"/>
  <c r="N143" i="40"/>
  <c r="N142" i="40"/>
  <c r="N141" i="40"/>
  <c r="O85" i="40"/>
  <c r="O84" i="40"/>
  <c r="O83" i="40"/>
  <c r="N82" i="40"/>
  <c r="M82" i="40"/>
  <c r="L82" i="40"/>
  <c r="K82" i="40"/>
  <c r="J82" i="40"/>
  <c r="I82" i="40"/>
  <c r="H82" i="40"/>
  <c r="G82" i="40"/>
  <c r="F82" i="40"/>
  <c r="E82" i="40"/>
  <c r="D82" i="40"/>
  <c r="O82" i="40" s="1"/>
  <c r="C82" i="40"/>
  <c r="O81" i="40"/>
  <c r="O80" i="40"/>
  <c r="O79" i="40"/>
  <c r="N78" i="40"/>
  <c r="M78" i="40"/>
  <c r="L78" i="40"/>
  <c r="K78" i="40"/>
  <c r="J78" i="40"/>
  <c r="I78" i="40"/>
  <c r="H78" i="40"/>
  <c r="G78" i="40"/>
  <c r="F78" i="40"/>
  <c r="E78" i="40"/>
  <c r="D78" i="40"/>
  <c r="O78" i="40" s="1"/>
  <c r="C78" i="40"/>
  <c r="O77" i="40"/>
  <c r="O76" i="40"/>
  <c r="O75" i="40"/>
  <c r="N74" i="40"/>
  <c r="M74" i="40"/>
  <c r="L74" i="40"/>
  <c r="K74" i="40"/>
  <c r="J74" i="40"/>
  <c r="I74" i="40"/>
  <c r="H74" i="40"/>
  <c r="G74" i="40"/>
  <c r="F74" i="40"/>
  <c r="E74" i="40"/>
  <c r="D74" i="40"/>
  <c r="O74" i="40" s="1"/>
  <c r="C74" i="40"/>
  <c r="O73" i="40"/>
  <c r="O72" i="40"/>
  <c r="O71" i="40"/>
  <c r="N70" i="40"/>
  <c r="M70" i="40"/>
  <c r="L70" i="40"/>
  <c r="K70" i="40"/>
  <c r="J70" i="40"/>
  <c r="I70" i="40"/>
  <c r="H70" i="40"/>
  <c r="G70" i="40"/>
  <c r="F70" i="40"/>
  <c r="E70" i="40"/>
  <c r="D70" i="40"/>
  <c r="O70" i="40" s="1"/>
  <c r="C70" i="40"/>
  <c r="O69" i="40"/>
  <c r="O68" i="40"/>
  <c r="O67" i="40"/>
  <c r="N66" i="40"/>
  <c r="M66" i="40"/>
  <c r="L66" i="40"/>
  <c r="K66" i="40"/>
  <c r="J66" i="40"/>
  <c r="I66" i="40"/>
  <c r="H66" i="40"/>
  <c r="G66" i="40"/>
  <c r="F66" i="40"/>
  <c r="E66" i="40"/>
  <c r="D66" i="40"/>
  <c r="O66" i="40" s="1"/>
  <c r="C66" i="40"/>
  <c r="O65" i="40"/>
  <c r="O64" i="40"/>
  <c r="O63" i="40"/>
  <c r="N62" i="40"/>
  <c r="M62" i="40"/>
  <c r="L62" i="40"/>
  <c r="K62" i="40"/>
  <c r="J62" i="40"/>
  <c r="I62" i="40"/>
  <c r="H62" i="40"/>
  <c r="G62" i="40"/>
  <c r="F62" i="40"/>
  <c r="E62" i="40"/>
  <c r="D62" i="40"/>
  <c r="O62" i="40" s="1"/>
  <c r="C62" i="40"/>
  <c r="O61" i="40"/>
  <c r="O60" i="40"/>
  <c r="O59" i="40"/>
  <c r="N58" i="40"/>
  <c r="M58" i="40"/>
  <c r="L58" i="40"/>
  <c r="K58" i="40"/>
  <c r="J58" i="40"/>
  <c r="I58" i="40"/>
  <c r="H58" i="40"/>
  <c r="G58" i="40"/>
  <c r="F58" i="40"/>
  <c r="E58" i="40"/>
  <c r="D58" i="40"/>
  <c r="O58" i="40" s="1"/>
  <c r="C58" i="40"/>
  <c r="O57" i="40"/>
  <c r="O56" i="40"/>
  <c r="O55" i="40"/>
  <c r="N54" i="40"/>
  <c r="M54" i="40"/>
  <c r="L54" i="40"/>
  <c r="K54" i="40"/>
  <c r="J54" i="40"/>
  <c r="I54" i="40"/>
  <c r="H54" i="40"/>
  <c r="G54" i="40"/>
  <c r="F54" i="40"/>
  <c r="E54" i="40"/>
  <c r="D54" i="40"/>
  <c r="O54" i="40" s="1"/>
  <c r="C54" i="40"/>
  <c r="O53" i="40"/>
  <c r="O52" i="40"/>
  <c r="O51" i="40"/>
  <c r="N50" i="40"/>
  <c r="M50" i="40"/>
  <c r="L50" i="40"/>
  <c r="K50" i="40"/>
  <c r="J50" i="40"/>
  <c r="I50" i="40"/>
  <c r="H50" i="40"/>
  <c r="G50" i="40"/>
  <c r="F50" i="40"/>
  <c r="E50" i="40"/>
  <c r="D50" i="40"/>
  <c r="O50" i="40" s="1"/>
  <c r="C50" i="40"/>
  <c r="O49" i="40"/>
  <c r="O48" i="40"/>
  <c r="O47" i="40"/>
  <c r="N46" i="40"/>
  <c r="M46" i="40"/>
  <c r="L46" i="40"/>
  <c r="K46" i="40"/>
  <c r="J46" i="40"/>
  <c r="I46" i="40"/>
  <c r="H46" i="40"/>
  <c r="G46" i="40"/>
  <c r="F46" i="40"/>
  <c r="E46" i="40"/>
  <c r="D46" i="40"/>
  <c r="O46" i="40" s="1"/>
  <c r="C46" i="40"/>
  <c r="O45" i="40"/>
  <c r="O44" i="40"/>
  <c r="O43" i="40"/>
  <c r="N42" i="40"/>
  <c r="M42" i="40"/>
  <c r="L42" i="40"/>
  <c r="K42" i="40"/>
  <c r="J42" i="40"/>
  <c r="I42" i="40"/>
  <c r="H42" i="40"/>
  <c r="G42" i="40"/>
  <c r="F42" i="40"/>
  <c r="E42" i="40"/>
  <c r="D42" i="40"/>
  <c r="O42" i="40" s="1"/>
  <c r="C42" i="40"/>
  <c r="O41" i="40"/>
  <c r="O40" i="40"/>
  <c r="O39" i="40"/>
  <c r="N38" i="40"/>
  <c r="N37" i="40" s="1"/>
  <c r="M38" i="40"/>
  <c r="M37" i="40" s="1"/>
  <c r="L38" i="40"/>
  <c r="L37" i="40" s="1"/>
  <c r="K38" i="40"/>
  <c r="J38" i="40"/>
  <c r="I38" i="40"/>
  <c r="H38" i="40"/>
  <c r="H37" i="40" s="1"/>
  <c r="G38" i="40"/>
  <c r="G37" i="40" s="1"/>
  <c r="F38" i="40"/>
  <c r="F37" i="40" s="1"/>
  <c r="E38" i="40"/>
  <c r="E37" i="40" s="1"/>
  <c r="D38" i="40"/>
  <c r="D37" i="40" s="1"/>
  <c r="C38" i="40"/>
  <c r="K37" i="40"/>
  <c r="J37" i="40"/>
  <c r="I37" i="40"/>
  <c r="C37" i="40"/>
  <c r="E30" i="40"/>
  <c r="J29" i="40"/>
  <c r="D29" i="40"/>
  <c r="C29" i="40"/>
  <c r="B29" i="40"/>
  <c r="E29" i="40" s="1"/>
  <c r="F23" i="40"/>
  <c r="E23" i="40"/>
  <c r="C23" i="40"/>
  <c r="V22" i="40"/>
  <c r="F22" i="40"/>
  <c r="E22" i="40"/>
  <c r="C22" i="40"/>
  <c r="V21" i="40"/>
  <c r="F21" i="40"/>
  <c r="E21" i="40"/>
  <c r="C21" i="40"/>
  <c r="U20" i="40"/>
  <c r="T20" i="40"/>
  <c r="S20" i="40"/>
  <c r="R20" i="40"/>
  <c r="Q20" i="40"/>
  <c r="P20" i="40"/>
  <c r="O20" i="40"/>
  <c r="N20" i="40"/>
  <c r="V20" i="40" s="1"/>
  <c r="M20" i="40"/>
  <c r="L20" i="40"/>
  <c r="K20" i="40"/>
  <c r="J20" i="40"/>
  <c r="D20" i="40"/>
  <c r="F20" i="40" s="1"/>
  <c r="C20" i="40" s="1"/>
  <c r="B20" i="40"/>
  <c r="C14" i="40"/>
  <c r="C13" i="40"/>
  <c r="C12" i="40"/>
  <c r="C11" i="40"/>
  <c r="C10" i="40"/>
  <c r="B10" i="40"/>
  <c r="A26" i="39"/>
  <c r="O37" i="40" l="1"/>
  <c r="O38" i="40"/>
  <c r="E20" i="40"/>
  <c r="A26" i="35"/>
</calcChain>
</file>

<file path=xl/sharedStrings.xml><?xml version="1.0" encoding="utf-8"?>
<sst xmlns="http://schemas.openxmlformats.org/spreadsheetml/2006/main" count="3029" uniqueCount="955">
  <si>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</si>
  <si>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</si>
  <si>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</si>
  <si>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</si>
  <si>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</si>
  <si>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</si>
  <si>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ATD Active Population Counts and Daily Cost by Technology</t>
  </si>
  <si>
    <t>Technology</t>
  </si>
  <si>
    <t>Count</t>
  </si>
  <si>
    <t>Daily Tech Cost</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</si>
  <si>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</si>
  <si>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</si>
  <si>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</si>
  <si>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</si>
  <si>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</si>
  <si>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</si>
  <si>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</si>
  <si>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</si>
  <si>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</si>
  <si>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</si>
  <si>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</si>
  <si>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</si>
  <si>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</si>
  <si>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Costs listed above are only related to technology costs, and do not include other associated contract and case management costs that are a part of the ATD program. Average daily participant cost is greater than those listed in the table above.</t>
  </si>
  <si>
    <t>FAMU Status</t>
  </si>
  <si>
    <t>ALIP</t>
  </si>
  <si>
    <t>FAMU</t>
  </si>
  <si>
    <t>ECMS-FAMU</t>
  </si>
  <si>
    <t>Single Adult</t>
  </si>
  <si>
    <t>ECMS-Single Adult</t>
  </si>
  <si>
    <t>Court Data from BI Inc.</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</si>
  <si>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</si>
  <si>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</si>
  <si>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</si>
  <si>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</si>
  <si>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</si>
  <si>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</si>
  <si>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</si>
  <si>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</si>
  <si>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</si>
  <si>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</si>
  <si>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</si>
  <si>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</si>
  <si>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</si>
  <si>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</si>
  <si>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</si>
  <si>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</si>
  <si>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</si>
  <si>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</si>
  <si>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</si>
  <si>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</si>
  <si>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</si>
  <si>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</si>
  <si>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</si>
  <si>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</si>
  <si>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</si>
  <si>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</si>
  <si>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</si>
  <si>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ALTERNATIVES TO DETENTION DATA, FY23</t>
  </si>
  <si>
    <t>FY23 Year End Court Appearance: Total Hearings*</t>
  </si>
  <si>
    <t>GPS</t>
  </si>
  <si>
    <t>Veriwatch</t>
  </si>
  <si>
    <t>No Technology</t>
  </si>
  <si>
    <t>Court Data from BI Inc. as of 9/30/2023</t>
  </si>
  <si>
    <t>Dual Technology</t>
  </si>
  <si>
    <t>Data from BI Inc. Participants Report, 9.30.2023</t>
  </si>
  <si>
    <t>ATD Active Population by Status, Extended Case Management Service, Count and ALIP, FY23</t>
  </si>
  <si>
    <t>FY23 Year End Court Appearance: Final Hearings*</t>
  </si>
  <si>
    <t>Data from OBP Report, 9.24.2023</t>
  </si>
  <si>
    <t>Active ATD Participants and Average Length in Program, FY23,  as of 9/30/2023, by AOR and Technology</t>
  </si>
  <si>
    <t>VeriWatch</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</si>
  <si>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</si>
  <si>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</si>
  <si>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</si>
  <si>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</si>
  <si>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</si>
  <si>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</si>
  <si>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</si>
  <si>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</si>
  <si>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</si>
  <si>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</si>
  <si>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</si>
  <si>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11/12/2024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</si>
  <si>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</si>
  <si>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</si>
  <si>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</si>
  <si>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</si>
  <si>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</si>
  <si>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</si>
  <si>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</si>
  <si>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</si>
  <si>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</si>
  <si>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</si>
  <si>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</si>
  <si>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</si>
  <si>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</si>
  <si>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</si>
  <si>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</si>
  <si>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</si>
  <si>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</si>
  <si>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</si>
  <si>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</si>
  <si>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</si>
  <si>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</si>
  <si>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</si>
  <si>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</si>
  <si>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</si>
  <si>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</si>
  <si>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</si>
  <si>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</si>
  <si>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</si>
  <si>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</si>
  <si>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</si>
  <si>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</si>
  <si>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</si>
  <si>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</si>
  <si>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</si>
  <si>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</si>
  <si>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</si>
  <si>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</si>
  <si>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</si>
  <si>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</si>
  <si>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</si>
  <si>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</si>
  <si>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</si>
  <si>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</si>
  <si>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</si>
  <si>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</si>
  <si>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</si>
  <si>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</si>
  <si>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</si>
  <si>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</si>
  <si>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</si>
  <si>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</si>
  <si>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</si>
  <si>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</si>
  <si>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</si>
  <si>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</si>
  <si>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</si>
  <si>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</si>
  <si>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</si>
  <si>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</si>
  <si>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</si>
  <si>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</si>
  <si>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</si>
  <si>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</si>
  <si>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</si>
  <si>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</si>
  <si>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</si>
  <si>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Pending Final Report</t>
  </si>
  <si>
    <t>BLUEBONNET DETENTION FACILITY</t>
  </si>
  <si>
    <t>400 2ND STREET</t>
  </si>
  <si>
    <t>ANSON</t>
  </si>
  <si>
    <t>TX</t>
  </si>
  <si>
    <t>DAL</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</si>
  <si>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</si>
  <si>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</si>
  <si>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</si>
  <si>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</si>
  <si>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</si>
  <si>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</si>
  <si>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</si>
  <si>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</si>
  <si>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</si>
  <si>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</si>
  <si>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</si>
  <si>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</si>
  <si>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</si>
  <si>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</si>
  <si>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</si>
  <si>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</si>
  <si>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</si>
  <si>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</si>
  <si>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</si>
  <si>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</si>
  <si>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</si>
  <si>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</si>
  <si>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</si>
  <si>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</si>
  <si>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</si>
  <si>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</si>
  <si>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</si>
  <si>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</si>
  <si>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</si>
  <si>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</si>
  <si>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</si>
  <si>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</si>
  <si>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</si>
  <si>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</si>
  <si>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</si>
  <si>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</si>
  <si>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</si>
  <si>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</si>
  <si>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</si>
  <si>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</si>
  <si>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</si>
  <si>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</si>
  <si>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</si>
  <si>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</si>
  <si>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</si>
  <si>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</si>
  <si>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</si>
  <si>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</si>
  <si>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</si>
  <si>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</si>
  <si>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</si>
  <si>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</si>
  <si>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</si>
  <si>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</si>
  <si>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</si>
  <si>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</si>
  <si>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</si>
  <si>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</si>
  <si>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</si>
  <si>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</si>
  <si>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</si>
  <si>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</si>
  <si>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</si>
  <si>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</si>
  <si>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COLLIER COUNTY NAPLES JAIL CENTER</t>
  </si>
  <si>
    <t>3347 TAMIAMI TRAIL E</t>
  </si>
  <si>
    <t>NAPLES</t>
  </si>
  <si>
    <t>CUMBERLAND COUNTY JAIL</t>
  </si>
  <si>
    <t>50 COUNTY WAY</t>
  </si>
  <si>
    <t>PORTLAND</t>
  </si>
  <si>
    <t>ME</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</si>
  <si>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</si>
  <si>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</si>
  <si>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</si>
  <si>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</si>
  <si>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</si>
  <si>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</si>
  <si>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</si>
  <si>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</si>
  <si>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</si>
  <si>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</si>
  <si>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</si>
  <si>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</si>
  <si>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</si>
  <si>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</si>
  <si>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</si>
  <si>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</si>
  <si>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</si>
  <si>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</si>
  <si>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</si>
  <si>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HLG</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</si>
  <si>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</si>
  <si>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</si>
  <si>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</si>
  <si>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</si>
  <si>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</si>
  <si>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</si>
  <si>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</si>
  <si>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</si>
  <si>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</si>
  <si>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</si>
  <si>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</si>
  <si>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</si>
  <si>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</si>
  <si>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</si>
  <si>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</si>
  <si>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</si>
  <si>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</si>
  <si>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FAYETTE COUNTY DETENTION CENTER</t>
  </si>
  <si>
    <t>600 OLD FRANKFORD CR</t>
  </si>
  <si>
    <t>LEXINGTON</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</si>
  <si>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</si>
  <si>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</si>
  <si>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</si>
  <si>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</si>
  <si>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</si>
  <si>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</si>
  <si>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</si>
  <si>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</si>
  <si>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</si>
  <si>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</si>
  <si>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</si>
  <si>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</si>
  <si>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</si>
  <si>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</si>
  <si>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</si>
  <si>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</si>
  <si>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</si>
  <si>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</si>
  <si>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</si>
  <si>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</si>
  <si>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</si>
  <si>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</si>
  <si>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</si>
  <si>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</si>
  <si>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</si>
  <si>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</si>
  <si>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</si>
  <si>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</si>
  <si>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</si>
  <si>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</si>
  <si>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</si>
  <si>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</si>
  <si>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</si>
  <si>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</si>
  <si>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</si>
  <si>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</si>
  <si>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</si>
  <si>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</si>
  <si>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</si>
  <si>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</si>
  <si>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</si>
  <si>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</si>
  <si>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</si>
  <si>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</si>
  <si>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</si>
  <si>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</si>
  <si>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</si>
  <si>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</si>
  <si>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</si>
  <si>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</si>
  <si>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</si>
  <si>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</si>
  <si>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</si>
  <si>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</si>
  <si>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</si>
  <si>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</si>
  <si>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</si>
  <si>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</si>
  <si>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</si>
  <si>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</si>
  <si>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</si>
  <si>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</si>
  <si>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</si>
  <si>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</si>
  <si>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</si>
  <si>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</si>
  <si>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</si>
  <si>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</si>
  <si>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</si>
  <si>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</si>
  <si>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</si>
  <si>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</si>
  <si>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</si>
  <si>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</si>
  <si>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KROME NORTH SERVICE PROCESSING CENTER</t>
  </si>
  <si>
    <t>18201 SW 12TH ST</t>
  </si>
  <si>
    <t>MIAMI</t>
  </si>
  <si>
    <t>LAREDO PROCESSING CENTER</t>
  </si>
  <si>
    <t>4702 EAST SAUNDERS STREET</t>
  </si>
  <si>
    <t>LAREDO</t>
  </si>
  <si>
    <t>LEXINGTON COUNTY JAIL</t>
  </si>
  <si>
    <t>521 GIBSON ROAD</t>
  </si>
  <si>
    <t>SC</t>
  </si>
  <si>
    <t>LIMESTONE COUNTY DETENTION CENTER</t>
  </si>
  <si>
    <t>910 NORTH TYUS STREET</t>
  </si>
  <si>
    <t>GROESBECK</t>
  </si>
  <si>
    <t>LINCOLN COUNTY SHERIFF'S</t>
  </si>
  <si>
    <t>#65 BUSINESS PARK DR</t>
  </si>
  <si>
    <t>TROY</t>
  </si>
  <si>
    <t>MO</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</si>
  <si>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</si>
  <si>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</si>
  <si>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</si>
  <si>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</si>
  <si>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</si>
  <si>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</si>
  <si>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</si>
  <si>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</si>
  <si>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</si>
  <si>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</si>
  <si>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</si>
  <si>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</si>
  <si>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</si>
  <si>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</si>
  <si>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</si>
  <si>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</si>
  <si>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</si>
  <si>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</si>
  <si>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</si>
  <si>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</si>
  <si>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</si>
  <si>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</si>
  <si>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</si>
  <si>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</si>
  <si>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</si>
  <si>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</si>
  <si>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</si>
  <si>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</si>
  <si>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</si>
  <si>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</si>
  <si>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</si>
  <si>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</si>
  <si>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</si>
  <si>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</si>
  <si>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</si>
  <si>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</si>
  <si>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</si>
  <si>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</si>
  <si>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</si>
  <si>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</si>
  <si>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</si>
  <si>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</si>
  <si>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</si>
  <si>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</si>
  <si>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</si>
  <si>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</si>
  <si>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</si>
  <si>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</si>
  <si>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</si>
  <si>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</si>
  <si>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</si>
  <si>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</si>
  <si>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</si>
  <si>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</si>
  <si>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</si>
  <si>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</si>
  <si>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</si>
  <si>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</si>
  <si>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</si>
  <si>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</si>
  <si>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</si>
  <si>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</si>
  <si>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</si>
  <si>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</si>
  <si>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</si>
  <si>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</si>
  <si>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</si>
  <si>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</si>
  <si>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</si>
  <si>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</si>
  <si>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</si>
  <si>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</si>
  <si>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</si>
  <si>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</si>
  <si>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</si>
  <si>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</si>
  <si>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</si>
  <si>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</si>
  <si>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</si>
  <si>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</si>
  <si>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</si>
  <si>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</si>
  <si>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</si>
  <si>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</si>
  <si>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</si>
  <si>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</si>
  <si>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</si>
  <si>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</si>
  <si>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</si>
  <si>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</si>
  <si>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</si>
  <si>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</si>
  <si>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</si>
  <si>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</si>
  <si>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</si>
  <si>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</si>
  <si>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</si>
  <si>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</si>
  <si>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</si>
  <si>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</si>
  <si>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</si>
  <si>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</si>
  <si>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</si>
  <si>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</si>
  <si>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</si>
  <si>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</si>
  <si>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</si>
  <si>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</si>
  <si>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</si>
  <si>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</si>
  <si>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</si>
  <si>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</si>
  <si>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</si>
  <si>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</si>
  <si>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</si>
  <si>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</si>
  <si>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</si>
  <si>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</si>
  <si>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</si>
  <si>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</si>
  <si>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</si>
  <si>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</si>
  <si>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</si>
  <si>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</si>
  <si>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</si>
  <si>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</si>
  <si>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</si>
  <si>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 JOHN'S COUNTY JAIL</t>
  </si>
  <si>
    <t>3955 LEWIS SPEEDWAY ST.</t>
  </si>
  <si>
    <t>ST. AUGUSTINE</t>
  </si>
  <si>
    <t>STEWART DETENTION CENTER</t>
  </si>
  <si>
    <t>146 CCA ROAD</t>
  </si>
  <si>
    <t>LUMPKIN</t>
  </si>
  <si>
    <t>STRAFFORD COUNTY CORRECTIONS</t>
  </si>
  <si>
    <t>266 COUNTY FARM ROAD</t>
  </si>
  <si>
    <t>DOVER</t>
  </si>
  <si>
    <t>NH</t>
  </si>
  <si>
    <t>SWEETWATER COUNTY JAIL</t>
  </si>
  <si>
    <t>50140 UNITED STATES HIGHWAY 191 SOUTH</t>
  </si>
  <si>
    <t>ROCK SPRINGS</t>
  </si>
  <si>
    <t>T DON HUTTO DETENTION CENTER</t>
  </si>
  <si>
    <t>1001 WELCH STREET</t>
  </si>
  <si>
    <t>TAYLOR</t>
  </si>
  <si>
    <t>TORRANCE/ESTANCIA, NM</t>
  </si>
  <si>
    <t>209 COUNTY ROAD 49</t>
  </si>
  <si>
    <t>ESTANCIA</t>
  </si>
  <si>
    <t>TULSA COUNTY JAIL (DAVID L. MOSS JUSTICE CTR)</t>
  </si>
  <si>
    <t>300 NORTH DENVER AVENUE</t>
  </si>
  <si>
    <t>TULSA</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</si>
  <si>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</si>
  <si>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</si>
  <si>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</si>
  <si>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</si>
  <si>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</si>
  <si>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</si>
  <si>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</si>
  <si>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</si>
  <si>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</si>
  <si>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</si>
  <si>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</si>
  <si>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</si>
  <si>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ICE Transgender* Detainee Population FY 2025 YTD:  as of 11/17/2024*</t>
  </si>
  <si>
    <t>FY 2025 YTD</t>
  </si>
  <si>
    <t>Total Book-Ins for FY25</t>
  </si>
  <si>
    <t>Total Current in ICE Custody Location/Area of Responsibility</t>
  </si>
  <si>
    <t>Current in ICE Custody with Final Order</t>
  </si>
  <si>
    <t>Current in ICE Custody without Final Order</t>
  </si>
  <si>
    <t>Denver Area of Responsibility</t>
  </si>
  <si>
    <t>New Orleans Area of Responsibility</t>
  </si>
  <si>
    <t>Houston Area of Responsibility</t>
  </si>
  <si>
    <t>San Antonio Area of Responsibility</t>
  </si>
  <si>
    <t>Miami Area of Responsibility</t>
  </si>
  <si>
    <t>Phoenix Area of Responsibility</t>
  </si>
  <si>
    <t>El Paso Area of Responsibility</t>
  </si>
  <si>
    <t>Boston Area of Responsibility</t>
  </si>
  <si>
    <t>Harlingen Area of Responsibility</t>
  </si>
  <si>
    <t>Philadelphia Area of Responsibility</t>
  </si>
  <si>
    <t>San Francisco Area of Responsibility</t>
  </si>
  <si>
    <t>Buffalo Area of Responsibility</t>
  </si>
  <si>
    <t>Dallas Area of Responsibility</t>
  </si>
  <si>
    <t>San Diego Area of Responsibility</t>
  </si>
  <si>
    <t>Washington Area of Responsibility</t>
  </si>
  <si>
    <t>Seattle Area of Responsibility</t>
  </si>
  <si>
    <t>Chicago Area of Responsibility</t>
  </si>
  <si>
    <t>Atlanta Area of Responsibility</t>
  </si>
  <si>
    <t>* Data are based on an individual's self-identification as transgender.</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</si>
  <si>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</si>
  <si>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</si>
  <si>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</si>
  <si>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NORTHWEST ICE PROCSESING CENTER</t>
  </si>
  <si>
    <t>NYE COUNTY SHERIFF-PAHRUMP</t>
  </si>
  <si>
    <t>MAIN - FOLKSTON IPC (D RAY JAMES)</t>
  </si>
  <si>
    <t>MONTGOMERY COUNTY CORRECTIONAL FACILITY</t>
  </si>
  <si>
    <t>T. DON HUTTO</t>
  </si>
  <si>
    <t>Grand Total</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</si>
  <si>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</si>
  <si>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</si>
  <si>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</si>
  <si>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</si>
  <si>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</si>
  <si>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</si>
  <si>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</si>
  <si>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</si>
  <si>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</si>
  <si>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</si>
  <si>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</si>
  <si>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</si>
  <si>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</si>
  <si>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</si>
  <si>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</si>
  <si>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</si>
  <si>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</si>
  <si>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</si>
  <si>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</si>
  <si>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</si>
  <si>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</si>
  <si>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</si>
  <si>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</si>
  <si>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</si>
  <si>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</si>
  <si>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</si>
  <si>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</si>
  <si>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</si>
  <si>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</si>
  <si>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</si>
  <si>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</si>
  <si>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</si>
  <si>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</si>
  <si>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</si>
  <si>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</si>
  <si>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</si>
  <si>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</si>
  <si>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</si>
  <si>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</si>
  <si>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</si>
  <si>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</si>
  <si>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</si>
  <si>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</si>
  <si>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</si>
  <si>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</si>
  <si>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</si>
  <si>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</si>
  <si>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</si>
  <si>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</si>
  <si>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</si>
  <si>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</si>
  <si>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</si>
  <si>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</si>
  <si>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</si>
  <si>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</si>
  <si>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</si>
  <si>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</si>
  <si>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</si>
  <si>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</si>
  <si>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</si>
  <si>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</si>
  <si>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</si>
  <si>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</si>
  <si>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</si>
  <si>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</si>
  <si>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</si>
  <si>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</si>
  <si>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</si>
  <si>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</si>
  <si>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</si>
  <si>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</si>
  <si>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</si>
  <si>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</si>
  <si>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</si>
  <si>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</si>
  <si>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</si>
  <si>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</si>
  <si>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</si>
  <si>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</si>
  <si>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</si>
  <si>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</si>
  <si>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</si>
  <si>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</si>
  <si>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</si>
  <si>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</si>
  <si>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</si>
  <si>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</si>
  <si>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</si>
  <si>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</si>
  <si>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</si>
  <si>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</si>
  <si>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</si>
  <si>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</si>
  <si>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</si>
  <si>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</si>
  <si>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</si>
  <si>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</si>
  <si>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</si>
  <si>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</si>
  <si>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</si>
  <si>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</si>
  <si>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</si>
  <si>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</si>
  <si>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</si>
  <si>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</si>
  <si>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</si>
  <si>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</si>
  <si>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</si>
  <si>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</si>
  <si>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</si>
  <si>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</si>
  <si>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</si>
  <si>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</si>
  <si>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</si>
  <si>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</si>
  <si>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</si>
  <si>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</si>
  <si>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</si>
  <si>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</si>
  <si>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</si>
  <si>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</si>
  <si>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</si>
  <si>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</si>
  <si>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</si>
  <si>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</si>
  <si>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</si>
  <si>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</si>
  <si>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</si>
  <si>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</si>
  <si>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</si>
  <si>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</si>
  <si>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</si>
  <si>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</si>
  <si>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</si>
  <si>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</si>
  <si>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</si>
  <si>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</si>
  <si>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</si>
  <si>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</si>
  <si>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</si>
  <si>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</si>
  <si>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</si>
  <si>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</si>
  <si>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</si>
  <si>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</si>
  <si>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</si>
  <si>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</si>
  <si>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</si>
  <si>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</si>
  <si>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</si>
  <si>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</si>
  <si>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</si>
  <si>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</si>
  <si>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FY2023 ICE Final Releases data is historic and remains static.</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</si>
  <si>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</si>
  <si>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</si>
  <si>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</si>
  <si>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</si>
  <si>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</si>
  <si>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</si>
  <si>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</si>
  <si>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</si>
  <si>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</si>
  <si>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</si>
  <si>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</si>
  <si>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</si>
  <si>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</si>
  <si>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</si>
  <si>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</si>
  <si>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</si>
  <si>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</si>
  <si>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</si>
  <si>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</si>
  <si>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</si>
  <si>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</si>
  <si>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</si>
  <si>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</si>
  <si>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</si>
  <si>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</si>
  <si>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</si>
  <si>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</si>
  <si>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</si>
  <si>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</si>
  <si>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</si>
  <si>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</si>
  <si>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</si>
  <si>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</si>
  <si>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</si>
  <si>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</si>
  <si>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</si>
  <si>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</si>
  <si>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</si>
  <si>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</si>
  <si>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</si>
  <si>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</si>
  <si>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</si>
  <si>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</si>
  <si>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</si>
  <si>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</si>
  <si>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</si>
  <si>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</si>
  <si>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</si>
  <si>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</si>
  <si>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</si>
  <si>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</si>
  <si>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</si>
  <si>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</si>
  <si>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</si>
  <si>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</si>
  <si>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</si>
  <si>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</si>
  <si>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</si>
  <si>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Active ATD Participants and Average Length in Program, FY25,  as of 11/16/2024, by AOR and Technology</t>
  </si>
  <si>
    <t>Data from OBP Report, 11.17.2024</t>
  </si>
  <si>
    <t>FY25 thru October Court Appearance: Final Hearings*</t>
  </si>
  <si>
    <t>ATD Active Population by Status, Extended Case Management Service, Count and ALIP, FY25</t>
  </si>
  <si>
    <t>Data from BI Inc. Participants Report, 11.16.2024</t>
  </si>
  <si>
    <t>FY25 thru October Court Appearance: Total Hearings*</t>
  </si>
  <si>
    <t>ICE ALTERNATIVES TO DETENTION DATA, FY25</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</si>
  <si>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</si>
  <si>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</si>
  <si>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</si>
  <si>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</si>
  <si>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</si>
  <si>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</si>
  <si>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</si>
  <si>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</si>
  <si>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</si>
  <si>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</si>
  <si>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</si>
  <si>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</si>
  <si>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</si>
  <si>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</si>
  <si>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</si>
  <si>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</si>
  <si>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</si>
  <si>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</si>
  <si>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</si>
  <si>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</si>
  <si>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</si>
  <si>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</si>
  <si>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</si>
  <si>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</si>
  <si>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</si>
  <si>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</si>
  <si>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</si>
  <si>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</si>
  <si>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</si>
  <si>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</si>
  <si>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</si>
  <si>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</si>
  <si>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</si>
  <si>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</si>
  <si>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</si>
  <si>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</si>
  <si>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</si>
  <si>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</si>
  <si>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</si>
  <si>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</si>
  <si>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</si>
  <si>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</si>
  <si>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</si>
  <si>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</si>
  <si>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</si>
  <si>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</si>
  <si>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</si>
  <si>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</si>
  <si>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</si>
  <si>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</si>
  <si>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</si>
  <si>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</si>
  <si>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</si>
  <si>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</si>
  <si>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</si>
  <si>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</si>
  <si>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</si>
  <si>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</si>
  <si>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</si>
  <si>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</si>
  <si>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</si>
  <si>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</si>
  <si>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</si>
  <si>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</si>
  <si>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</si>
  <si>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</si>
  <si>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</si>
  <si>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FY2023 - FY2025</t>
  </si>
  <si>
    <t>Parole Status</t>
  </si>
  <si>
    <t>Parole Granted</t>
  </si>
  <si>
    <t>Parole Denied</t>
  </si>
  <si>
    <t>ICE Currently Detained of Stateless Noncitizens by Detention Facility</t>
  </si>
  <si>
    <t>Detention Facility</t>
  </si>
  <si>
    <t>Detention Facility Code</t>
  </si>
  <si>
    <t>ADAMSMS</t>
  </si>
  <si>
    <t>CARDFVA</t>
  </si>
  <si>
    <t>CLAYCIN</t>
  </si>
  <si>
    <t>DENICDF</t>
  </si>
  <si>
    <t>CADESVI</t>
  </si>
  <si>
    <t>ELIZABETH CONTRACT D.F.</t>
  </si>
  <si>
    <t>ELZICDF</t>
  </si>
  <si>
    <t>ELOY FED CTR FACILITY (CORE CIVIC)</t>
  </si>
  <si>
    <t>EAZ</t>
  </si>
  <si>
    <t>FIPCMGA</t>
  </si>
  <si>
    <t>HOUSTON CONTRACT DET.FAC.</t>
  </si>
  <si>
    <t>HOUICDF</t>
  </si>
  <si>
    <t>KROME NORTH SPC</t>
  </si>
  <si>
    <t>KRO</t>
  </si>
  <si>
    <t>MTGPCTX</t>
  </si>
  <si>
    <t>CCASDCA</t>
  </si>
  <si>
    <t>River Correctional Center</t>
  </si>
  <si>
    <t>RVRCCLA</t>
  </si>
  <si>
    <t>SAN LUIS REGIONAL DET CENTER</t>
  </si>
  <si>
    <t>SLRDCAZ</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</si>
  <si>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</si>
  <si>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</si>
  <si>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</si>
  <si>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</si>
  <si>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</si>
  <si>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</si>
  <si>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</si>
  <si>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</si>
  <si>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</si>
  <si>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</si>
  <si>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</si>
  <si>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</si>
  <si>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</si>
  <si>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</si>
  <si>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</si>
  <si>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</si>
  <si>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</si>
  <si>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</si>
  <si>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</si>
  <si>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</si>
  <si>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</si>
  <si>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</si>
  <si>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</si>
  <si>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</si>
  <si>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FY2025 Bonded Out Book Outs Count and ALOS - Prior 12 months plus Current Month</t>
  </si>
  <si>
    <t>Total ICE Final Book Outs</t>
  </si>
  <si>
    <t>ICE Final Book Outs with Bond Posted</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</si>
  <si>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</si>
  <si>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</si>
  <si>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</si>
  <si>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</si>
  <si>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</si>
  <si>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</si>
  <si>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</si>
  <si>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</si>
  <si>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</si>
  <si>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</si>
  <si>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</si>
  <si>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</si>
  <si>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</si>
  <si>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</si>
  <si>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</si>
  <si>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</si>
  <si>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</si>
  <si>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</si>
  <si>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</si>
  <si>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</si>
  <si>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</si>
  <si>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</si>
  <si>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</si>
  <si>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</si>
  <si>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</si>
  <si>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</si>
  <si>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</si>
  <si>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</si>
  <si>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</si>
  <si>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</si>
  <si>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</si>
  <si>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</si>
  <si>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</si>
  <si>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</si>
  <si>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</si>
  <si>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</si>
  <si>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</si>
  <si>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</si>
  <si>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</si>
  <si>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</si>
  <si>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</si>
  <si>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ICE Average Daily Population and ICE Average Length of Stay</t>
  </si>
  <si>
    <t>FY2025 YTD ICE Detention data are updated through 11/16/2024 (IIDS Run Date 11/18/2024; EID as of 11/16/2024).</t>
  </si>
  <si>
    <t>FY2025 and FY2024 ICE Final Book Outs</t>
  </si>
  <si>
    <t>FY2025 YTD ICE Final Book Out data are updated through 11/16/2024 (IIDS Run Date 11/18/2024; EID as of 11/16/2024).</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</si>
  <si>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</si>
  <si>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</si>
  <si>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</si>
  <si>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</si>
  <si>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</si>
  <si>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11/16/2024 (IIDS Run Date 11/18/2024; EID as of 11/16/2024).</t>
  </si>
  <si>
    <t>ICE National Docket data are a snapshot as of 11/17/2024 (IIDS Run Date 11/18/2024; EID as of 11/17/2024).</t>
  </si>
  <si>
    <t>FY2025 ICE Initial Book-Ins</t>
  </si>
  <si>
    <t>FY2025 YTD ICE Book-ins data is updated through 11/16/2024 (IIDS Run Date 11/18/2024; EID as of 11/16/2024).</t>
  </si>
  <si>
    <t>Non Citizens Currently in ICE Detention Facilities data are a snapshot as 11/17/2024 (IIDS Run Date 11/18/2024; EID as of 11/17/2024).</t>
  </si>
  <si>
    <t>USCIS provided data containing APSO (Asylum Pre Screening Officer) cases clocked during FY2023 - FY2025. Data were received on 11/18/2024.</t>
  </si>
  <si>
    <t>Of the 409,228 records in the USCIS provided data, the breakdown of the fear screening determinations is as follows; 195,694 positive fear screening determinations, 146,368 negative fear screening determinations and 67,163 without an identified determination. Of the 195,694 with positive fear screening determinations; 116,745 have Persecution Claim Established and 78,949 have Torture Claim Established.</t>
  </si>
  <si>
    <t>The data provided by USCIS contains multiple records for some Alien File Numbers. There are 409,228 unique fear determinations and 32,540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</si>
  <si>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11/19/2024 (IIDS Run Date 11/20/2024; EID as of 11/19/2024).</t>
  </si>
  <si>
    <t>BMU provided data containing Bonds Posted cases recorded from 10/01/2023 - 11/18/2024 . Data were received on 11/19/2024.</t>
  </si>
  <si>
    <t>FY2025 YTD Encounters data is updated through 11/19/2024 (IIDS Run Date 11/20/2024; EID as of 11/19/2024).</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</si>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</sst>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quot;$&quot;#,##0.00"/>
    <numFmt numFmtId="169" formatCode="000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0"/>
      <name val="Times New Roman"/>
      <family val="1"/>
    </font>
    <font>
      <sz val="12"/>
      <color theme="1"/>
      <name val="Calibri"/>
      <family val="2"/>
      <scheme val="minor"/>
    </font>
    <font>
      <b/>
      <sz val="10"/>
      <color rgb="FF000000"/>
      <name val="Calibri"/>
      <family val="2"/>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name val="Calibri"/>
      <family val="2"/>
      <scheme val="minor"/>
    </font>
    <font>
      <sz val="12"/>
      <color indexed="8"/>
      <name val="Calibri"/>
      <family val="2"/>
      <scheme val="minor"/>
    </font>
    <font>
      <b/>
      <sz val="12"/>
      <name val="Times New Roman"/>
      <family val="1"/>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14" fillId="2" borderId="11" xfId="0" applyNumberFormat="1" applyFont="1" applyFill="1" applyBorder="1" applyAlignment="1">
      <alignment vertical="top" wrapText="1"/>
    </xf>
    <xf numFmtId="49" fontId="14" fillId="0" borderId="11"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6" xfId="0" applyBorder="1"/>
    <xf numFmtId="0" fontId="19" fillId="0" borderId="16" xfId="0" applyFont="1" applyBorder="1" applyAlignment="1">
      <alignment horizontal="left"/>
    </xf>
    <xf numFmtId="1" fontId="0" fillId="0" borderId="16" xfId="0" applyNumberFormat="1" applyBorder="1"/>
    <xf numFmtId="0" fontId="19" fillId="0" borderId="16" xfId="0" applyFont="1" applyBorder="1" applyAlignment="1">
      <alignment horizontal="left" vertical="center" wrapText="1"/>
    </xf>
    <xf numFmtId="164" fontId="0" fillId="2" borderId="17" xfId="1" applyNumberFormat="1" applyFont="1" applyFill="1" applyBorder="1" applyAlignment="1">
      <alignment horizontal="left"/>
    </xf>
    <xf numFmtId="164" fontId="19" fillId="2" borderId="18" xfId="1" applyNumberFormat="1" applyFont="1" applyFill="1" applyBorder="1" applyAlignment="1">
      <alignment horizontal="right"/>
    </xf>
    <xf numFmtId="164" fontId="0" fillId="0" borderId="0" xfId="0" applyNumberFormat="1"/>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16" fillId="0" borderId="14" xfId="1" applyNumberFormat="1" applyFont="1" applyFill="1" applyBorder="1"/>
    <xf numFmtId="0" fontId="16" fillId="0" borderId="21"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6" fillId="6" borderId="23" xfId="0" applyFont="1" applyFill="1" applyBorder="1"/>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20" fillId="6" borderId="1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6" xfId="0" applyNumberFormat="1" applyFont="1" applyFill="1" applyBorder="1" applyAlignment="1">
      <alignment horizontal="right" vertical="center"/>
    </xf>
    <xf numFmtId="0" fontId="23" fillId="9" borderId="26" xfId="0" applyFont="1" applyFill="1" applyBorder="1" applyAlignment="1">
      <alignment horizontal="right" vertical="center"/>
    </xf>
    <xf numFmtId="0" fontId="23" fillId="9" borderId="27" xfId="0" applyFont="1" applyFill="1" applyBorder="1" applyAlignment="1">
      <alignment vertical="center"/>
    </xf>
    <xf numFmtId="2" fontId="24" fillId="0" borderId="26" xfId="0" applyNumberFormat="1" applyFont="1" applyBorder="1" applyAlignment="1">
      <alignment horizontal="right" vertical="center"/>
    </xf>
    <xf numFmtId="0" fontId="24" fillId="0" borderId="26" xfId="0" applyFont="1" applyBorder="1" applyAlignment="1">
      <alignment horizontal="right" vertical="center"/>
    </xf>
    <xf numFmtId="0" fontId="24" fillId="0" borderId="27" xfId="0" applyFont="1" applyBorder="1" applyAlignment="1">
      <alignment vertical="center"/>
    </xf>
    <xf numFmtId="0" fontId="24" fillId="0" borderId="27" xfId="0" applyFont="1" applyBorder="1" applyAlignment="1">
      <alignment vertical="center" wrapText="1"/>
    </xf>
    <xf numFmtId="0" fontId="23" fillId="9" borderId="28" xfId="0" applyFont="1" applyFill="1" applyBorder="1" applyAlignment="1">
      <alignment vertical="center" wrapText="1"/>
    </xf>
    <xf numFmtId="0" fontId="23" fillId="9" borderId="15"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28" xfId="0" applyFont="1" applyFill="1" applyBorder="1" applyAlignment="1">
      <alignment vertical="center"/>
    </xf>
    <xf numFmtId="0" fontId="23" fillId="9" borderId="29" xfId="0" applyFont="1" applyFill="1" applyBorder="1" applyAlignment="1">
      <alignment vertical="center"/>
    </xf>
    <xf numFmtId="0" fontId="6" fillId="0" borderId="0" xfId="0" applyFont="1"/>
    <xf numFmtId="0" fontId="12" fillId="4" borderId="22" xfId="2" applyFont="1" applyFill="1" applyBorder="1" applyAlignment="1">
      <alignment horizontal="center" vertical="top"/>
    </xf>
    <xf numFmtId="0" fontId="6" fillId="0" borderId="30"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0" xfId="0" applyFont="1" applyBorder="1" applyAlignment="1">
      <alignment vertical="center" wrapText="1"/>
    </xf>
    <xf numFmtId="0" fontId="6" fillId="0" borderId="11" xfId="0" applyFont="1" applyBorder="1" applyAlignment="1">
      <alignment vertical="center"/>
    </xf>
    <xf numFmtId="49" fontId="14"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31" xfId="0" applyFont="1" applyFill="1" applyBorder="1" applyAlignment="1">
      <alignment horizontal="left" vertical="top" wrapText="1"/>
    </xf>
    <xf numFmtId="0" fontId="6" fillId="2" borderId="14" xfId="0" applyFont="1" applyFill="1" applyBorder="1" applyAlignment="1">
      <alignment horizontal="left" vertical="top" wrapText="1"/>
    </xf>
    <xf numFmtId="0" fontId="8" fillId="0" borderId="0" xfId="0" applyFont="1" applyAlignment="1">
      <alignment horizontal="left" vertical="center" wrapText="1"/>
    </xf>
    <xf numFmtId="164" fontId="16" fillId="4" borderId="14" xfId="1" applyNumberFormat="1" applyFont="1" applyFill="1" applyBorder="1" applyAlignment="1">
      <alignment horizontal="left"/>
    </xf>
    <xf numFmtId="164" fontId="16" fillId="4" borderId="21" xfId="1" applyNumberFormat="1" applyFont="1" applyFill="1" applyBorder="1" applyAlignment="1">
      <alignment horizontal="left" vertical="center"/>
    </xf>
    <xf numFmtId="165" fontId="0" fillId="0" borderId="0" xfId="7" applyNumberFormat="1" applyFont="1" applyBorder="1"/>
    <xf numFmtId="164" fontId="0" fillId="0" borderId="0" xfId="1" applyNumberFormat="1" applyFont="1" applyBorder="1"/>
    <xf numFmtId="2" fontId="6" fillId="0" borderId="15" xfId="0" applyNumberFormat="1" applyFont="1" applyBorder="1"/>
    <xf numFmtId="0" fontId="6" fillId="0" borderId="15" xfId="0" applyFont="1" applyBorder="1"/>
    <xf numFmtId="0" fontId="6" fillId="0" borderId="15" xfId="0" applyFont="1" applyBorder="1" applyAlignment="1">
      <alignment horizontal="left" indent="1"/>
    </xf>
    <xf numFmtId="166" fontId="30" fillId="11" borderId="15" xfId="0" applyNumberFormat="1" applyFont="1" applyFill="1" applyBorder="1"/>
    <xf numFmtId="3" fontId="30" fillId="11" borderId="15" xfId="0" applyNumberFormat="1" applyFont="1" applyFill="1" applyBorder="1"/>
    <xf numFmtId="0" fontId="30" fillId="11" borderId="15" xfId="0" applyFont="1" applyFill="1" applyBorder="1" applyAlignment="1">
      <alignment horizontal="left"/>
    </xf>
    <xf numFmtId="166" fontId="6" fillId="0" borderId="15" xfId="0" applyNumberFormat="1" applyFont="1" applyBorder="1"/>
    <xf numFmtId="3" fontId="6" fillId="0" borderId="15" xfId="0" applyNumberFormat="1" applyFont="1" applyBorder="1"/>
    <xf numFmtId="166" fontId="6" fillId="0" borderId="15" xfId="0" applyNumberFormat="1" applyFont="1" applyBorder="1" applyAlignment="1">
      <alignment vertical="center"/>
    </xf>
    <xf numFmtId="3" fontId="6" fillId="0" borderId="15" xfId="0" applyNumberFormat="1" applyFont="1" applyBorder="1" applyAlignment="1">
      <alignment vertical="center"/>
    </xf>
    <xf numFmtId="0" fontId="6" fillId="0" borderId="15"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5" fontId="5" fillId="5" borderId="0" xfId="7" applyNumberFormat="1" applyFont="1" applyFill="1" applyBorder="1" applyAlignment="1">
      <alignment vertical="center" wrapText="1"/>
    </xf>
    <xf numFmtId="166" fontId="30" fillId="11" borderId="15" xfId="0" applyNumberFormat="1" applyFont="1" applyFill="1" applyBorder="1" applyAlignment="1">
      <alignment vertical="center"/>
    </xf>
    <xf numFmtId="3" fontId="30" fillId="11" borderId="15" xfId="0" applyNumberFormat="1" applyFont="1" applyFill="1" applyBorder="1" applyAlignment="1">
      <alignment vertical="center"/>
    </xf>
    <xf numFmtId="0" fontId="30" fillId="11" borderId="15" xfId="0" applyFont="1" applyFill="1" applyBorder="1" applyAlignment="1">
      <alignment vertical="center"/>
    </xf>
    <xf numFmtId="0" fontId="30" fillId="11" borderId="15" xfId="0" applyFont="1" applyFill="1" applyBorder="1"/>
    <xf numFmtId="3" fontId="0" fillId="0" borderId="0" xfId="0" applyNumberFormat="1"/>
    <xf numFmtId="167" fontId="31" fillId="10" borderId="15" xfId="0" applyNumberFormat="1" applyFont="1" applyFill="1" applyBorder="1" applyAlignment="1">
      <alignment horizontal="center"/>
    </xf>
    <xf numFmtId="41" fontId="31" fillId="10" borderId="15" xfId="0" applyNumberFormat="1" applyFont="1" applyFill="1" applyBorder="1" applyAlignment="1">
      <alignment horizontal="center"/>
    </xf>
    <xf numFmtId="0" fontId="30" fillId="10" borderId="15" xfId="0" applyFont="1" applyFill="1" applyBorder="1"/>
    <xf numFmtId="0" fontId="26" fillId="3" borderId="15" xfId="0" applyFont="1" applyFill="1" applyBorder="1" applyAlignment="1">
      <alignment horizontal="center" vertical="center" wrapText="1"/>
    </xf>
    <xf numFmtId="165"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164" fontId="32" fillId="2" borderId="0" xfId="1" applyNumberFormat="1" applyFont="1" applyFill="1" applyBorder="1" applyAlignment="1">
      <alignment horizontal="left" vertical="center" wrapText="1"/>
    </xf>
    <xf numFmtId="166" fontId="35" fillId="12" borderId="1" xfId="0" applyNumberFormat="1" applyFont="1" applyFill="1" applyBorder="1" applyAlignment="1">
      <alignment vertical="center"/>
    </xf>
    <xf numFmtId="3" fontId="35" fillId="12" borderId="1" xfId="0" applyNumberFormat="1" applyFont="1" applyFill="1" applyBorder="1" applyAlignment="1">
      <alignment vertical="center"/>
    </xf>
    <xf numFmtId="0" fontId="35" fillId="12" borderId="1" xfId="0" applyFont="1" applyFill="1" applyBorder="1" applyAlignment="1">
      <alignment vertical="center"/>
    </xf>
    <xf numFmtId="166" fontId="0" fillId="0" borderId="1" xfId="0" applyNumberFormat="1" applyBorder="1"/>
    <xf numFmtId="0" fontId="36" fillId="0" borderId="1" xfId="0" applyFont="1" applyBorder="1" applyAlignment="1">
      <alignment vertical="center"/>
    </xf>
    <xf numFmtId="165" fontId="35" fillId="12" borderId="1" xfId="7" applyNumberFormat="1" applyFont="1" applyFill="1" applyBorder="1" applyAlignment="1">
      <alignment vertical="center"/>
    </xf>
    <xf numFmtId="164" fontId="35" fillId="12" borderId="1" xfId="1" applyNumberFormat="1" applyFont="1" applyFill="1" applyBorder="1" applyAlignment="1">
      <alignment vertical="center"/>
    </xf>
    <xf numFmtId="3" fontId="0" fillId="0" borderId="1" xfId="0" applyNumberFormat="1" applyBorder="1"/>
    <xf numFmtId="165" fontId="0" fillId="0" borderId="1" xfId="7" applyNumberFormat="1" applyFont="1" applyBorder="1" applyAlignment="1">
      <alignment horizontal="right"/>
    </xf>
    <xf numFmtId="164" fontId="0" fillId="0" borderId="1" xfId="1" applyNumberFormat="1" applyFont="1" applyBorder="1" applyAlignment="1">
      <alignment horizontal="right"/>
    </xf>
    <xf numFmtId="166" fontId="36" fillId="0" borderId="1" xfId="0" applyNumberFormat="1" applyFont="1" applyBorder="1" applyAlignment="1">
      <alignment vertical="center"/>
    </xf>
    <xf numFmtId="3" fontId="36" fillId="0" borderId="1" xfId="0" applyNumberFormat="1" applyFont="1" applyBorder="1" applyAlignment="1">
      <alignment vertical="center"/>
    </xf>
    <xf numFmtId="165" fontId="29" fillId="13" borderId="1" xfId="7" applyNumberFormat="1" applyFont="1" applyFill="1" applyBorder="1" applyAlignment="1">
      <alignment horizontal="right"/>
    </xf>
    <xf numFmtId="164" fontId="29" fillId="13" borderId="1" xfId="1" applyNumberFormat="1" applyFont="1" applyFill="1" applyBorder="1" applyAlignment="1">
      <alignment horizontal="right"/>
    </xf>
    <xf numFmtId="0" fontId="29" fillId="13" borderId="1" xfId="0" applyFont="1" applyFill="1" applyBorder="1" applyAlignment="1">
      <alignment horizontal="left"/>
    </xf>
    <xf numFmtId="0" fontId="37" fillId="13" borderId="1" xfId="0" applyFont="1" applyFill="1" applyBorder="1" applyAlignment="1">
      <alignment horizontal="left" vertical="top"/>
    </xf>
    <xf numFmtId="168" fontId="35" fillId="12" borderId="1" xfId="6" applyNumberFormat="1" applyFont="1" applyFill="1" applyBorder="1" applyAlignment="1">
      <alignment vertical="center"/>
    </xf>
    <xf numFmtId="168" fontId="36" fillId="0" borderId="1" xfId="6" applyNumberFormat="1" applyFont="1" applyBorder="1" applyAlignment="1">
      <alignment vertical="center"/>
    </xf>
    <xf numFmtId="0" fontId="38" fillId="5" borderId="0" xfId="3" applyFont="1" applyFill="1" applyAlignment="1">
      <alignment vertical="center" wrapText="1"/>
    </xf>
    <xf numFmtId="168" fontId="0" fillId="0" borderId="1" xfId="0" applyNumberFormat="1" applyBorder="1"/>
    <xf numFmtId="165"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5" fontId="29" fillId="13" borderId="1" xfId="7" applyNumberFormat="1" applyFont="1" applyFill="1" applyBorder="1" applyAlignment="1">
      <alignment horizontal="left"/>
    </xf>
    <xf numFmtId="164" fontId="29" fillId="13"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27" fillId="0" borderId="15" xfId="0" applyNumberFormat="1" applyFont="1" applyBorder="1"/>
    <xf numFmtId="0" fontId="27" fillId="0" borderId="15" xfId="0" applyFont="1" applyBorder="1"/>
    <xf numFmtId="0" fontId="27" fillId="0" borderId="15" xfId="0" applyFont="1" applyBorder="1" applyAlignment="1">
      <alignment horizontal="left" indent="1"/>
    </xf>
    <xf numFmtId="14" fontId="6" fillId="0" borderId="0" xfId="0" applyNumberFormat="1" applyFont="1"/>
    <xf numFmtId="169" fontId="6" fillId="0" borderId="0" xfId="0" applyNumberFormat="1" applyFont="1"/>
    <xf numFmtId="14" fontId="39" fillId="0" borderId="1" xfId="0" applyNumberFormat="1" applyFont="1" applyBorder="1" applyAlignment="1">
      <alignment horizontal="right"/>
    </xf>
    <xf numFmtId="0" fontId="39" fillId="0" borderId="1" xfId="0" applyFont="1" applyBorder="1" applyAlignment="1">
      <alignment vertical="center"/>
    </xf>
    <xf numFmtId="0" fontId="39" fillId="0" borderId="1" xfId="0" applyFont="1" applyBorder="1" applyAlignment="1">
      <alignment horizontal="left" vertical="center"/>
    </xf>
    <xf numFmtId="3" fontId="27" fillId="0" borderId="1" xfId="0" applyNumberFormat="1" applyFont="1" applyBorder="1" applyAlignment="1">
      <alignment horizontal="right" vertical="center"/>
    </xf>
    <xf numFmtId="3" fontId="40" fillId="0" borderId="1" xfId="0" applyNumberFormat="1" applyFont="1" applyBorder="1" applyAlignment="1">
      <alignment horizontal="right" vertical="center"/>
    </xf>
    <xf numFmtId="3" fontId="40" fillId="0" borderId="1" xfId="1" applyNumberFormat="1" applyFont="1" applyFill="1" applyBorder="1" applyAlignment="1">
      <alignment vertical="center"/>
    </xf>
    <xf numFmtId="0" fontId="40" fillId="0" borderId="1" xfId="0" applyFont="1" applyBorder="1" applyAlignment="1">
      <alignment vertical="center"/>
    </xf>
    <xf numFmtId="169" fontId="40" fillId="0" borderId="1" xfId="0" applyNumberFormat="1" applyFont="1" applyBorder="1" applyAlignment="1">
      <alignment vertical="center"/>
    </xf>
    <xf numFmtId="3" fontId="39" fillId="0" borderId="1" xfId="0" applyNumberFormat="1" applyFont="1" applyBorder="1" applyAlignment="1">
      <alignment horizontal="right" vertical="center"/>
    </xf>
    <xf numFmtId="14" fontId="39" fillId="0" borderId="32" xfId="0" applyNumberFormat="1" applyFont="1" applyBorder="1" applyAlignment="1">
      <alignment horizontal="right"/>
    </xf>
    <xf numFmtId="14" fontId="41" fillId="10" borderId="7" xfId="0" applyNumberFormat="1" applyFont="1" applyFill="1" applyBorder="1" applyAlignment="1">
      <alignment vertical="top" wrapText="1"/>
    </xf>
    <xf numFmtId="1" fontId="41" fillId="10" borderId="7" xfId="0" applyNumberFormat="1" applyFont="1" applyFill="1" applyBorder="1" applyAlignment="1">
      <alignment horizontal="left" vertical="top" wrapText="1"/>
    </xf>
    <xf numFmtId="1" fontId="41" fillId="10" borderId="7" xfId="0" applyNumberFormat="1" applyFont="1" applyFill="1" applyBorder="1" applyAlignment="1">
      <alignment horizontal="left" wrapText="1"/>
    </xf>
    <xf numFmtId="1" fontId="41" fillId="10" borderId="7" xfId="4" applyNumberFormat="1" applyFont="1" applyFill="1" applyBorder="1" applyAlignment="1">
      <alignment horizontal="left" wrapText="1"/>
    </xf>
    <xf numFmtId="169" fontId="41" fillId="10" borderId="7" xfId="0" applyNumberFormat="1" applyFont="1" applyFill="1" applyBorder="1" applyAlignment="1">
      <alignment horizontal="left" wrapText="1"/>
    </xf>
    <xf numFmtId="3" fontId="26" fillId="3" borderId="4" xfId="1" applyNumberFormat="1" applyFont="1" applyFill="1" applyBorder="1" applyAlignment="1">
      <alignment horizontal="right" wrapText="1"/>
    </xf>
    <xf numFmtId="3" fontId="26" fillId="3" borderId="4" xfId="1" applyNumberFormat="1" applyFont="1" applyFill="1" applyBorder="1" applyAlignment="1">
      <alignment horizontal="left" vertical="top" wrapText="1"/>
    </xf>
    <xf numFmtId="1" fontId="26" fillId="3" borderId="4" xfId="1" applyNumberFormat="1" applyFont="1" applyFill="1" applyBorder="1" applyAlignment="1">
      <alignment horizontal="left" vertical="top" wrapText="1"/>
    </xf>
    <xf numFmtId="3" fontId="26" fillId="3" borderId="4" xfId="1" applyNumberFormat="1" applyFont="1" applyFill="1" applyBorder="1" applyAlignment="1">
      <alignment vertical="top" wrapText="1"/>
    </xf>
    <xf numFmtId="0" fontId="26" fillId="3" borderId="4" xfId="4" applyFont="1" applyFill="1" applyBorder="1" applyAlignment="1">
      <alignment horizontal="left" vertical="top" wrapText="1"/>
    </xf>
    <xf numFmtId="0" fontId="26" fillId="3" borderId="4" xfId="4" applyFont="1" applyFill="1" applyBorder="1" applyAlignment="1">
      <alignment vertical="top" wrapText="1"/>
    </xf>
    <xf numFmtId="169" fontId="26" fillId="3" borderId="4" xfId="4" applyNumberFormat="1" applyFont="1" applyFill="1" applyBorder="1" applyAlignment="1">
      <alignment horizontal="left" vertical="top" wrapText="1"/>
    </xf>
    <xf numFmtId="3" fontId="26" fillId="3" borderId="1" xfId="1" applyNumberFormat="1" applyFont="1" applyFill="1" applyBorder="1" applyAlignment="1">
      <alignment vertical="top" wrapText="1"/>
    </xf>
    <xf numFmtId="0" fontId="26" fillId="3" borderId="1" xfId="4" applyFont="1" applyFill="1" applyBorder="1" applyAlignment="1">
      <alignment vertical="top" wrapText="1"/>
    </xf>
    <xf numFmtId="169" fontId="26" fillId="3" borderId="1" xfId="4" applyNumberFormat="1" applyFont="1" applyFill="1" applyBorder="1" applyAlignment="1">
      <alignment vertical="top" wrapText="1"/>
    </xf>
    <xf numFmtId="0" fontId="42" fillId="2" borderId="0" xfId="0" applyFont="1" applyFill="1" applyAlignment="1">
      <alignment vertical="center"/>
    </xf>
    <xf numFmtId="169" fontId="42" fillId="2" borderId="0" xfId="0" applyNumberFormat="1" applyFont="1" applyFill="1" applyAlignment="1">
      <alignment vertical="center"/>
    </xf>
    <xf numFmtId="0" fontId="42" fillId="2" borderId="33" xfId="0" applyFont="1" applyFill="1" applyBorder="1" applyAlignment="1">
      <alignment vertical="center"/>
    </xf>
    <xf numFmtId="14" fontId="5" fillId="0" borderId="0" xfId="3" applyNumberFormat="1" applyFont="1" applyAlignment="1">
      <alignment vertical="center" wrapText="1"/>
    </xf>
    <xf numFmtId="1" fontId="5" fillId="5" borderId="0" xfId="3" applyNumberFormat="1" applyFont="1" applyFill="1" applyAlignment="1">
      <alignment vertical="center" wrapText="1"/>
    </xf>
    <xf numFmtId="169" fontId="5" fillId="5" borderId="0" xfId="3" applyNumberFormat="1" applyFont="1" applyFill="1" applyAlignment="1">
      <alignment vertical="center" wrapText="1"/>
    </xf>
    <xf numFmtId="0" fontId="32" fillId="2" borderId="0" xfId="0" applyFont="1" applyFill="1" applyAlignment="1">
      <alignment horizontal="left" vertical="center" wrapText="1"/>
    </xf>
    <xf numFmtId="0" fontId="33" fillId="2" borderId="0" xfId="0" applyFont="1" applyFill="1" applyAlignment="1">
      <alignment horizontal="left" vertical="center" wrapText="1"/>
    </xf>
    <xf numFmtId="0" fontId="34" fillId="0" borderId="0" xfId="0" applyFont="1" applyAlignment="1">
      <alignment horizontal="left"/>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0" fontId="2" fillId="2" borderId="0" xfId="0" applyFont="1" applyFill="1"/>
    <xf numFmtId="0" fontId="11" fillId="5" borderId="0" xfId="3" applyFont="1" applyFill="1" applyAlignment="1">
      <alignment vertical="center" wrapText="1"/>
    </xf>
    <xf numFmtId="0" fontId="2" fillId="0" borderId="0" xfId="0" applyFont="1"/>
    <xf numFmtId="0" fontId="5" fillId="4" borderId="0" xfId="3" applyFont="1" applyFill="1" applyAlignment="1">
      <alignment vertical="center" wrapText="1"/>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0" xfId="0" applyFont="1" applyFill="1" applyBorder="1" applyAlignment="1">
      <alignment horizontal="center" vertical="center"/>
    </xf>
    <xf numFmtId="0" fontId="8" fillId="2" borderId="0" xfId="0" applyFont="1" applyFill="1" applyAlignment="1">
      <alignment horizontal="center"/>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8" xfId="0" applyFont="1" applyFill="1" applyBorder="1"/>
    <xf numFmtId="164" fontId="2" fillId="4" borderId="39"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4" borderId="4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3" xfId="0" applyNumberFormat="1" applyFont="1" applyFill="1" applyBorder="1" applyAlignment="1">
      <alignment horizontal="center"/>
    </xf>
    <xf numFmtId="0" fontId="8" fillId="2" borderId="33" xfId="0" applyFont="1" applyFill="1" applyBorder="1" applyAlignment="1">
      <alignment horizontal="center"/>
    </xf>
    <xf numFmtId="164" fontId="2" fillId="2" borderId="5"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9" xfId="7" applyFont="1" applyFill="1" applyBorder="1"/>
    <xf numFmtId="0" fontId="2" fillId="4" borderId="39" xfId="0" applyFont="1" applyFill="1" applyBorder="1"/>
    <xf numFmtId="41" fontId="2" fillId="4" borderId="39" xfId="1" applyNumberFormat="1" applyFont="1" applyFill="1" applyBorder="1"/>
    <xf numFmtId="41" fontId="2" fillId="4" borderId="39" xfId="0" applyNumberFormat="1" applyFont="1" applyFill="1" applyBorder="1"/>
    <xf numFmtId="41" fontId="2" fillId="4" borderId="43" xfId="1" applyNumberFormat="1" applyFont="1" applyFill="1" applyBorder="1"/>
    <xf numFmtId="164" fontId="2" fillId="0" borderId="32" xfId="1" applyNumberFormat="1" applyFont="1" applyFill="1" applyBorder="1" applyAlignment="1">
      <alignment horizontal="left"/>
    </xf>
    <xf numFmtId="9" fontId="2" fillId="2" borderId="32" xfId="7" applyFont="1" applyFill="1" applyBorder="1" applyAlignment="1">
      <alignment horizontal="right"/>
    </xf>
    <xf numFmtId="164" fontId="2" fillId="2" borderId="32" xfId="1" applyNumberFormat="1" applyFont="1" applyFill="1" applyBorder="1" applyAlignment="1">
      <alignment horizontal="left"/>
    </xf>
    <xf numFmtId="41" fontId="2" fillId="0" borderId="32" xfId="1" applyNumberFormat="1" applyFont="1" applyFill="1" applyBorder="1" applyAlignment="1">
      <alignment horizontal="left"/>
    </xf>
    <xf numFmtId="41" fontId="2" fillId="2" borderId="10"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8" fillId="2" borderId="30" xfId="0" applyFont="1" applyFill="1" applyBorder="1" applyAlignment="1">
      <alignment horizontal="center"/>
    </xf>
    <xf numFmtId="0" fontId="2" fillId="0" borderId="5" xfId="0" applyFont="1" applyBorder="1"/>
    <xf numFmtId="0" fontId="8" fillId="2" borderId="0" xfId="0" applyFont="1" applyFill="1" applyAlignment="1">
      <alignment vertical="center" wrapText="1"/>
    </xf>
    <xf numFmtId="0" fontId="8" fillId="2" borderId="30"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47" xfId="0" applyFont="1" applyFill="1" applyBorder="1" applyAlignment="1">
      <alignment vertical="center" wrapText="1"/>
    </xf>
    <xf numFmtId="0" fontId="8" fillId="0" borderId="30" xfId="0" applyFont="1" applyBorder="1" applyAlignment="1">
      <alignment horizontal="center"/>
    </xf>
    <xf numFmtId="164" fontId="2" fillId="10" borderId="48" xfId="1" applyNumberFormat="1" applyFont="1" applyFill="1" applyBorder="1" applyAlignment="1"/>
    <xf numFmtId="164" fontId="2" fillId="0" borderId="48" xfId="1" applyNumberFormat="1" applyFont="1" applyFill="1" applyBorder="1" applyAlignment="1"/>
    <xf numFmtId="3" fontId="8" fillId="0" borderId="30" xfId="0" applyNumberFormat="1" applyFont="1" applyBorder="1" applyAlignment="1">
      <alignment horizontal="center"/>
    </xf>
    <xf numFmtId="164" fontId="2" fillId="0" borderId="37" xfId="1" applyNumberFormat="1" applyFont="1" applyFill="1" applyBorder="1" applyAlignment="1"/>
    <xf numFmtId="0" fontId="8" fillId="2" borderId="50" xfId="0" applyFont="1" applyFill="1" applyBorder="1" applyAlignment="1">
      <alignment horizontal="center"/>
    </xf>
    <xf numFmtId="16" fontId="8" fillId="2" borderId="0" xfId="0" applyNumberFormat="1" applyFont="1" applyFill="1" applyAlignment="1">
      <alignment horizontal="center"/>
    </xf>
    <xf numFmtId="0" fontId="2" fillId="2" borderId="30" xfId="0" applyFont="1" applyFill="1" applyBorder="1"/>
    <xf numFmtId="0" fontId="10" fillId="3" borderId="3" xfId="0" applyFont="1" applyFill="1" applyBorder="1" applyAlignment="1">
      <alignment horizontal="center" vertical="center" wrapText="1"/>
    </xf>
    <xf numFmtId="0" fontId="8" fillId="4" borderId="38" xfId="0" applyFont="1" applyFill="1" applyBorder="1"/>
    <xf numFmtId="41" fontId="2" fillId="4" borderId="39" xfId="0" applyNumberFormat="1" applyFont="1" applyFill="1" applyBorder="1" applyAlignment="1">
      <alignment horizontal="right"/>
    </xf>
    <xf numFmtId="164" fontId="2" fillId="4" borderId="39" xfId="1" applyNumberFormat="1" applyFont="1" applyFill="1" applyBorder="1" applyAlignment="1">
      <alignment horizontal="right"/>
    </xf>
    <xf numFmtId="3" fontId="2" fillId="2" borderId="30" xfId="0" applyNumberFormat="1" applyFont="1" applyFill="1" applyBorder="1"/>
    <xf numFmtId="164" fontId="8" fillId="14" borderId="32" xfId="1" applyNumberFormat="1" applyFont="1" applyFill="1" applyBorder="1" applyAlignment="1">
      <alignment horizontal="left"/>
    </xf>
    <xf numFmtId="164" fontId="2" fillId="14" borderId="32" xfId="1" applyNumberFormat="1" applyFont="1" applyFill="1" applyBorder="1" applyAlignment="1">
      <alignment horizontal="right"/>
    </xf>
    <xf numFmtId="164" fontId="2" fillId="2" borderId="0" xfId="0" applyNumberFormat="1" applyFont="1" applyFill="1"/>
    <xf numFmtId="164" fontId="2" fillId="0" borderId="3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2" xfId="1" applyNumberFormat="1" applyFont="1" applyFill="1" applyBorder="1" applyAlignment="1">
      <alignment horizontal="right"/>
    </xf>
    <xf numFmtId="164" fontId="47"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48"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1" xfId="0" applyFont="1" applyFill="1" applyBorder="1" applyAlignment="1">
      <alignment horizontal="center"/>
    </xf>
    <xf numFmtId="16" fontId="8" fillId="2" borderId="30" xfId="0" applyNumberFormat="1" applyFont="1" applyFill="1" applyBorder="1" applyAlignment="1">
      <alignment horizontal="center"/>
    </xf>
    <xf numFmtId="0" fontId="2" fillId="4" borderId="3" xfId="0" applyFont="1" applyFill="1" applyBorder="1"/>
    <xf numFmtId="41" fontId="2" fillId="12" borderId="1" xfId="1" applyNumberFormat="1" applyFont="1" applyFill="1" applyBorder="1"/>
    <xf numFmtId="41" fontId="2" fillId="12" borderId="1" xfId="0" applyNumberFormat="1" applyFont="1" applyFill="1" applyBorder="1" applyAlignment="1">
      <alignment horizontal="right" vertical="top"/>
    </xf>
    <xf numFmtId="41" fontId="2" fillId="12"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0"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167" fontId="2" fillId="12" borderId="1" xfId="1" applyNumberFormat="1" applyFont="1" applyFill="1" applyBorder="1"/>
    <xf numFmtId="167" fontId="2" fillId="12" borderId="1" xfId="0" applyNumberFormat="1" applyFont="1" applyFill="1" applyBorder="1" applyAlignment="1">
      <alignment horizontal="right" vertical="top"/>
    </xf>
    <xf numFmtId="167" fontId="2" fillId="12"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0" xfId="0" applyNumberFormat="1" applyFont="1" applyFill="1" applyBorder="1"/>
    <xf numFmtId="4" fontId="2" fillId="2" borderId="0" xfId="0" applyNumberFormat="1" applyFont="1" applyFill="1"/>
    <xf numFmtId="16" fontId="2" fillId="0" borderId="30" xfId="0" applyNumberFormat="1" applyFont="1" applyBorder="1"/>
    <xf numFmtId="167" fontId="2" fillId="2" borderId="0" xfId="1" applyNumberFormat="1" applyFont="1" applyFill="1" applyBorder="1" applyAlignment="1">
      <alignment horizontal="left"/>
    </xf>
    <xf numFmtId="0" fontId="2" fillId="0" borderId="30"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4" borderId="1" xfId="1" applyNumberFormat="1" applyFont="1" applyFill="1" applyBorder="1" applyAlignment="1">
      <alignment horizontal="left"/>
    </xf>
    <xf numFmtId="0" fontId="2" fillId="10" borderId="53" xfId="0" applyFont="1" applyFill="1" applyBorder="1" applyAlignment="1">
      <alignment horizontal="center" vertical="center"/>
    </xf>
    <xf numFmtId="0" fontId="2" fillId="10" borderId="54" xfId="0" applyFont="1" applyFill="1" applyBorder="1" applyAlignment="1">
      <alignment horizontal="center" vertical="center"/>
    </xf>
    <xf numFmtId="4" fontId="0" fillId="0" borderId="0" xfId="0" applyNumberFormat="1"/>
    <xf numFmtId="0" fontId="10" fillId="3" borderId="35"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10" borderId="38" xfId="1" applyNumberFormat="1" applyFont="1" applyFill="1" applyBorder="1" applyAlignment="1">
      <alignment horizontal="left"/>
    </xf>
    <xf numFmtId="164" fontId="8" fillId="10" borderId="39" xfId="1" applyNumberFormat="1" applyFont="1" applyFill="1" applyBorder="1" applyAlignment="1">
      <alignment horizontal="left"/>
    </xf>
    <xf numFmtId="164" fontId="8" fillId="10"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5"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1"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1" xfId="0" applyFont="1" applyBorder="1"/>
    <xf numFmtId="0" fontId="2" fillId="0" borderId="21" xfId="0" applyFont="1" applyBorder="1" applyAlignment="1">
      <alignment horizontal="left"/>
    </xf>
    <xf numFmtId="0" fontId="2" fillId="0" borderId="23" xfId="0" applyFont="1" applyBorder="1"/>
    <xf numFmtId="0" fontId="2" fillId="0" borderId="14" xfId="0" applyFont="1" applyBorder="1"/>
    <xf numFmtId="0" fontId="30" fillId="0" borderId="0" xfId="0" applyFont="1"/>
    <xf numFmtId="0" fontId="25" fillId="15" borderId="36" xfId="0" applyFont="1" applyFill="1" applyBorder="1"/>
    <xf numFmtId="0" fontId="25" fillId="15" borderId="42" xfId="0" applyFont="1" applyFill="1" applyBorder="1"/>
    <xf numFmtId="0" fontId="25" fillId="15" borderId="37" xfId="0" applyFont="1" applyFill="1" applyBorder="1"/>
    <xf numFmtId="0" fontId="25" fillId="16" borderId="42" xfId="0" applyFont="1" applyFill="1" applyBorder="1"/>
    <xf numFmtId="0" fontId="25" fillId="16" borderId="37" xfId="0" applyFont="1" applyFill="1" applyBorder="1"/>
    <xf numFmtId="0" fontId="25" fillId="15" borderId="1" xfId="0" applyFont="1" applyFill="1" applyBorder="1" applyAlignment="1">
      <alignment horizontal="center"/>
    </xf>
    <xf numFmtId="0" fontId="25" fillId="16" borderId="1" xfId="0" applyFont="1" applyFill="1" applyBorder="1" applyAlignment="1">
      <alignment horizontal="center"/>
    </xf>
    <xf numFmtId="0" fontId="25" fillId="0" borderId="1" xfId="0" applyFont="1" applyBorder="1"/>
    <xf numFmtId="171" fontId="50" fillId="2" borderId="1" xfId="1" applyNumberFormat="1" applyFont="1" applyFill="1" applyBorder="1" applyAlignment="1">
      <alignment horizontal="left"/>
    </xf>
    <xf numFmtId="0" fontId="49" fillId="4" borderId="32" xfId="0" applyFont="1" applyFill="1" applyBorder="1"/>
    <xf numFmtId="171" fontId="50" fillId="2" borderId="32" xfId="1" applyNumberFormat="1" applyFont="1" applyFill="1" applyBorder="1" applyAlignment="1">
      <alignment horizontal="left"/>
    </xf>
    <xf numFmtId="0" fontId="16" fillId="0" borderId="0" xfId="0" applyFont="1"/>
    <xf numFmtId="0" fontId="49" fillId="4" borderId="0" xfId="0" applyFont="1" applyFill="1"/>
    <xf numFmtId="0" fontId="25" fillId="4" borderId="0" xfId="0" applyFont="1" applyFill="1"/>
    <xf numFmtId="164" fontId="50" fillId="2" borderId="1" xfId="1" applyNumberFormat="1" applyFont="1" applyFill="1" applyBorder="1" applyAlignment="1">
      <alignment horizontal="left"/>
    </xf>
    <xf numFmtId="164" fontId="50" fillId="2" borderId="23" xfId="1" applyNumberFormat="1" applyFont="1" applyFill="1" applyBorder="1" applyAlignment="1">
      <alignment horizontal="left"/>
    </xf>
    <xf numFmtId="164" fontId="50" fillId="2" borderId="32" xfId="1" applyNumberFormat="1" applyFont="1" applyFill="1" applyBorder="1" applyAlignment="1">
      <alignment horizontal="left"/>
    </xf>
    <xf numFmtId="0" fontId="26" fillId="3" borderId="8" xfId="0" applyFont="1" applyFill="1" applyBorder="1" applyAlignment="1">
      <alignment horizontal="center" vertical="center" wrapText="1"/>
    </xf>
    <xf numFmtId="172" fontId="26" fillId="17" borderId="35" xfId="0" applyNumberFormat="1" applyFont="1" applyFill="1" applyBorder="1" applyAlignment="1">
      <alignment horizontal="center" vertical="center" wrapText="1"/>
    </xf>
    <xf numFmtId="172" fontId="26" fillId="17" borderId="9" xfId="0" applyNumberFormat="1" applyFont="1" applyFill="1" applyBorder="1" applyAlignment="1">
      <alignment horizontal="center" vertical="center" wrapText="1"/>
    </xf>
    <xf numFmtId="172" fontId="26" fillId="3" borderId="56" xfId="0" applyNumberFormat="1" applyFont="1" applyFill="1" applyBorder="1" applyAlignment="1">
      <alignment horizontal="center" vertical="center" wrapText="1"/>
    </xf>
    <xf numFmtId="172" fontId="26" fillId="3" borderId="9" xfId="0" applyNumberFormat="1" applyFont="1" applyFill="1" applyBorder="1" applyAlignment="1">
      <alignment horizontal="center" vertical="center" wrapText="1"/>
    </xf>
    <xf numFmtId="164" fontId="30"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41" fontId="6" fillId="2" borderId="37" xfId="1" applyNumberFormat="1" applyFont="1" applyFill="1" applyBorder="1" applyAlignment="1">
      <alignment horizontal="right"/>
    </xf>
    <xf numFmtId="165" fontId="6" fillId="2" borderId="1" xfId="1" applyNumberFormat="1" applyFont="1" applyFill="1" applyBorder="1" applyAlignment="1">
      <alignment horizontal="right"/>
    </xf>
    <xf numFmtId="165" fontId="6" fillId="2" borderId="11" xfId="1" applyNumberFormat="1" applyFont="1" applyFill="1" applyBorder="1" applyAlignment="1">
      <alignment horizontal="right"/>
    </xf>
    <xf numFmtId="165" fontId="6" fillId="2" borderId="37"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1" xfId="1" applyNumberFormat="1" applyFont="1" applyFill="1" applyBorder="1" applyAlignment="1">
      <alignment horizontal="right"/>
    </xf>
    <xf numFmtId="173" fontId="6" fillId="2" borderId="37" xfId="1" applyNumberFormat="1" applyFont="1" applyFill="1" applyBorder="1" applyAlignment="1">
      <alignment horizontal="right"/>
    </xf>
    <xf numFmtId="164" fontId="30" fillId="14" borderId="21" xfId="1" applyNumberFormat="1" applyFont="1" applyFill="1" applyBorder="1" applyAlignment="1">
      <alignment horizontal="left"/>
    </xf>
    <xf numFmtId="171" fontId="6" fillId="2" borderId="23"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3" fontId="6" fillId="2" borderId="11" xfId="1" applyNumberFormat="1" applyFont="1" applyFill="1" applyBorder="1" applyAlignment="1">
      <alignment horizontal="right"/>
    </xf>
    <xf numFmtId="41" fontId="6" fillId="2" borderId="14" xfId="1" applyNumberFormat="1" applyFont="1" applyFill="1" applyBorder="1" applyAlignment="1">
      <alignment horizontal="right"/>
    </xf>
    <xf numFmtId="164" fontId="30" fillId="14" borderId="12" xfId="1" applyNumberFormat="1" applyFont="1" applyFill="1" applyBorder="1" applyAlignment="1">
      <alignment horizontal="left"/>
    </xf>
    <xf numFmtId="3" fontId="6" fillId="2" borderId="31" xfId="1" applyNumberFormat="1" applyFont="1" applyFill="1" applyBorder="1" applyAlignment="1">
      <alignment horizontal="right"/>
    </xf>
    <xf numFmtId="3" fontId="6" fillId="2" borderId="0" xfId="1" applyNumberFormat="1" applyFont="1" applyFill="1" applyBorder="1" applyAlignment="1">
      <alignment horizontal="right"/>
    </xf>
    <xf numFmtId="172" fontId="26" fillId="3" borderId="35" xfId="0" applyNumberFormat="1" applyFont="1" applyFill="1" applyBorder="1" applyAlignment="1">
      <alignment horizontal="center" vertical="center" wrapText="1"/>
    </xf>
    <xf numFmtId="41" fontId="6" fillId="18" borderId="1" xfId="1" applyNumberFormat="1" applyFont="1" applyFill="1" applyBorder="1" applyAlignment="1">
      <alignment horizontal="right"/>
    </xf>
    <xf numFmtId="41" fontId="6" fillId="2" borderId="23" xfId="1" applyNumberFormat="1" applyFont="1" applyFill="1" applyBorder="1" applyAlignment="1">
      <alignment horizontal="right"/>
    </xf>
    <xf numFmtId="164" fontId="30"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32" fillId="2" borderId="0" xfId="0" applyFont="1" applyFill="1" applyAlignment="1">
      <alignment horizontal="left" wrapText="1"/>
    </xf>
    <xf numFmtId="0" fontId="16" fillId="0" borderId="0" xfId="0" applyFont="1" applyAlignment="1">
      <alignment horizontal="center" wrapText="1"/>
    </xf>
    <xf numFmtId="0" fontId="16" fillId="0" borderId="0" xfId="0" applyFont="1" applyAlignment="1">
      <alignment horizontal="center"/>
    </xf>
    <xf numFmtId="0" fontId="34" fillId="0" borderId="0" xfId="0" applyFont="1" applyAlignment="1">
      <alignment horizontal="left"/>
    </xf>
    <xf numFmtId="0" fontId="32" fillId="2" borderId="0" xfId="0" applyFont="1" applyFill="1" applyAlignment="1">
      <alignment horizontal="left" vertical="center" wrapText="1"/>
    </xf>
    <xf numFmtId="0" fontId="33"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12" fillId="4" borderId="0" xfId="2" applyFont="1" applyFill="1" applyAlignment="1">
      <alignment horizontal="left" vertical="top"/>
    </xf>
    <xf numFmtId="0" fontId="12" fillId="0" borderId="0" xfId="2" applyFont="1" applyAlignment="1">
      <alignment horizontal="left" vertical="top"/>
    </xf>
    <xf numFmtId="0" fontId="11" fillId="5" borderId="0" xfId="3" applyFont="1" applyFill="1" applyAlignment="1">
      <alignment horizontal="left" vertical="center" wrapText="1"/>
    </xf>
    <xf numFmtId="0" fontId="8" fillId="10" borderId="41" xfId="0" applyFont="1" applyFill="1" applyBorder="1" applyAlignment="1">
      <alignment horizontal="center" vertical="center"/>
    </xf>
    <xf numFmtId="0" fontId="8" fillId="10" borderId="42" xfId="0" applyFont="1" applyFill="1" applyBorder="1" applyAlignment="1">
      <alignment horizontal="center" vertical="center"/>
    </xf>
    <xf numFmtId="0" fontId="44" fillId="2" borderId="0" xfId="0" applyFont="1" applyFill="1" applyAlignment="1">
      <alignment horizontal="left" vertical="center"/>
    </xf>
    <xf numFmtId="0" fontId="46" fillId="10" borderId="8" xfId="0" applyFont="1" applyFill="1" applyBorder="1" applyAlignment="1">
      <alignment horizontal="center" vertical="center"/>
    </xf>
    <xf numFmtId="0" fontId="46" fillId="10" borderId="35" xfId="0" applyFont="1" applyFill="1" applyBorder="1" applyAlignment="1">
      <alignment horizontal="center" vertical="center"/>
    </xf>
    <xf numFmtId="0" fontId="46" fillId="10" borderId="9" xfId="0" applyFont="1" applyFill="1" applyBorder="1" applyAlignment="1">
      <alignment horizontal="center" vertic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10" fillId="3" borderId="36"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2" fillId="2" borderId="1" xfId="0" applyFont="1" applyFill="1" applyBorder="1"/>
    <xf numFmtId="0" fontId="2" fillId="4" borderId="36" xfId="0" applyFont="1" applyFill="1" applyBorder="1" applyAlignment="1">
      <alignment horizontal="left"/>
    </xf>
    <xf numFmtId="0" fontId="2" fillId="4" borderId="37" xfId="0" applyFont="1" applyFill="1" applyBorder="1" applyAlignment="1">
      <alignment horizontal="left"/>
    </xf>
    <xf numFmtId="0" fontId="2" fillId="2" borderId="0" xfId="0" applyFont="1" applyFill="1"/>
    <xf numFmtId="0" fontId="2" fillId="2" borderId="34" xfId="0" applyFont="1" applyFill="1" applyBorder="1"/>
    <xf numFmtId="164" fontId="2" fillId="2" borderId="36" xfId="1" applyNumberFormat="1" applyFont="1" applyFill="1" applyBorder="1" applyAlignment="1">
      <alignment horizontal="left"/>
    </xf>
    <xf numFmtId="164" fontId="2" fillId="2" borderId="37" xfId="1" applyNumberFormat="1" applyFont="1" applyFill="1" applyBorder="1" applyAlignment="1">
      <alignment horizontal="left"/>
    </xf>
    <xf numFmtId="164" fontId="2" fillId="2" borderId="0" xfId="1" applyNumberFormat="1" applyFont="1" applyFill="1" applyBorder="1" applyAlignment="1">
      <alignment horizontal="left"/>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2" borderId="0" xfId="0" applyFont="1" applyFill="1" applyAlignment="1">
      <alignment horizontal="left" vertical="center"/>
    </xf>
    <xf numFmtId="0" fontId="8" fillId="2" borderId="30" xfId="0" applyFont="1" applyFill="1" applyBorder="1" applyAlignment="1">
      <alignment horizontal="left" vertical="center"/>
    </xf>
    <xf numFmtId="0" fontId="8" fillId="10" borderId="44"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0" borderId="52" xfId="0" applyFont="1" applyBorder="1" applyAlignment="1">
      <alignment horizontal="left" vertical="center"/>
    </xf>
    <xf numFmtId="0" fontId="8" fillId="0" borderId="46" xfId="0" applyFont="1" applyBorder="1" applyAlignment="1">
      <alignment horizontal="left" vertical="center"/>
    </xf>
    <xf numFmtId="0" fontId="10" fillId="3" borderId="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horizontal="center" vertical="center" wrapText="1"/>
    </xf>
    <xf numFmtId="0" fontId="2" fillId="4" borderId="39" xfId="0" applyFont="1" applyFill="1" applyBorder="1" applyAlignment="1">
      <alignment horizontal="left"/>
    </xf>
    <xf numFmtId="0" fontId="2" fillId="4" borderId="49" xfId="0" applyFont="1" applyFill="1" applyBorder="1" applyAlignment="1">
      <alignment horizontal="center"/>
    </xf>
    <xf numFmtId="0" fontId="2" fillId="4" borderId="48" xfId="0" applyFont="1" applyFill="1" applyBorder="1" applyAlignment="1">
      <alignment horizontal="center"/>
    </xf>
    <xf numFmtId="164" fontId="2" fillId="2" borderId="1" xfId="1" applyNumberFormat="1" applyFont="1" applyFill="1" applyBorder="1" applyAlignment="1">
      <alignment horizontal="left"/>
    </xf>
    <xf numFmtId="0" fontId="2" fillId="10" borderId="36" xfId="0" applyFont="1" applyFill="1" applyBorder="1" applyAlignment="1">
      <alignment horizontal="center" vertical="center"/>
    </xf>
    <xf numFmtId="0" fontId="2" fillId="10" borderId="42" xfId="0" applyFont="1" applyFill="1" applyBorder="1" applyAlignment="1">
      <alignment horizontal="center" vertical="center"/>
    </xf>
    <xf numFmtId="0" fontId="2" fillId="10" borderId="37" xfId="0" applyFont="1" applyFill="1" applyBorder="1" applyAlignment="1">
      <alignment horizontal="center" vertical="center"/>
    </xf>
    <xf numFmtId="0" fontId="2" fillId="10" borderId="41" xfId="0" applyFont="1" applyFill="1" applyBorder="1" applyAlignment="1">
      <alignment horizontal="center" vertical="center"/>
    </xf>
    <xf numFmtId="0" fontId="2" fillId="10" borderId="44" xfId="0" applyFont="1" applyFill="1" applyBorder="1" applyAlignment="1">
      <alignment horizontal="center" vertical="center"/>
    </xf>
    <xf numFmtId="164" fontId="2" fillId="2" borderId="4" xfId="1" applyNumberFormat="1" applyFont="1" applyFill="1" applyBorder="1" applyAlignment="1">
      <alignment horizontal="left" vertical="center"/>
    </xf>
    <xf numFmtId="164" fontId="2" fillId="2" borderId="32" xfId="1" applyNumberFormat="1" applyFont="1" applyFill="1" applyBorder="1" applyAlignment="1">
      <alignment horizontal="left" vertical="center"/>
    </xf>
    <xf numFmtId="0" fontId="8" fillId="0" borderId="0" xfId="0" applyFont="1" applyAlignment="1">
      <alignment horizontal="left" vertical="center"/>
    </xf>
    <xf numFmtId="0" fontId="8" fillId="2" borderId="5" xfId="0" applyFont="1" applyFill="1" applyBorder="1" applyAlignment="1">
      <alignment horizontal="left" vertical="center"/>
    </xf>
    <xf numFmtId="0" fontId="25" fillId="15" borderId="45" xfId="0" applyFont="1" applyFill="1" applyBorder="1" applyAlignment="1">
      <alignment horizontal="center"/>
    </xf>
    <xf numFmtId="0" fontId="25" fillId="15" borderId="47" xfId="0" applyFont="1" applyFill="1" applyBorder="1" applyAlignment="1">
      <alignment horizontal="center"/>
    </xf>
    <xf numFmtId="0" fontId="49" fillId="10" borderId="1" xfId="0" applyFont="1" applyFill="1" applyBorder="1" applyAlignment="1">
      <alignment horizontal="center" vertical="center"/>
    </xf>
    <xf numFmtId="0" fontId="25" fillId="16" borderId="45" xfId="0" applyFont="1" applyFill="1" applyBorder="1" applyAlignment="1">
      <alignment horizontal="center"/>
    </xf>
    <xf numFmtId="0" fontId="25" fillId="16" borderId="47" xfId="0" applyFont="1" applyFill="1" applyBorder="1" applyAlignment="1">
      <alignment horizontal="center"/>
    </xf>
    <xf numFmtId="0" fontId="49" fillId="4" borderId="1" xfId="0" applyFont="1" applyFill="1" applyBorder="1" applyAlignment="1">
      <alignment horizontal="center" vertical="center"/>
    </xf>
    <xf numFmtId="0" fontId="51" fillId="0" borderId="0" xfId="0" applyFont="1" applyAlignment="1">
      <alignment wrapText="1"/>
    </xf>
    <xf numFmtId="0" fontId="30" fillId="0" borderId="0" xfId="0" applyFont="1" applyAlignment="1">
      <alignment wrapText="1"/>
    </xf>
    <xf numFmtId="0" fontId="43" fillId="4" borderId="0" xfId="2" applyFont="1" applyFill="1" applyAlignment="1">
      <alignment horizontal="left" vertical="top"/>
    </xf>
    <xf numFmtId="0" fontId="26" fillId="3" borderId="1" xfId="4" applyFont="1" applyFill="1" applyBorder="1" applyAlignment="1">
      <alignment horizontal="left" vertical="top" wrapText="1"/>
    </xf>
    <xf numFmtId="3" fontId="26" fillId="3" borderId="1" xfId="1" applyNumberFormat="1" applyFont="1" applyFill="1" applyBorder="1" applyAlignment="1">
      <alignment horizontal="left" vertical="top" wrapText="1"/>
    </xf>
    <xf numFmtId="0" fontId="43" fillId="0" borderId="0" xfId="2" applyFont="1" applyAlignment="1">
      <alignment horizontal="left" vertical="top"/>
    </xf>
    <xf numFmtId="0" fontId="43" fillId="5" borderId="0" xfId="3" applyFont="1" applyFill="1" applyAlignment="1">
      <alignment horizontal="left" vertical="center" wrapText="1"/>
    </xf>
    <xf numFmtId="0" fontId="2" fillId="0" borderId="0" xfId="0" applyFont="1" applyAlignment="1">
      <alignment vertical="top" wrapText="1"/>
    </xf>
    <xf numFmtId="0" fontId="17" fillId="0" borderId="0" xfId="0" applyFont="1" applyAlignment="1">
      <alignment horizontal="left" vertical="center"/>
    </xf>
    <xf numFmtId="0" fontId="21" fillId="7" borderId="25" xfId="0" applyFont="1" applyFill="1" applyBorder="1" applyAlignment="1">
      <alignment vertical="top" wrapText="1"/>
    </xf>
    <xf numFmtId="0" fontId="21" fillId="7" borderId="24" xfId="0" applyFont="1" applyFill="1" applyBorder="1" applyAlignment="1">
      <alignment vertical="top" wrapText="1"/>
    </xf>
    <xf numFmtId="0" fontId="12" fillId="0" borderId="22" xfId="2" applyFont="1" applyBorder="1" applyAlignment="1">
      <alignment horizontal="center" vertical="top"/>
    </xf>
    <xf numFmtId="0" fontId="21" fillId="7" borderId="18" xfId="0" applyFont="1" applyFill="1" applyBorder="1" applyAlignment="1">
      <alignment horizontal="left" vertical="top" wrapText="1"/>
    </xf>
    <xf numFmtId="0" fontId="21" fillId="7" borderId="17" xfId="0" applyFont="1" applyFill="1" applyBorder="1" applyAlignment="1">
      <alignment horizontal="left" vertical="top" wrapText="1"/>
    </xf>
    <xf numFmtId="0" fontId="28" fillId="7" borderId="25" xfId="0" applyFont="1" applyFill="1" applyBorder="1" applyAlignment="1">
      <alignment vertical="top" wrapText="1"/>
    </xf>
    <xf numFmtId="0" fontId="28" fillId="7" borderId="24" xfId="0" applyFont="1" applyFill="1" applyBorder="1" applyAlignment="1">
      <alignment vertical="top" wrapText="1"/>
    </xf>
    <xf numFmtId="0" fontId="23" fillId="9" borderId="25" xfId="0" applyFont="1" applyFill="1" applyBorder="1" applyAlignment="1">
      <alignment horizontal="center" vertical="center"/>
    </xf>
    <xf numFmtId="0" fontId="23" fillId="9" borderId="29" xfId="0" applyFont="1" applyFill="1" applyBorder="1" applyAlignment="1">
      <alignment horizontal="center" vertical="center"/>
    </xf>
    <xf numFmtId="0" fontId="23" fillId="9" borderId="28" xfId="0" applyFont="1" applyFill="1" applyBorder="1" applyAlignment="1">
      <alignment horizontal="center"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19" fillId="0" borderId="0" xfId="0" applyFont="1" applyAlignment="1">
      <alignment horizontal="left" vertical="center"/>
    </xf>
    <xf numFmtId="0" fontId="6" fillId="2" borderId="3" xfId="0" applyFont="1" applyFill="1" applyBorder="1" applyAlignment="1">
      <alignment horizontal="center" vertical="top" wrapText="1"/>
    </xf>
    <xf numFmtId="0" fontId="6" fillId="0" borderId="3" xfId="0" applyFont="1" applyBorder="1" applyAlignment="1">
      <alignment horizontal="left" vertical="top" wrapText="1"/>
    </xf>
    <xf numFmtId="0" fontId="6" fillId="0" borderId="1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25" fillId="0" borderId="12"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5" fillId="0" borderId="12" xfId="0" applyFont="1" applyBorder="1" applyAlignment="1">
      <alignment vertical="top" wrapText="1"/>
    </xf>
    <xf numFmtId="0" fontId="25" fillId="0" borderId="6" xfId="0" applyFont="1" applyBorder="1" applyAlignment="1">
      <alignment vertical="top" wrapText="1"/>
    </xf>
    <xf numFmtId="0" fontId="25" fillId="0" borderId="13" xfId="0" applyFont="1" applyBorder="1" applyAlignment="1">
      <alignment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9"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0A855E-816C-43BF-8789-E8B26F1D6B7A}" name="Table_Facility_List_Staging_8_26_2013.accdb_11432" displayName="Table_Facility_List_Staging_8_26_2013.accdb_11432" ref="A7:AB117" headerRowDxfId="32" dataDxfId="30" totalsRowDxfId="28" headerRowBorderDxfId="31" tableBorderDxfId="29">
  <autoFilter ref="A7:AB117" xr:uid="{61BD7780-12DE-4870-B406-61B4C7C077E2}"/>
  <sortState xmlns:xlrd2="http://schemas.microsoft.com/office/spreadsheetml/2017/richdata2" ref="A8:AB117">
    <sortCondition ref="A7:A117"/>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tabSelected="1" zoomScale="80" zoomScaleNormal="80" workbookViewId="0">
      <selection activeCell="A3" sqref="A3"/>
    </sheetView>
  </sheetViews>
  <sheetFormatPr defaultColWidth="0" defaultRowHeight="15" zeroHeight="1" x14ac:dyDescent="0.25"/>
  <cols>
    <col min="1" max="1" width="110.42578125" customWidth="1"/>
    <col min="2" max="16384" width="8.85546875" hidden="1"/>
  </cols>
  <sheetData>
    <row r="1" spans="1:1" ht="119.1" customHeight="1" x14ac:dyDescent="0.25">
      <c r="A1" s="5" t="s">
        <v>0</v>
      </c>
    </row>
    <row r="2" spans="1:1" ht="51.75" customHeight="1" x14ac:dyDescent="0.25">
      <c r="A2" s="4" t="s">
        <v>1</v>
      </c>
    </row>
    <row r="3" spans="1:1" ht="76.349999999999994" customHeight="1" x14ac:dyDescent="0.25">
      <c r="A3" s="4" t="s">
        <v>2</v>
      </c>
    </row>
    <row r="4" spans="1:1" ht="22.5" customHeight="1" x14ac:dyDescent="0.25">
      <c r="A4" s="4" t="s">
        <v>3</v>
      </c>
    </row>
    <row r="5" spans="1:1" ht="36.75" customHeight="1" x14ac:dyDescent="0.25">
      <c r="A5" s="4" t="s">
        <v>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405"/>
  <sheetViews>
    <sheetView topLeftCell="A337" zoomScaleNormal="100" workbookViewId="0">
      <selection sqref="A1:B2"/>
    </sheetView>
  </sheetViews>
  <sheetFormatPr defaultRowHeight="15" x14ac:dyDescent="0.25"/>
  <cols>
    <col min="1" max="1" width="52.28515625" customWidth="1"/>
    <col min="2" max="2" width="16.140625" customWidth="1"/>
  </cols>
  <sheetData>
    <row r="1" spans="1:6" ht="26.25" x14ac:dyDescent="0.25">
      <c r="A1" s="376" t="s">
        <v>5</v>
      </c>
      <c r="B1" s="376"/>
      <c r="C1" s="39"/>
      <c r="D1" s="39"/>
      <c r="E1" s="39"/>
      <c r="F1" s="39"/>
    </row>
    <row r="2" spans="1:6" ht="15.75" thickBot="1" x14ac:dyDescent="0.3">
      <c r="A2" s="444"/>
      <c r="B2" s="444"/>
    </row>
    <row r="3" spans="1:6" ht="83.1" customHeight="1" thickBot="1" x14ac:dyDescent="0.3">
      <c r="A3" s="442" t="s">
        <v>542</v>
      </c>
      <c r="B3" s="443"/>
    </row>
    <row r="4" spans="1:6" x14ac:dyDescent="0.25">
      <c r="A4" s="33" t="s">
        <v>543</v>
      </c>
      <c r="B4" s="32" t="s">
        <v>544</v>
      </c>
    </row>
    <row r="5" spans="1:6" x14ac:dyDescent="0.25">
      <c r="A5" s="31" t="s">
        <v>367</v>
      </c>
      <c r="B5" s="31">
        <v>134</v>
      </c>
    </row>
    <row r="6" spans="1:6" x14ac:dyDescent="0.25">
      <c r="A6" s="31" t="s">
        <v>365</v>
      </c>
      <c r="B6" s="31">
        <v>83</v>
      </c>
    </row>
    <row r="7" spans="1:6" x14ac:dyDescent="0.25">
      <c r="A7" s="31" t="s">
        <v>175</v>
      </c>
      <c r="B7" s="31">
        <v>40</v>
      </c>
    </row>
    <row r="8" spans="1:6" x14ac:dyDescent="0.25">
      <c r="A8" s="31" t="s">
        <v>164</v>
      </c>
      <c r="B8" s="31">
        <v>32</v>
      </c>
    </row>
    <row r="9" spans="1:6" x14ac:dyDescent="0.25">
      <c r="A9" s="31" t="s">
        <v>185</v>
      </c>
      <c r="B9" s="31">
        <v>29</v>
      </c>
    </row>
    <row r="10" spans="1:6" x14ac:dyDescent="0.25">
      <c r="A10" s="31" t="s">
        <v>260</v>
      </c>
      <c r="B10" s="31">
        <v>21</v>
      </c>
    </row>
    <row r="11" spans="1:6" x14ac:dyDescent="0.25">
      <c r="A11" s="31" t="s">
        <v>340</v>
      </c>
      <c r="B11" s="31">
        <v>15</v>
      </c>
    </row>
    <row r="12" spans="1:6" x14ac:dyDescent="0.25">
      <c r="A12" s="31" t="s">
        <v>437</v>
      </c>
      <c r="B12" s="31">
        <v>14</v>
      </c>
    </row>
    <row r="13" spans="1:6" x14ac:dyDescent="0.25">
      <c r="A13" s="31" t="s">
        <v>315</v>
      </c>
      <c r="B13" s="31">
        <v>14</v>
      </c>
    </row>
    <row r="14" spans="1:6" x14ac:dyDescent="0.25">
      <c r="A14" s="31" t="s">
        <v>226</v>
      </c>
      <c r="B14" s="31">
        <v>13</v>
      </c>
    </row>
    <row r="15" spans="1:6" x14ac:dyDescent="0.25">
      <c r="A15" s="31" t="s">
        <v>545</v>
      </c>
      <c r="B15" s="31">
        <v>12</v>
      </c>
    </row>
    <row r="16" spans="1:6" x14ac:dyDescent="0.25">
      <c r="A16" s="31" t="s">
        <v>249</v>
      </c>
      <c r="B16" s="31">
        <v>12</v>
      </c>
    </row>
    <row r="17" spans="1:2" x14ac:dyDescent="0.25">
      <c r="A17" s="31" t="s">
        <v>273</v>
      </c>
      <c r="B17" s="31">
        <v>11</v>
      </c>
    </row>
    <row r="18" spans="1:2" x14ac:dyDescent="0.25">
      <c r="A18" s="31" t="s">
        <v>370</v>
      </c>
      <c r="B18" s="31">
        <v>10</v>
      </c>
    </row>
    <row r="19" spans="1:2" x14ac:dyDescent="0.25">
      <c r="A19" s="31" t="s">
        <v>406</v>
      </c>
      <c r="B19" s="31">
        <v>9</v>
      </c>
    </row>
    <row r="20" spans="1:2" x14ac:dyDescent="0.25">
      <c r="A20" s="31" t="s">
        <v>477</v>
      </c>
      <c r="B20" s="31">
        <v>9</v>
      </c>
    </row>
    <row r="21" spans="1:2" x14ac:dyDescent="0.25">
      <c r="A21" s="31" t="s">
        <v>486</v>
      </c>
      <c r="B21" s="31">
        <v>9</v>
      </c>
    </row>
    <row r="22" spans="1:2" x14ac:dyDescent="0.25">
      <c r="A22" s="31" t="s">
        <v>284</v>
      </c>
      <c r="B22" s="31">
        <v>9</v>
      </c>
    </row>
    <row r="23" spans="1:2" x14ac:dyDescent="0.25">
      <c r="A23" s="31" t="s">
        <v>150</v>
      </c>
      <c r="B23" s="31">
        <v>8</v>
      </c>
    </row>
    <row r="24" spans="1:2" x14ac:dyDescent="0.25">
      <c r="A24" s="31" t="s">
        <v>180</v>
      </c>
      <c r="B24" s="31">
        <v>8</v>
      </c>
    </row>
    <row r="25" spans="1:2" x14ac:dyDescent="0.25">
      <c r="A25" s="31" t="s">
        <v>202</v>
      </c>
      <c r="B25" s="31">
        <v>7</v>
      </c>
    </row>
    <row r="26" spans="1:2" x14ac:dyDescent="0.25">
      <c r="A26" s="31" t="s">
        <v>236</v>
      </c>
      <c r="B26" s="31">
        <v>7</v>
      </c>
    </row>
    <row r="27" spans="1:2" x14ac:dyDescent="0.25">
      <c r="A27" s="31" t="s">
        <v>510</v>
      </c>
      <c r="B27" s="31">
        <v>7</v>
      </c>
    </row>
    <row r="28" spans="1:2" x14ac:dyDescent="0.25">
      <c r="A28" s="31" t="s">
        <v>433</v>
      </c>
      <c r="B28" s="31">
        <v>6</v>
      </c>
    </row>
    <row r="29" spans="1:2" x14ac:dyDescent="0.25">
      <c r="A29" s="31" t="s">
        <v>266</v>
      </c>
      <c r="B29" s="31">
        <v>6</v>
      </c>
    </row>
    <row r="30" spans="1:2" x14ac:dyDescent="0.25">
      <c r="A30" s="31" t="s">
        <v>269</v>
      </c>
      <c r="B30" s="31">
        <v>5</v>
      </c>
    </row>
    <row r="31" spans="1:2" x14ac:dyDescent="0.25">
      <c r="A31" s="31" t="s">
        <v>392</v>
      </c>
      <c r="B31" s="31">
        <v>5</v>
      </c>
    </row>
    <row r="32" spans="1:2" x14ac:dyDescent="0.25">
      <c r="A32" s="31" t="s">
        <v>499</v>
      </c>
      <c r="B32" s="31">
        <v>3</v>
      </c>
    </row>
    <row r="33" spans="1:2" x14ac:dyDescent="0.25">
      <c r="A33" s="31" t="s">
        <v>299</v>
      </c>
      <c r="B33" s="31">
        <v>3</v>
      </c>
    </row>
    <row r="34" spans="1:2" x14ac:dyDescent="0.25">
      <c r="A34" s="31" t="s">
        <v>155</v>
      </c>
      <c r="B34" s="31">
        <v>3</v>
      </c>
    </row>
    <row r="35" spans="1:2" x14ac:dyDescent="0.25">
      <c r="A35" s="31" t="s">
        <v>144</v>
      </c>
      <c r="B35" s="31">
        <v>3</v>
      </c>
    </row>
    <row r="36" spans="1:2" x14ac:dyDescent="0.25">
      <c r="A36" s="31" t="s">
        <v>409</v>
      </c>
      <c r="B36" s="31">
        <v>3</v>
      </c>
    </row>
    <row r="37" spans="1:2" x14ac:dyDescent="0.25">
      <c r="A37" s="31" t="s">
        <v>546</v>
      </c>
      <c r="B37" s="31">
        <v>3</v>
      </c>
    </row>
    <row r="38" spans="1:2" x14ac:dyDescent="0.25">
      <c r="A38" s="31" t="s">
        <v>134</v>
      </c>
      <c r="B38" s="31">
        <v>2</v>
      </c>
    </row>
    <row r="39" spans="1:2" x14ac:dyDescent="0.25">
      <c r="A39" s="31" t="s">
        <v>268</v>
      </c>
      <c r="B39" s="31">
        <v>2</v>
      </c>
    </row>
    <row r="40" spans="1:2" x14ac:dyDescent="0.25">
      <c r="A40" s="31" t="s">
        <v>188</v>
      </c>
      <c r="B40" s="31">
        <v>2</v>
      </c>
    </row>
    <row r="41" spans="1:2" x14ac:dyDescent="0.25">
      <c r="A41" s="31" t="s">
        <v>464</v>
      </c>
      <c r="B41" s="31">
        <v>2</v>
      </c>
    </row>
    <row r="42" spans="1:2" x14ac:dyDescent="0.25">
      <c r="A42" s="31" t="s">
        <v>547</v>
      </c>
      <c r="B42" s="31">
        <v>2</v>
      </c>
    </row>
    <row r="43" spans="1:2" x14ac:dyDescent="0.25">
      <c r="A43" s="31" t="s">
        <v>308</v>
      </c>
      <c r="B43" s="31">
        <v>2</v>
      </c>
    </row>
    <row r="44" spans="1:2" x14ac:dyDescent="0.25">
      <c r="A44" s="31" t="s">
        <v>489</v>
      </c>
      <c r="B44" s="31">
        <v>1</v>
      </c>
    </row>
    <row r="45" spans="1:2" x14ac:dyDescent="0.25">
      <c r="A45" s="31" t="s">
        <v>207</v>
      </c>
      <c r="B45" s="31">
        <v>1</v>
      </c>
    </row>
    <row r="46" spans="1:2" x14ac:dyDescent="0.25">
      <c r="A46" s="31" t="s">
        <v>548</v>
      </c>
      <c r="B46" s="31">
        <v>1</v>
      </c>
    </row>
    <row r="47" spans="1:2" x14ac:dyDescent="0.25">
      <c r="A47" s="31" t="s">
        <v>211</v>
      </c>
      <c r="B47" s="31">
        <v>1</v>
      </c>
    </row>
    <row r="48" spans="1:2" x14ac:dyDescent="0.25">
      <c r="A48" s="31" t="s">
        <v>359</v>
      </c>
      <c r="B48" s="31">
        <v>1</v>
      </c>
    </row>
    <row r="49" spans="1:2" x14ac:dyDescent="0.25">
      <c r="A49" s="31" t="s">
        <v>440</v>
      </c>
      <c r="B49" s="31">
        <v>1</v>
      </c>
    </row>
    <row r="50" spans="1:2" x14ac:dyDescent="0.25">
      <c r="A50" s="31" t="s">
        <v>549</v>
      </c>
      <c r="B50" s="31">
        <v>1</v>
      </c>
    </row>
    <row r="51" spans="1:2" x14ac:dyDescent="0.25">
      <c r="A51" s="31" t="s">
        <v>343</v>
      </c>
      <c r="B51" s="31">
        <v>1</v>
      </c>
    </row>
    <row r="52" spans="1:2" x14ac:dyDescent="0.25">
      <c r="A52" s="31" t="s">
        <v>222</v>
      </c>
      <c r="B52" s="31">
        <v>1</v>
      </c>
    </row>
    <row r="53" spans="1:2" x14ac:dyDescent="0.25">
      <c r="A53" s="31" t="s">
        <v>474</v>
      </c>
      <c r="B53" s="31">
        <v>1</v>
      </c>
    </row>
    <row r="54" spans="1:2" x14ac:dyDescent="0.25">
      <c r="A54" s="31" t="s">
        <v>238</v>
      </c>
      <c r="B54" s="31">
        <v>1</v>
      </c>
    </row>
    <row r="55" spans="1:2" x14ac:dyDescent="0.25">
      <c r="A55" s="34" t="s">
        <v>550</v>
      </c>
      <c r="B55" s="34">
        <v>576</v>
      </c>
    </row>
    <row r="57" spans="1:2" ht="15.75" thickBot="1" x14ac:dyDescent="0.3"/>
    <row r="58" spans="1:2" ht="16.5" customHeight="1" thickBot="1" x14ac:dyDescent="0.3">
      <c r="A58" s="447" t="s">
        <v>551</v>
      </c>
      <c r="B58" s="448"/>
    </row>
    <row r="59" spans="1:2" x14ac:dyDescent="0.25">
      <c r="A59" s="33" t="s">
        <v>543</v>
      </c>
      <c r="B59" s="32" t="s">
        <v>544</v>
      </c>
    </row>
    <row r="60" spans="1:2" x14ac:dyDescent="0.25">
      <c r="A60" s="31" t="s">
        <v>367</v>
      </c>
      <c r="B60" s="31">
        <v>140</v>
      </c>
    </row>
    <row r="61" spans="1:2" x14ac:dyDescent="0.25">
      <c r="A61" s="31" t="s">
        <v>365</v>
      </c>
      <c r="B61" s="31">
        <v>100</v>
      </c>
    </row>
    <row r="62" spans="1:2" x14ac:dyDescent="0.25">
      <c r="A62" s="31" t="s">
        <v>175</v>
      </c>
      <c r="B62" s="31">
        <v>47</v>
      </c>
    </row>
    <row r="63" spans="1:2" x14ac:dyDescent="0.25">
      <c r="A63" s="31" t="s">
        <v>164</v>
      </c>
      <c r="B63" s="31">
        <v>35</v>
      </c>
    </row>
    <row r="64" spans="1:2" x14ac:dyDescent="0.25">
      <c r="A64" s="31" t="s">
        <v>185</v>
      </c>
      <c r="B64" s="31">
        <v>28</v>
      </c>
    </row>
    <row r="65" spans="1:2" x14ac:dyDescent="0.25">
      <c r="A65" s="31" t="s">
        <v>433</v>
      </c>
      <c r="B65" s="31">
        <v>26</v>
      </c>
    </row>
    <row r="66" spans="1:2" x14ac:dyDescent="0.25">
      <c r="A66" s="31" t="s">
        <v>315</v>
      </c>
      <c r="B66" s="31">
        <v>18</v>
      </c>
    </row>
    <row r="67" spans="1:2" x14ac:dyDescent="0.25">
      <c r="A67" s="31" t="s">
        <v>477</v>
      </c>
      <c r="B67" s="31">
        <v>17</v>
      </c>
    </row>
    <row r="68" spans="1:2" x14ac:dyDescent="0.25">
      <c r="A68" s="31" t="s">
        <v>284</v>
      </c>
      <c r="B68" s="31">
        <v>14</v>
      </c>
    </row>
    <row r="69" spans="1:2" x14ac:dyDescent="0.25">
      <c r="A69" s="31" t="s">
        <v>249</v>
      </c>
      <c r="B69" s="31">
        <v>13</v>
      </c>
    </row>
    <row r="70" spans="1:2" x14ac:dyDescent="0.25">
      <c r="A70" s="31" t="s">
        <v>260</v>
      </c>
      <c r="B70" s="31">
        <v>13</v>
      </c>
    </row>
    <row r="71" spans="1:2" x14ac:dyDescent="0.25">
      <c r="A71" s="31" t="s">
        <v>545</v>
      </c>
      <c r="B71" s="31">
        <v>12</v>
      </c>
    </row>
    <row r="72" spans="1:2" x14ac:dyDescent="0.25">
      <c r="A72" s="31" t="s">
        <v>437</v>
      </c>
      <c r="B72" s="31">
        <v>11</v>
      </c>
    </row>
    <row r="73" spans="1:2" x14ac:dyDescent="0.25">
      <c r="A73" s="31" t="s">
        <v>273</v>
      </c>
      <c r="B73" s="31">
        <v>11</v>
      </c>
    </row>
    <row r="74" spans="1:2" x14ac:dyDescent="0.25">
      <c r="A74" s="31" t="s">
        <v>340</v>
      </c>
      <c r="B74" s="31">
        <v>11</v>
      </c>
    </row>
    <row r="75" spans="1:2" x14ac:dyDescent="0.25">
      <c r="A75" s="31" t="s">
        <v>236</v>
      </c>
      <c r="B75" s="31">
        <v>9</v>
      </c>
    </row>
    <row r="76" spans="1:2" x14ac:dyDescent="0.25">
      <c r="A76" s="31" t="s">
        <v>486</v>
      </c>
      <c r="B76" s="31">
        <v>9</v>
      </c>
    </row>
    <row r="77" spans="1:2" x14ac:dyDescent="0.25">
      <c r="A77" s="31" t="s">
        <v>180</v>
      </c>
      <c r="B77" s="31">
        <v>9</v>
      </c>
    </row>
    <row r="78" spans="1:2" x14ac:dyDescent="0.25">
      <c r="A78" s="31" t="s">
        <v>226</v>
      </c>
      <c r="B78" s="31">
        <v>8</v>
      </c>
    </row>
    <row r="79" spans="1:2" x14ac:dyDescent="0.25">
      <c r="A79" s="31" t="s">
        <v>510</v>
      </c>
      <c r="B79" s="31">
        <v>8</v>
      </c>
    </row>
    <row r="80" spans="1:2" x14ac:dyDescent="0.25">
      <c r="A80" s="31" t="s">
        <v>266</v>
      </c>
      <c r="B80" s="31">
        <v>7</v>
      </c>
    </row>
    <row r="81" spans="1:2" x14ac:dyDescent="0.25">
      <c r="A81" s="31" t="s">
        <v>150</v>
      </c>
      <c r="B81" s="31">
        <v>6</v>
      </c>
    </row>
    <row r="82" spans="1:2" x14ac:dyDescent="0.25">
      <c r="A82" s="31" t="s">
        <v>370</v>
      </c>
      <c r="B82" s="31">
        <v>5</v>
      </c>
    </row>
    <row r="83" spans="1:2" x14ac:dyDescent="0.25">
      <c r="A83" s="31" t="s">
        <v>269</v>
      </c>
      <c r="B83" s="31">
        <v>5</v>
      </c>
    </row>
    <row r="84" spans="1:2" x14ac:dyDescent="0.25">
      <c r="A84" s="31" t="s">
        <v>406</v>
      </c>
      <c r="B84" s="31">
        <v>5</v>
      </c>
    </row>
    <row r="85" spans="1:2" x14ac:dyDescent="0.25">
      <c r="A85" s="31" t="s">
        <v>392</v>
      </c>
      <c r="B85" s="31">
        <v>5</v>
      </c>
    </row>
    <row r="86" spans="1:2" x14ac:dyDescent="0.25">
      <c r="A86" s="31" t="s">
        <v>299</v>
      </c>
      <c r="B86" s="31">
        <v>4</v>
      </c>
    </row>
    <row r="87" spans="1:2" x14ac:dyDescent="0.25">
      <c r="A87" s="31" t="s">
        <v>144</v>
      </c>
      <c r="B87" s="31">
        <v>4</v>
      </c>
    </row>
    <row r="88" spans="1:2" x14ac:dyDescent="0.25">
      <c r="A88" s="31" t="s">
        <v>409</v>
      </c>
      <c r="B88" s="31">
        <v>3</v>
      </c>
    </row>
    <row r="89" spans="1:2" x14ac:dyDescent="0.25">
      <c r="A89" s="31" t="s">
        <v>499</v>
      </c>
      <c r="B89" s="31">
        <v>3</v>
      </c>
    </row>
    <row r="90" spans="1:2" x14ac:dyDescent="0.25">
      <c r="A90" s="31" t="s">
        <v>202</v>
      </c>
      <c r="B90" s="31">
        <v>3</v>
      </c>
    </row>
    <row r="91" spans="1:2" x14ac:dyDescent="0.25">
      <c r="A91" s="31" t="s">
        <v>155</v>
      </c>
      <c r="B91" s="31">
        <v>3</v>
      </c>
    </row>
    <row r="92" spans="1:2" x14ac:dyDescent="0.25">
      <c r="A92" s="31" t="s">
        <v>134</v>
      </c>
      <c r="B92" s="31">
        <v>2</v>
      </c>
    </row>
    <row r="93" spans="1:2" x14ac:dyDescent="0.25">
      <c r="A93" s="31" t="s">
        <v>211</v>
      </c>
      <c r="B93" s="31">
        <v>2</v>
      </c>
    </row>
    <row r="94" spans="1:2" x14ac:dyDescent="0.25">
      <c r="A94" s="31" t="s">
        <v>549</v>
      </c>
      <c r="B94" s="31">
        <v>2</v>
      </c>
    </row>
    <row r="95" spans="1:2" x14ac:dyDescent="0.25">
      <c r="A95" s="31" t="s">
        <v>268</v>
      </c>
      <c r="B95" s="31">
        <v>2</v>
      </c>
    </row>
    <row r="96" spans="1:2" x14ac:dyDescent="0.25">
      <c r="A96" s="31" t="s">
        <v>547</v>
      </c>
      <c r="B96" s="31">
        <v>2</v>
      </c>
    </row>
    <row r="97" spans="1:2" x14ac:dyDescent="0.25">
      <c r="A97" s="31" t="s">
        <v>308</v>
      </c>
      <c r="B97" s="31">
        <v>2</v>
      </c>
    </row>
    <row r="98" spans="1:2" x14ac:dyDescent="0.25">
      <c r="A98" s="31" t="s">
        <v>188</v>
      </c>
      <c r="B98" s="31">
        <v>2</v>
      </c>
    </row>
    <row r="99" spans="1:2" x14ac:dyDescent="0.25">
      <c r="A99" s="31" t="s">
        <v>442</v>
      </c>
      <c r="B99" s="31">
        <v>1</v>
      </c>
    </row>
    <row r="100" spans="1:2" x14ac:dyDescent="0.25">
      <c r="A100" s="31" t="s">
        <v>343</v>
      </c>
      <c r="B100" s="31">
        <v>1</v>
      </c>
    </row>
    <row r="101" spans="1:2" x14ac:dyDescent="0.25">
      <c r="A101" s="31" t="s">
        <v>207</v>
      </c>
      <c r="B101" s="31">
        <v>1</v>
      </c>
    </row>
    <row r="102" spans="1:2" x14ac:dyDescent="0.25">
      <c r="A102" s="31" t="s">
        <v>440</v>
      </c>
      <c r="B102" s="31">
        <v>1</v>
      </c>
    </row>
    <row r="103" spans="1:2" x14ac:dyDescent="0.25">
      <c r="A103" s="31" t="s">
        <v>359</v>
      </c>
      <c r="B103" s="31">
        <v>1</v>
      </c>
    </row>
    <row r="104" spans="1:2" x14ac:dyDescent="0.25">
      <c r="A104" s="31" t="s">
        <v>464</v>
      </c>
      <c r="B104" s="31">
        <v>1</v>
      </c>
    </row>
    <row r="105" spans="1:2" x14ac:dyDescent="0.25">
      <c r="A105" s="31" t="s">
        <v>419</v>
      </c>
      <c r="B105" s="31">
        <v>1</v>
      </c>
    </row>
    <row r="106" spans="1:2" x14ac:dyDescent="0.25">
      <c r="A106" s="31" t="s">
        <v>474</v>
      </c>
      <c r="B106" s="31">
        <v>1</v>
      </c>
    </row>
    <row r="107" spans="1:2" x14ac:dyDescent="0.25">
      <c r="A107" s="31" t="s">
        <v>238</v>
      </c>
      <c r="B107" s="31">
        <v>1</v>
      </c>
    </row>
    <row r="108" spans="1:2" x14ac:dyDescent="0.25">
      <c r="A108" s="31" t="s">
        <v>329</v>
      </c>
      <c r="B108" s="31">
        <v>1</v>
      </c>
    </row>
    <row r="109" spans="1:2" x14ac:dyDescent="0.25">
      <c r="A109" s="31" t="s">
        <v>275</v>
      </c>
      <c r="B109" s="31">
        <v>1</v>
      </c>
    </row>
    <row r="110" spans="1:2" x14ac:dyDescent="0.25">
      <c r="A110" s="31" t="s">
        <v>548</v>
      </c>
      <c r="B110" s="31">
        <v>1</v>
      </c>
    </row>
    <row r="111" spans="1:2" x14ac:dyDescent="0.25">
      <c r="A111" s="31" t="s">
        <v>489</v>
      </c>
      <c r="B111" s="31">
        <v>1</v>
      </c>
    </row>
    <row r="112" spans="1:2" x14ac:dyDescent="0.25">
      <c r="A112" s="31" t="s">
        <v>546</v>
      </c>
      <c r="B112" s="31">
        <v>1</v>
      </c>
    </row>
    <row r="113" spans="1:2" x14ac:dyDescent="0.25">
      <c r="A113" s="34" t="s">
        <v>550</v>
      </c>
      <c r="B113" s="34">
        <v>620</v>
      </c>
    </row>
    <row r="115" spans="1:2" ht="15.75" thickBot="1" x14ac:dyDescent="0.3"/>
    <row r="116" spans="1:2" ht="15.6" customHeight="1" thickBot="1" x14ac:dyDescent="0.3">
      <c r="A116" s="442" t="s">
        <v>552</v>
      </c>
      <c r="B116" s="443"/>
    </row>
    <row r="117" spans="1:2" x14ac:dyDescent="0.25">
      <c r="A117" s="33" t="s">
        <v>543</v>
      </c>
      <c r="B117" s="32" t="s">
        <v>544</v>
      </c>
    </row>
    <row r="118" spans="1:2" x14ac:dyDescent="0.25">
      <c r="A118" s="31" t="s">
        <v>367</v>
      </c>
      <c r="B118" s="31">
        <v>152</v>
      </c>
    </row>
    <row r="119" spans="1:2" x14ac:dyDescent="0.25">
      <c r="A119" s="31" t="s">
        <v>365</v>
      </c>
      <c r="B119" s="31">
        <v>82</v>
      </c>
    </row>
    <row r="120" spans="1:2" x14ac:dyDescent="0.25">
      <c r="A120" s="31" t="s">
        <v>164</v>
      </c>
      <c r="B120" s="31">
        <v>35</v>
      </c>
    </row>
    <row r="121" spans="1:2" x14ac:dyDescent="0.25">
      <c r="A121" s="31" t="s">
        <v>185</v>
      </c>
      <c r="B121" s="31">
        <v>29</v>
      </c>
    </row>
    <row r="122" spans="1:2" x14ac:dyDescent="0.25">
      <c r="A122" s="31" t="s">
        <v>433</v>
      </c>
      <c r="B122" s="31">
        <v>27</v>
      </c>
    </row>
    <row r="123" spans="1:2" x14ac:dyDescent="0.25">
      <c r="A123" s="31" t="s">
        <v>175</v>
      </c>
      <c r="B123" s="31">
        <v>22</v>
      </c>
    </row>
    <row r="124" spans="1:2" x14ac:dyDescent="0.25">
      <c r="A124" s="31" t="s">
        <v>340</v>
      </c>
      <c r="B124" s="31">
        <v>20</v>
      </c>
    </row>
    <row r="125" spans="1:2" x14ac:dyDescent="0.25">
      <c r="A125" s="31" t="s">
        <v>249</v>
      </c>
      <c r="B125" s="31">
        <v>15</v>
      </c>
    </row>
    <row r="126" spans="1:2" x14ac:dyDescent="0.25">
      <c r="A126" s="31" t="s">
        <v>477</v>
      </c>
      <c r="B126" s="31">
        <v>14</v>
      </c>
    </row>
    <row r="127" spans="1:2" x14ac:dyDescent="0.25">
      <c r="A127" s="31" t="s">
        <v>266</v>
      </c>
      <c r="B127" s="31">
        <v>12</v>
      </c>
    </row>
    <row r="128" spans="1:2" x14ac:dyDescent="0.25">
      <c r="A128" s="31" t="s">
        <v>553</v>
      </c>
      <c r="B128" s="31">
        <v>12</v>
      </c>
    </row>
    <row r="129" spans="1:2" x14ac:dyDescent="0.25">
      <c r="A129" s="31" t="s">
        <v>260</v>
      </c>
      <c r="B129" s="31">
        <v>12</v>
      </c>
    </row>
    <row r="130" spans="1:2" x14ac:dyDescent="0.25">
      <c r="A130" s="31" t="s">
        <v>315</v>
      </c>
      <c r="B130" s="31">
        <v>12</v>
      </c>
    </row>
    <row r="131" spans="1:2" x14ac:dyDescent="0.25">
      <c r="A131" s="31" t="s">
        <v>370</v>
      </c>
      <c r="B131" s="31">
        <v>11</v>
      </c>
    </row>
    <row r="132" spans="1:2" x14ac:dyDescent="0.25">
      <c r="A132" s="31" t="s">
        <v>273</v>
      </c>
      <c r="B132" s="31">
        <v>11</v>
      </c>
    </row>
    <row r="133" spans="1:2" x14ac:dyDescent="0.25">
      <c r="A133" s="31" t="s">
        <v>437</v>
      </c>
      <c r="B133" s="31">
        <v>10</v>
      </c>
    </row>
    <row r="134" spans="1:2" x14ac:dyDescent="0.25">
      <c r="A134" s="31" t="s">
        <v>284</v>
      </c>
      <c r="B134" s="31">
        <v>10</v>
      </c>
    </row>
    <row r="135" spans="1:2" x14ac:dyDescent="0.25">
      <c r="A135" s="31" t="s">
        <v>510</v>
      </c>
      <c r="B135" s="31">
        <v>9</v>
      </c>
    </row>
    <row r="136" spans="1:2" x14ac:dyDescent="0.25">
      <c r="A136" s="31" t="s">
        <v>144</v>
      </c>
      <c r="B136" s="31">
        <v>7</v>
      </c>
    </row>
    <row r="137" spans="1:2" x14ac:dyDescent="0.25">
      <c r="A137" s="31" t="s">
        <v>226</v>
      </c>
      <c r="B137" s="31">
        <v>7</v>
      </c>
    </row>
    <row r="138" spans="1:2" x14ac:dyDescent="0.25">
      <c r="A138" s="31" t="s">
        <v>299</v>
      </c>
      <c r="B138" s="31">
        <v>6</v>
      </c>
    </row>
    <row r="139" spans="1:2" x14ac:dyDescent="0.25">
      <c r="A139" s="31" t="s">
        <v>150</v>
      </c>
      <c r="B139" s="31">
        <v>6</v>
      </c>
    </row>
    <row r="140" spans="1:2" x14ac:dyDescent="0.25">
      <c r="A140" s="31" t="s">
        <v>236</v>
      </c>
      <c r="B140" s="31">
        <v>5</v>
      </c>
    </row>
    <row r="141" spans="1:2" x14ac:dyDescent="0.25">
      <c r="A141" s="31" t="s">
        <v>269</v>
      </c>
      <c r="B141" s="31">
        <v>5</v>
      </c>
    </row>
    <row r="142" spans="1:2" x14ac:dyDescent="0.25">
      <c r="A142" s="31" t="s">
        <v>392</v>
      </c>
      <c r="B142" s="31">
        <v>5</v>
      </c>
    </row>
    <row r="143" spans="1:2" x14ac:dyDescent="0.25">
      <c r="A143" s="31" t="s">
        <v>155</v>
      </c>
      <c r="B143" s="31">
        <v>4</v>
      </c>
    </row>
    <row r="144" spans="1:2" x14ac:dyDescent="0.25">
      <c r="A144" s="31" t="s">
        <v>329</v>
      </c>
      <c r="B144" s="31">
        <v>4</v>
      </c>
    </row>
    <row r="145" spans="1:2" x14ac:dyDescent="0.25">
      <c r="A145" s="31" t="s">
        <v>499</v>
      </c>
      <c r="B145" s="31">
        <v>3</v>
      </c>
    </row>
    <row r="146" spans="1:2" x14ac:dyDescent="0.25">
      <c r="A146" s="31" t="s">
        <v>308</v>
      </c>
      <c r="B146" s="31">
        <v>3</v>
      </c>
    </row>
    <row r="147" spans="1:2" x14ac:dyDescent="0.25">
      <c r="A147" s="31" t="s">
        <v>489</v>
      </c>
      <c r="B147" s="31">
        <v>3</v>
      </c>
    </row>
    <row r="148" spans="1:2" x14ac:dyDescent="0.25">
      <c r="A148" s="31" t="s">
        <v>180</v>
      </c>
      <c r="B148" s="31">
        <v>3</v>
      </c>
    </row>
    <row r="149" spans="1:2" x14ac:dyDescent="0.25">
      <c r="A149" s="31" t="s">
        <v>268</v>
      </c>
      <c r="B149" s="31">
        <v>3</v>
      </c>
    </row>
    <row r="150" spans="1:2" x14ac:dyDescent="0.25">
      <c r="A150" s="31" t="s">
        <v>409</v>
      </c>
      <c r="B150" s="31">
        <v>3</v>
      </c>
    </row>
    <row r="151" spans="1:2" x14ac:dyDescent="0.25">
      <c r="A151" s="31" t="s">
        <v>549</v>
      </c>
      <c r="B151" s="31">
        <v>2</v>
      </c>
    </row>
    <row r="152" spans="1:2" x14ac:dyDescent="0.25">
      <c r="A152" s="31" t="s">
        <v>464</v>
      </c>
      <c r="B152" s="31">
        <v>2</v>
      </c>
    </row>
    <row r="153" spans="1:2" x14ac:dyDescent="0.25">
      <c r="A153" s="31" t="s">
        <v>188</v>
      </c>
      <c r="B153" s="31">
        <v>2</v>
      </c>
    </row>
    <row r="154" spans="1:2" x14ac:dyDescent="0.25">
      <c r="A154" s="31" t="s">
        <v>546</v>
      </c>
      <c r="B154" s="31">
        <v>2</v>
      </c>
    </row>
    <row r="155" spans="1:2" x14ac:dyDescent="0.25">
      <c r="A155" s="31" t="s">
        <v>486</v>
      </c>
      <c r="B155" s="31">
        <v>2</v>
      </c>
    </row>
    <row r="156" spans="1:2" x14ac:dyDescent="0.25">
      <c r="A156" s="31" t="s">
        <v>547</v>
      </c>
      <c r="B156" s="31">
        <v>2</v>
      </c>
    </row>
    <row r="157" spans="1:2" x14ac:dyDescent="0.25">
      <c r="A157" s="31" t="s">
        <v>134</v>
      </c>
      <c r="B157" s="31">
        <v>2</v>
      </c>
    </row>
    <row r="158" spans="1:2" x14ac:dyDescent="0.25">
      <c r="A158" s="31" t="s">
        <v>359</v>
      </c>
      <c r="B158" s="31">
        <v>2</v>
      </c>
    </row>
    <row r="159" spans="1:2" x14ac:dyDescent="0.25">
      <c r="A159" s="31" t="s">
        <v>202</v>
      </c>
      <c r="B159" s="31">
        <v>1</v>
      </c>
    </row>
    <row r="160" spans="1:2" x14ac:dyDescent="0.25">
      <c r="A160" s="31" t="s">
        <v>419</v>
      </c>
      <c r="B160" s="31">
        <v>1</v>
      </c>
    </row>
    <row r="161" spans="1:2" x14ac:dyDescent="0.25">
      <c r="A161" s="31" t="s">
        <v>141</v>
      </c>
      <c r="B161" s="31">
        <v>1</v>
      </c>
    </row>
    <row r="162" spans="1:2" x14ac:dyDescent="0.25">
      <c r="A162" s="31" t="s">
        <v>406</v>
      </c>
      <c r="B162" s="31">
        <v>1</v>
      </c>
    </row>
    <row r="163" spans="1:2" x14ac:dyDescent="0.25">
      <c r="A163" s="31" t="s">
        <v>548</v>
      </c>
      <c r="B163" s="31">
        <v>1</v>
      </c>
    </row>
    <row r="164" spans="1:2" x14ac:dyDescent="0.25">
      <c r="A164" s="31" t="s">
        <v>336</v>
      </c>
      <c r="B164" s="31">
        <v>1</v>
      </c>
    </row>
    <row r="165" spans="1:2" x14ac:dyDescent="0.25">
      <c r="A165" s="31" t="s">
        <v>211</v>
      </c>
      <c r="B165" s="31">
        <v>1</v>
      </c>
    </row>
    <row r="166" spans="1:2" x14ac:dyDescent="0.25">
      <c r="A166" s="31" t="s">
        <v>474</v>
      </c>
      <c r="B166" s="31">
        <v>1</v>
      </c>
    </row>
    <row r="167" spans="1:2" x14ac:dyDescent="0.25">
      <c r="A167" s="31" t="s">
        <v>238</v>
      </c>
      <c r="B167" s="31">
        <v>1</v>
      </c>
    </row>
    <row r="168" spans="1:2" x14ac:dyDescent="0.25">
      <c r="A168" s="31" t="s">
        <v>207</v>
      </c>
      <c r="B168" s="31">
        <v>1</v>
      </c>
    </row>
    <row r="169" spans="1:2" x14ac:dyDescent="0.25">
      <c r="A169" s="31" t="s">
        <v>440</v>
      </c>
      <c r="B169" s="31">
        <v>1</v>
      </c>
    </row>
    <row r="170" spans="1:2" x14ac:dyDescent="0.25">
      <c r="A170" s="34" t="s">
        <v>550</v>
      </c>
      <c r="B170" s="34">
        <v>589</v>
      </c>
    </row>
    <row r="172" spans="1:2" ht="15.75" thickBot="1" x14ac:dyDescent="0.3"/>
    <row r="173" spans="1:2" ht="15.75" thickBot="1" x14ac:dyDescent="0.3">
      <c r="A173" s="445" t="s">
        <v>554</v>
      </c>
      <c r="B173" s="446"/>
    </row>
    <row r="174" spans="1:2" x14ac:dyDescent="0.25">
      <c r="A174" s="33" t="s">
        <v>543</v>
      </c>
      <c r="B174" s="32" t="s">
        <v>544</v>
      </c>
    </row>
    <row r="175" spans="1:2" x14ac:dyDescent="0.25">
      <c r="A175" s="31" t="s">
        <v>367</v>
      </c>
      <c r="B175" s="31">
        <v>132</v>
      </c>
    </row>
    <row r="176" spans="1:2" x14ac:dyDescent="0.25">
      <c r="A176" s="31" t="s">
        <v>555</v>
      </c>
      <c r="B176" s="31">
        <v>60</v>
      </c>
    </row>
    <row r="177" spans="1:2" x14ac:dyDescent="0.25">
      <c r="A177" s="31" t="s">
        <v>164</v>
      </c>
      <c r="B177" s="31">
        <v>33</v>
      </c>
    </row>
    <row r="178" spans="1:2" x14ac:dyDescent="0.25">
      <c r="A178" s="31" t="s">
        <v>185</v>
      </c>
      <c r="B178" s="31">
        <v>26</v>
      </c>
    </row>
    <row r="179" spans="1:2" x14ac:dyDescent="0.25">
      <c r="A179" s="31" t="s">
        <v>340</v>
      </c>
      <c r="B179" s="31">
        <v>24</v>
      </c>
    </row>
    <row r="180" spans="1:2" x14ac:dyDescent="0.25">
      <c r="A180" s="31" t="s">
        <v>175</v>
      </c>
      <c r="B180" s="31">
        <v>22</v>
      </c>
    </row>
    <row r="181" spans="1:2" x14ac:dyDescent="0.25">
      <c r="A181" s="31" t="s">
        <v>510</v>
      </c>
      <c r="B181" s="31">
        <v>18</v>
      </c>
    </row>
    <row r="182" spans="1:2" x14ac:dyDescent="0.25">
      <c r="A182" s="31" t="s">
        <v>260</v>
      </c>
      <c r="B182" s="31">
        <v>18</v>
      </c>
    </row>
    <row r="183" spans="1:2" x14ac:dyDescent="0.25">
      <c r="A183" s="31" t="s">
        <v>433</v>
      </c>
      <c r="B183" s="31">
        <v>13</v>
      </c>
    </row>
    <row r="184" spans="1:2" x14ac:dyDescent="0.25">
      <c r="A184" s="31" t="s">
        <v>556</v>
      </c>
      <c r="B184" s="31">
        <v>13</v>
      </c>
    </row>
    <row r="185" spans="1:2" x14ac:dyDescent="0.25">
      <c r="A185" s="31" t="s">
        <v>315</v>
      </c>
      <c r="B185" s="31">
        <v>12</v>
      </c>
    </row>
    <row r="186" spans="1:2" x14ac:dyDescent="0.25">
      <c r="A186" s="31" t="s">
        <v>249</v>
      </c>
      <c r="B186" s="31">
        <v>12</v>
      </c>
    </row>
    <row r="187" spans="1:2" x14ac:dyDescent="0.25">
      <c r="A187" s="31" t="s">
        <v>273</v>
      </c>
      <c r="B187" s="31">
        <v>12</v>
      </c>
    </row>
    <row r="188" spans="1:2" x14ac:dyDescent="0.25">
      <c r="A188" s="31" t="s">
        <v>370</v>
      </c>
      <c r="B188" s="31">
        <v>11</v>
      </c>
    </row>
    <row r="189" spans="1:2" x14ac:dyDescent="0.25">
      <c r="A189" s="31" t="s">
        <v>553</v>
      </c>
      <c r="B189" s="31">
        <v>10</v>
      </c>
    </row>
    <row r="190" spans="1:2" x14ac:dyDescent="0.25">
      <c r="A190" s="31" t="s">
        <v>144</v>
      </c>
      <c r="B190" s="31">
        <v>10</v>
      </c>
    </row>
    <row r="191" spans="1:2" x14ac:dyDescent="0.25">
      <c r="A191" s="31" t="s">
        <v>266</v>
      </c>
      <c r="B191" s="31">
        <v>9</v>
      </c>
    </row>
    <row r="192" spans="1:2" x14ac:dyDescent="0.25">
      <c r="A192" s="31" t="s">
        <v>477</v>
      </c>
      <c r="B192" s="31">
        <v>9</v>
      </c>
    </row>
    <row r="193" spans="1:2" x14ac:dyDescent="0.25">
      <c r="A193" s="31" t="s">
        <v>284</v>
      </c>
      <c r="B193" s="31">
        <v>8</v>
      </c>
    </row>
    <row r="194" spans="1:2" x14ac:dyDescent="0.25">
      <c r="A194" s="31" t="s">
        <v>236</v>
      </c>
      <c r="B194" s="31">
        <v>8</v>
      </c>
    </row>
    <row r="195" spans="1:2" x14ac:dyDescent="0.25">
      <c r="A195" s="31" t="s">
        <v>226</v>
      </c>
      <c r="B195" s="31">
        <v>7</v>
      </c>
    </row>
    <row r="196" spans="1:2" x14ac:dyDescent="0.25">
      <c r="A196" s="31" t="s">
        <v>150</v>
      </c>
      <c r="B196" s="31">
        <v>6</v>
      </c>
    </row>
    <row r="197" spans="1:2" x14ac:dyDescent="0.25">
      <c r="A197" s="31" t="s">
        <v>269</v>
      </c>
      <c r="B197" s="31">
        <v>6</v>
      </c>
    </row>
    <row r="198" spans="1:2" x14ac:dyDescent="0.25">
      <c r="A198" s="31" t="s">
        <v>392</v>
      </c>
      <c r="B198" s="31">
        <v>5</v>
      </c>
    </row>
    <row r="199" spans="1:2" x14ac:dyDescent="0.25">
      <c r="A199" s="31" t="s">
        <v>299</v>
      </c>
      <c r="B199" s="31">
        <v>5</v>
      </c>
    </row>
    <row r="200" spans="1:2" x14ac:dyDescent="0.25">
      <c r="A200" s="31" t="s">
        <v>155</v>
      </c>
      <c r="B200" s="31">
        <v>4</v>
      </c>
    </row>
    <row r="201" spans="1:2" x14ac:dyDescent="0.25">
      <c r="A201" s="31" t="s">
        <v>180</v>
      </c>
      <c r="B201" s="31">
        <v>4</v>
      </c>
    </row>
    <row r="202" spans="1:2" x14ac:dyDescent="0.25">
      <c r="A202" s="31" t="s">
        <v>557</v>
      </c>
      <c r="B202" s="31">
        <v>4</v>
      </c>
    </row>
    <row r="203" spans="1:2" x14ac:dyDescent="0.25">
      <c r="A203" s="31" t="s">
        <v>499</v>
      </c>
      <c r="B203" s="31">
        <v>3</v>
      </c>
    </row>
    <row r="204" spans="1:2" x14ac:dyDescent="0.25">
      <c r="A204" s="31" t="s">
        <v>308</v>
      </c>
      <c r="B204" s="31">
        <v>3</v>
      </c>
    </row>
    <row r="205" spans="1:2" x14ac:dyDescent="0.25">
      <c r="A205" s="31" t="s">
        <v>268</v>
      </c>
      <c r="B205" s="31">
        <v>3</v>
      </c>
    </row>
    <row r="206" spans="1:2" x14ac:dyDescent="0.25">
      <c r="A206" s="31" t="s">
        <v>409</v>
      </c>
      <c r="B206" s="31">
        <v>3</v>
      </c>
    </row>
    <row r="207" spans="1:2" x14ac:dyDescent="0.25">
      <c r="A207" s="31" t="s">
        <v>549</v>
      </c>
      <c r="B207" s="31">
        <v>2</v>
      </c>
    </row>
    <row r="208" spans="1:2" x14ac:dyDescent="0.25">
      <c r="A208" s="31" t="s">
        <v>170</v>
      </c>
      <c r="B208" s="31">
        <v>2</v>
      </c>
    </row>
    <row r="209" spans="1:2" x14ac:dyDescent="0.25">
      <c r="A209" s="31" t="s">
        <v>464</v>
      </c>
      <c r="B209" s="31">
        <v>2</v>
      </c>
    </row>
    <row r="210" spans="1:2" x14ac:dyDescent="0.25">
      <c r="A210" s="31" t="s">
        <v>134</v>
      </c>
      <c r="B210" s="31">
        <v>2</v>
      </c>
    </row>
    <row r="211" spans="1:2" x14ac:dyDescent="0.25">
      <c r="A211" s="31" t="s">
        <v>252</v>
      </c>
      <c r="B211" s="31">
        <v>2</v>
      </c>
    </row>
    <row r="212" spans="1:2" x14ac:dyDescent="0.25">
      <c r="A212" s="31" t="s">
        <v>558</v>
      </c>
      <c r="B212" s="31">
        <v>2</v>
      </c>
    </row>
    <row r="213" spans="1:2" x14ac:dyDescent="0.25">
      <c r="A213" s="31" t="s">
        <v>547</v>
      </c>
      <c r="B213" s="31">
        <v>2</v>
      </c>
    </row>
    <row r="214" spans="1:2" x14ac:dyDescent="0.25">
      <c r="A214" s="31" t="s">
        <v>559</v>
      </c>
      <c r="B214" s="31">
        <v>2</v>
      </c>
    </row>
    <row r="215" spans="1:2" x14ac:dyDescent="0.25">
      <c r="A215" s="31" t="s">
        <v>560</v>
      </c>
      <c r="B215" s="31">
        <v>1</v>
      </c>
    </row>
    <row r="216" spans="1:2" x14ac:dyDescent="0.25">
      <c r="A216" s="31" t="s">
        <v>343</v>
      </c>
      <c r="B216" s="31">
        <v>1</v>
      </c>
    </row>
    <row r="217" spans="1:2" x14ac:dyDescent="0.25">
      <c r="A217" s="31" t="s">
        <v>546</v>
      </c>
      <c r="B217" s="31">
        <v>1</v>
      </c>
    </row>
    <row r="218" spans="1:2" x14ac:dyDescent="0.25">
      <c r="A218" s="31" t="s">
        <v>207</v>
      </c>
      <c r="B218" s="31">
        <v>1</v>
      </c>
    </row>
    <row r="219" spans="1:2" x14ac:dyDescent="0.25">
      <c r="A219" s="31" t="s">
        <v>561</v>
      </c>
      <c r="B219" s="31">
        <v>1</v>
      </c>
    </row>
    <row r="220" spans="1:2" x14ac:dyDescent="0.25">
      <c r="A220" s="31" t="s">
        <v>202</v>
      </c>
      <c r="B220" s="31">
        <v>1</v>
      </c>
    </row>
    <row r="221" spans="1:2" x14ac:dyDescent="0.25">
      <c r="A221" s="31" t="s">
        <v>562</v>
      </c>
      <c r="B221" s="31">
        <v>1</v>
      </c>
    </row>
    <row r="222" spans="1:2" x14ac:dyDescent="0.25">
      <c r="A222" s="31" t="s">
        <v>188</v>
      </c>
      <c r="B222" s="31">
        <v>1</v>
      </c>
    </row>
    <row r="223" spans="1:2" x14ac:dyDescent="0.25">
      <c r="A223" s="31" t="s">
        <v>359</v>
      </c>
      <c r="B223" s="31">
        <v>1</v>
      </c>
    </row>
    <row r="224" spans="1:2" x14ac:dyDescent="0.25">
      <c r="A224" s="31" t="s">
        <v>474</v>
      </c>
      <c r="B224" s="31">
        <v>1</v>
      </c>
    </row>
    <row r="225" spans="1:2" x14ac:dyDescent="0.25">
      <c r="A225" s="31" t="s">
        <v>141</v>
      </c>
      <c r="B225" s="31">
        <v>1</v>
      </c>
    </row>
    <row r="226" spans="1:2" x14ac:dyDescent="0.25">
      <c r="A226" s="31" t="s">
        <v>486</v>
      </c>
      <c r="B226" s="31">
        <v>1</v>
      </c>
    </row>
    <row r="227" spans="1:2" x14ac:dyDescent="0.25">
      <c r="A227" s="31" t="s">
        <v>406</v>
      </c>
      <c r="B227" s="31">
        <v>1</v>
      </c>
    </row>
    <row r="228" spans="1:2" x14ac:dyDescent="0.25">
      <c r="A228" s="31" t="s">
        <v>548</v>
      </c>
      <c r="B228" s="31">
        <v>1</v>
      </c>
    </row>
    <row r="229" spans="1:2" x14ac:dyDescent="0.25">
      <c r="A229" s="38" t="s">
        <v>550</v>
      </c>
      <c r="B229" s="37">
        <v>543</v>
      </c>
    </row>
    <row r="231" spans="1:2" ht="15.75" thickBot="1" x14ac:dyDescent="0.3"/>
    <row r="232" spans="1:2" ht="15.75" thickBot="1" x14ac:dyDescent="0.3">
      <c r="A232" s="445" t="s">
        <v>563</v>
      </c>
      <c r="B232" s="446"/>
    </row>
    <row r="233" spans="1:2" x14ac:dyDescent="0.25">
      <c r="A233" s="33" t="s">
        <v>543</v>
      </c>
      <c r="B233" s="32" t="s">
        <v>544</v>
      </c>
    </row>
    <row r="234" spans="1:2" x14ac:dyDescent="0.25">
      <c r="A234" s="15" t="s">
        <v>367</v>
      </c>
      <c r="B234" s="31">
        <v>148</v>
      </c>
    </row>
    <row r="235" spans="1:2" x14ac:dyDescent="0.25">
      <c r="A235" s="15" t="s">
        <v>555</v>
      </c>
      <c r="B235" s="31">
        <v>50</v>
      </c>
    </row>
    <row r="236" spans="1:2" x14ac:dyDescent="0.25">
      <c r="A236" s="15" t="s">
        <v>564</v>
      </c>
      <c r="B236" s="31">
        <v>40</v>
      </c>
    </row>
    <row r="237" spans="1:2" x14ac:dyDescent="0.25">
      <c r="A237" s="15" t="s">
        <v>175</v>
      </c>
      <c r="B237" s="31">
        <v>35</v>
      </c>
    </row>
    <row r="238" spans="1:2" x14ac:dyDescent="0.25">
      <c r="A238" s="15" t="s">
        <v>185</v>
      </c>
      <c r="B238" s="31">
        <v>26</v>
      </c>
    </row>
    <row r="239" spans="1:2" x14ac:dyDescent="0.25">
      <c r="A239" s="15" t="s">
        <v>273</v>
      </c>
      <c r="B239" s="31">
        <v>25</v>
      </c>
    </row>
    <row r="240" spans="1:2" x14ac:dyDescent="0.25">
      <c r="A240" s="15" t="s">
        <v>269</v>
      </c>
      <c r="B240" s="31">
        <v>21</v>
      </c>
    </row>
    <row r="241" spans="1:2" x14ac:dyDescent="0.25">
      <c r="A241" s="15" t="s">
        <v>260</v>
      </c>
      <c r="B241" s="31">
        <v>19</v>
      </c>
    </row>
    <row r="242" spans="1:2" x14ac:dyDescent="0.25">
      <c r="A242" s="15" t="s">
        <v>340</v>
      </c>
      <c r="B242" s="31">
        <v>19</v>
      </c>
    </row>
    <row r="243" spans="1:2" x14ac:dyDescent="0.25">
      <c r="A243" s="15" t="s">
        <v>433</v>
      </c>
      <c r="B243" s="31">
        <v>14</v>
      </c>
    </row>
    <row r="244" spans="1:2" x14ac:dyDescent="0.25">
      <c r="A244" s="15" t="s">
        <v>553</v>
      </c>
      <c r="B244" s="31">
        <v>14</v>
      </c>
    </row>
    <row r="245" spans="1:2" x14ac:dyDescent="0.25">
      <c r="A245" s="15" t="s">
        <v>315</v>
      </c>
      <c r="B245" s="31">
        <v>13</v>
      </c>
    </row>
    <row r="246" spans="1:2" x14ac:dyDescent="0.25">
      <c r="A246" s="15" t="s">
        <v>477</v>
      </c>
      <c r="B246" s="31">
        <v>12</v>
      </c>
    </row>
    <row r="247" spans="1:2" x14ac:dyDescent="0.25">
      <c r="A247" s="15" t="s">
        <v>510</v>
      </c>
      <c r="B247" s="31">
        <v>11</v>
      </c>
    </row>
    <row r="248" spans="1:2" x14ac:dyDescent="0.25">
      <c r="A248" s="15" t="s">
        <v>144</v>
      </c>
      <c r="B248" s="31">
        <v>11</v>
      </c>
    </row>
    <row r="249" spans="1:2" x14ac:dyDescent="0.25">
      <c r="A249" s="15" t="s">
        <v>565</v>
      </c>
      <c r="B249" s="31">
        <v>10</v>
      </c>
    </row>
    <row r="250" spans="1:2" x14ac:dyDescent="0.25">
      <c r="A250" s="15" t="s">
        <v>437</v>
      </c>
      <c r="B250" s="31">
        <v>10</v>
      </c>
    </row>
    <row r="251" spans="1:2" x14ac:dyDescent="0.25">
      <c r="A251" s="15" t="s">
        <v>284</v>
      </c>
      <c r="B251" s="31">
        <v>10</v>
      </c>
    </row>
    <row r="252" spans="1:2" x14ac:dyDescent="0.25">
      <c r="A252" s="15" t="s">
        <v>370</v>
      </c>
      <c r="B252" s="31">
        <v>9</v>
      </c>
    </row>
    <row r="253" spans="1:2" x14ac:dyDescent="0.25">
      <c r="A253" s="15" t="s">
        <v>299</v>
      </c>
      <c r="B253" s="31">
        <v>7</v>
      </c>
    </row>
    <row r="254" spans="1:2" x14ac:dyDescent="0.25">
      <c r="A254" s="15" t="s">
        <v>566</v>
      </c>
      <c r="B254" s="31">
        <v>7</v>
      </c>
    </row>
    <row r="255" spans="1:2" x14ac:dyDescent="0.25">
      <c r="A255" s="15" t="s">
        <v>150</v>
      </c>
      <c r="B255" s="31">
        <v>7</v>
      </c>
    </row>
    <row r="256" spans="1:2" x14ac:dyDescent="0.25">
      <c r="A256" s="15" t="s">
        <v>236</v>
      </c>
      <c r="B256" s="31">
        <v>6</v>
      </c>
    </row>
    <row r="257" spans="1:2" x14ac:dyDescent="0.25">
      <c r="A257" s="15" t="s">
        <v>226</v>
      </c>
      <c r="B257" s="31">
        <v>6</v>
      </c>
    </row>
    <row r="258" spans="1:2" x14ac:dyDescent="0.25">
      <c r="A258" s="15" t="s">
        <v>392</v>
      </c>
      <c r="B258" s="31">
        <v>6</v>
      </c>
    </row>
    <row r="259" spans="1:2" x14ac:dyDescent="0.25">
      <c r="A259" s="15" t="s">
        <v>486</v>
      </c>
      <c r="B259" s="31">
        <v>5</v>
      </c>
    </row>
    <row r="260" spans="1:2" x14ac:dyDescent="0.25">
      <c r="A260" s="15" t="s">
        <v>557</v>
      </c>
      <c r="B260" s="31">
        <v>4</v>
      </c>
    </row>
    <row r="261" spans="1:2" x14ac:dyDescent="0.25">
      <c r="A261" s="15" t="s">
        <v>180</v>
      </c>
      <c r="B261" s="31">
        <v>4</v>
      </c>
    </row>
    <row r="262" spans="1:2" x14ac:dyDescent="0.25">
      <c r="A262" s="15" t="s">
        <v>546</v>
      </c>
      <c r="B262" s="31">
        <v>3</v>
      </c>
    </row>
    <row r="263" spans="1:2" x14ac:dyDescent="0.25">
      <c r="A263" s="15" t="s">
        <v>409</v>
      </c>
      <c r="B263" s="31">
        <v>3</v>
      </c>
    </row>
    <row r="264" spans="1:2" x14ac:dyDescent="0.25">
      <c r="A264" s="15" t="s">
        <v>155</v>
      </c>
      <c r="B264" s="31">
        <v>3</v>
      </c>
    </row>
    <row r="265" spans="1:2" x14ac:dyDescent="0.25">
      <c r="A265" s="15" t="s">
        <v>499</v>
      </c>
      <c r="B265" s="31">
        <v>3</v>
      </c>
    </row>
    <row r="266" spans="1:2" x14ac:dyDescent="0.25">
      <c r="A266" s="15" t="s">
        <v>567</v>
      </c>
      <c r="B266" s="31">
        <v>3</v>
      </c>
    </row>
    <row r="267" spans="1:2" x14ac:dyDescent="0.25">
      <c r="A267" s="15" t="s">
        <v>474</v>
      </c>
      <c r="B267" s="31">
        <v>3</v>
      </c>
    </row>
    <row r="268" spans="1:2" x14ac:dyDescent="0.25">
      <c r="A268" s="15" t="s">
        <v>308</v>
      </c>
      <c r="B268" s="31">
        <v>3</v>
      </c>
    </row>
    <row r="269" spans="1:2" x14ac:dyDescent="0.25">
      <c r="A269" s="15" t="s">
        <v>207</v>
      </c>
      <c r="B269" s="31">
        <v>2</v>
      </c>
    </row>
    <row r="270" spans="1:2" x14ac:dyDescent="0.25">
      <c r="A270" s="15" t="s">
        <v>547</v>
      </c>
      <c r="B270" s="31">
        <v>2</v>
      </c>
    </row>
    <row r="271" spans="1:2" x14ac:dyDescent="0.25">
      <c r="A271" s="15" t="s">
        <v>549</v>
      </c>
      <c r="B271" s="31">
        <v>2</v>
      </c>
    </row>
    <row r="272" spans="1:2" x14ac:dyDescent="0.25">
      <c r="A272" s="15" t="s">
        <v>559</v>
      </c>
      <c r="B272" s="31">
        <v>2</v>
      </c>
    </row>
    <row r="273" spans="1:2" x14ac:dyDescent="0.25">
      <c r="A273" s="15" t="s">
        <v>464</v>
      </c>
      <c r="B273" s="31">
        <v>2</v>
      </c>
    </row>
    <row r="274" spans="1:2" x14ac:dyDescent="0.25">
      <c r="A274" s="15" t="s">
        <v>134</v>
      </c>
      <c r="B274" s="31">
        <v>2</v>
      </c>
    </row>
    <row r="275" spans="1:2" x14ac:dyDescent="0.25">
      <c r="A275" s="15" t="s">
        <v>336</v>
      </c>
      <c r="B275" s="31">
        <v>1</v>
      </c>
    </row>
    <row r="276" spans="1:2" x14ac:dyDescent="0.25">
      <c r="A276" s="15" t="s">
        <v>406</v>
      </c>
      <c r="B276" s="31">
        <v>1</v>
      </c>
    </row>
    <row r="277" spans="1:2" x14ac:dyDescent="0.25">
      <c r="A277" s="15" t="s">
        <v>558</v>
      </c>
      <c r="B277" s="31">
        <v>1</v>
      </c>
    </row>
    <row r="278" spans="1:2" x14ac:dyDescent="0.25">
      <c r="A278" s="15" t="s">
        <v>423</v>
      </c>
      <c r="B278" s="31">
        <v>1</v>
      </c>
    </row>
    <row r="279" spans="1:2" x14ac:dyDescent="0.25">
      <c r="A279" s="15" t="s">
        <v>202</v>
      </c>
      <c r="B279" s="31">
        <v>1</v>
      </c>
    </row>
    <row r="280" spans="1:2" x14ac:dyDescent="0.25">
      <c r="A280" s="15" t="s">
        <v>359</v>
      </c>
      <c r="B280" s="31">
        <v>1</v>
      </c>
    </row>
    <row r="281" spans="1:2" x14ac:dyDescent="0.25">
      <c r="A281" s="15" t="s">
        <v>141</v>
      </c>
      <c r="B281" s="31">
        <v>1</v>
      </c>
    </row>
    <row r="282" spans="1:2" x14ac:dyDescent="0.25">
      <c r="A282" s="15" t="s">
        <v>548</v>
      </c>
      <c r="B282" s="31">
        <v>1</v>
      </c>
    </row>
    <row r="283" spans="1:2" x14ac:dyDescent="0.25">
      <c r="A283" s="15" t="s">
        <v>561</v>
      </c>
      <c r="B283" s="31">
        <v>1</v>
      </c>
    </row>
    <row r="284" spans="1:2" x14ac:dyDescent="0.25">
      <c r="A284" s="15" t="s">
        <v>268</v>
      </c>
      <c r="B284" s="31">
        <v>1</v>
      </c>
    </row>
    <row r="285" spans="1:2" x14ac:dyDescent="0.25">
      <c r="A285" s="15" t="s">
        <v>188</v>
      </c>
      <c r="B285" s="31">
        <v>1</v>
      </c>
    </row>
    <row r="286" spans="1:2" x14ac:dyDescent="0.25">
      <c r="A286" s="15" t="s">
        <v>170</v>
      </c>
      <c r="B286" s="31">
        <v>1</v>
      </c>
    </row>
    <row r="287" spans="1:2" x14ac:dyDescent="0.25">
      <c r="A287" s="15" t="s">
        <v>252</v>
      </c>
      <c r="B287" s="31">
        <v>1</v>
      </c>
    </row>
    <row r="288" spans="1:2" x14ac:dyDescent="0.25">
      <c r="A288" s="15" t="s">
        <v>562</v>
      </c>
      <c r="B288" s="31">
        <v>1</v>
      </c>
    </row>
    <row r="289" spans="1:24" x14ac:dyDescent="0.25">
      <c r="A289" s="38" t="s">
        <v>550</v>
      </c>
      <c r="B289" s="37">
        <v>596</v>
      </c>
    </row>
    <row r="290" spans="1:24" s="7" customFormat="1" x14ac:dyDescent="0.25">
      <c r="A290"/>
      <c r="B290"/>
      <c r="C290"/>
      <c r="D290"/>
      <c r="E290"/>
      <c r="F290"/>
      <c r="G290"/>
      <c r="H290"/>
      <c r="I290"/>
      <c r="J290"/>
      <c r="K290"/>
      <c r="L290"/>
      <c r="M290"/>
      <c r="N290"/>
      <c r="O290"/>
      <c r="P290"/>
      <c r="Q290"/>
      <c r="R290"/>
      <c r="S290"/>
      <c r="T290"/>
      <c r="U290"/>
      <c r="V290"/>
      <c r="W290"/>
      <c r="X290"/>
    </row>
    <row r="291" spans="1:24" s="7" customFormat="1" ht="15.75" thickBot="1" x14ac:dyDescent="0.3">
      <c r="A291"/>
      <c r="B291"/>
      <c r="C291"/>
      <c r="D291"/>
      <c r="E291"/>
      <c r="F291"/>
      <c r="G291"/>
      <c r="H291"/>
      <c r="I291"/>
      <c r="J291"/>
      <c r="K291"/>
      <c r="L291"/>
      <c r="M291"/>
      <c r="N291"/>
      <c r="O291"/>
      <c r="P291"/>
      <c r="Q291"/>
      <c r="R291"/>
      <c r="S291"/>
      <c r="T291"/>
      <c r="U291"/>
      <c r="V291"/>
      <c r="W291"/>
      <c r="X291"/>
    </row>
    <row r="292" spans="1:24" ht="15.75" thickBot="1" x14ac:dyDescent="0.3">
      <c r="A292" s="445" t="s">
        <v>568</v>
      </c>
      <c r="B292" s="446"/>
    </row>
    <row r="293" spans="1:24" x14ac:dyDescent="0.25">
      <c r="A293" s="36" t="s">
        <v>543</v>
      </c>
      <c r="B293" s="35" t="s">
        <v>544</v>
      </c>
    </row>
    <row r="294" spans="1:24" x14ac:dyDescent="0.25">
      <c r="A294" s="31" t="s">
        <v>367</v>
      </c>
      <c r="B294" s="31">
        <v>139</v>
      </c>
    </row>
    <row r="295" spans="1:24" x14ac:dyDescent="0.25">
      <c r="A295" s="31" t="s">
        <v>555</v>
      </c>
      <c r="B295" s="31">
        <v>56</v>
      </c>
    </row>
    <row r="296" spans="1:24" x14ac:dyDescent="0.25">
      <c r="A296" s="31" t="s">
        <v>269</v>
      </c>
      <c r="B296" s="31">
        <v>31</v>
      </c>
      <c r="C296" s="23"/>
    </row>
    <row r="297" spans="1:24" x14ac:dyDescent="0.25">
      <c r="A297" s="31" t="s">
        <v>564</v>
      </c>
      <c r="B297" s="31">
        <v>27</v>
      </c>
    </row>
    <row r="298" spans="1:24" x14ac:dyDescent="0.25">
      <c r="A298" s="31" t="s">
        <v>185</v>
      </c>
      <c r="B298" s="31">
        <v>26</v>
      </c>
    </row>
    <row r="299" spans="1:24" x14ac:dyDescent="0.25">
      <c r="A299" s="31" t="s">
        <v>340</v>
      </c>
      <c r="B299" s="31">
        <v>22</v>
      </c>
    </row>
    <row r="300" spans="1:24" x14ac:dyDescent="0.25">
      <c r="A300" s="31" t="s">
        <v>175</v>
      </c>
      <c r="B300" s="31">
        <v>19</v>
      </c>
    </row>
    <row r="301" spans="1:24" x14ac:dyDescent="0.25">
      <c r="A301" s="31" t="s">
        <v>486</v>
      </c>
      <c r="B301" s="31">
        <v>17</v>
      </c>
    </row>
    <row r="302" spans="1:24" x14ac:dyDescent="0.25">
      <c r="A302" s="31" t="s">
        <v>553</v>
      </c>
      <c r="B302" s="31">
        <v>15</v>
      </c>
    </row>
    <row r="303" spans="1:24" x14ac:dyDescent="0.25">
      <c r="A303" s="31" t="s">
        <v>273</v>
      </c>
      <c r="B303" s="31">
        <v>15</v>
      </c>
    </row>
    <row r="304" spans="1:24" x14ac:dyDescent="0.25">
      <c r="A304" s="31" t="s">
        <v>299</v>
      </c>
      <c r="B304" s="31">
        <v>14</v>
      </c>
    </row>
    <row r="305" spans="1:2" x14ac:dyDescent="0.25">
      <c r="A305" s="31" t="s">
        <v>433</v>
      </c>
      <c r="B305" s="31">
        <v>14</v>
      </c>
    </row>
    <row r="306" spans="1:2" x14ac:dyDescent="0.25">
      <c r="A306" s="31" t="s">
        <v>315</v>
      </c>
      <c r="B306" s="31">
        <v>12</v>
      </c>
    </row>
    <row r="307" spans="1:2" x14ac:dyDescent="0.25">
      <c r="A307" s="31" t="s">
        <v>150</v>
      </c>
      <c r="B307" s="31">
        <v>11</v>
      </c>
    </row>
    <row r="308" spans="1:2" x14ac:dyDescent="0.25">
      <c r="A308" s="31" t="s">
        <v>565</v>
      </c>
      <c r="B308" s="31">
        <v>11</v>
      </c>
    </row>
    <row r="309" spans="1:2" x14ac:dyDescent="0.25">
      <c r="A309" s="31" t="s">
        <v>260</v>
      </c>
      <c r="B309" s="31">
        <v>11</v>
      </c>
    </row>
    <row r="310" spans="1:2" x14ac:dyDescent="0.25">
      <c r="A310" s="31" t="s">
        <v>510</v>
      </c>
      <c r="B310" s="31">
        <v>10</v>
      </c>
    </row>
    <row r="311" spans="1:2" x14ac:dyDescent="0.25">
      <c r="A311" s="31" t="s">
        <v>144</v>
      </c>
      <c r="B311" s="31">
        <v>10</v>
      </c>
    </row>
    <row r="312" spans="1:2" x14ac:dyDescent="0.25">
      <c r="A312" s="31" t="s">
        <v>477</v>
      </c>
      <c r="B312" s="31">
        <v>10</v>
      </c>
    </row>
    <row r="313" spans="1:2" x14ac:dyDescent="0.25">
      <c r="A313" s="31" t="s">
        <v>284</v>
      </c>
      <c r="B313" s="31">
        <v>9</v>
      </c>
    </row>
    <row r="314" spans="1:2" x14ac:dyDescent="0.25">
      <c r="A314" s="31" t="s">
        <v>566</v>
      </c>
      <c r="B314" s="31">
        <v>8</v>
      </c>
    </row>
    <row r="315" spans="1:2" x14ac:dyDescent="0.25">
      <c r="A315" s="31" t="s">
        <v>236</v>
      </c>
      <c r="B315" s="31">
        <v>8</v>
      </c>
    </row>
    <row r="316" spans="1:2" x14ac:dyDescent="0.25">
      <c r="A316" s="31" t="s">
        <v>370</v>
      </c>
      <c r="B316" s="31">
        <v>8</v>
      </c>
    </row>
    <row r="317" spans="1:2" x14ac:dyDescent="0.25">
      <c r="A317" s="31" t="s">
        <v>180</v>
      </c>
      <c r="B317" s="31">
        <v>8</v>
      </c>
    </row>
    <row r="318" spans="1:2" x14ac:dyDescent="0.25">
      <c r="A318" s="31" t="s">
        <v>437</v>
      </c>
      <c r="B318" s="31">
        <v>7</v>
      </c>
    </row>
    <row r="319" spans="1:2" x14ac:dyDescent="0.25">
      <c r="A319" s="31" t="s">
        <v>392</v>
      </c>
      <c r="B319" s="31">
        <v>6</v>
      </c>
    </row>
    <row r="320" spans="1:2" x14ac:dyDescent="0.25">
      <c r="A320" s="31" t="s">
        <v>546</v>
      </c>
      <c r="B320" s="31">
        <v>5</v>
      </c>
    </row>
    <row r="321" spans="1:2" x14ac:dyDescent="0.25">
      <c r="A321" s="31" t="s">
        <v>202</v>
      </c>
      <c r="B321" s="31">
        <v>4</v>
      </c>
    </row>
    <row r="322" spans="1:2" x14ac:dyDescent="0.25">
      <c r="A322" s="31" t="s">
        <v>474</v>
      </c>
      <c r="B322" s="31">
        <v>4</v>
      </c>
    </row>
    <row r="323" spans="1:2" x14ac:dyDescent="0.25">
      <c r="A323" s="31" t="s">
        <v>567</v>
      </c>
      <c r="B323" s="31">
        <v>3</v>
      </c>
    </row>
    <row r="324" spans="1:2" x14ac:dyDescent="0.25">
      <c r="A324" s="31" t="s">
        <v>155</v>
      </c>
      <c r="B324" s="31">
        <v>3</v>
      </c>
    </row>
    <row r="325" spans="1:2" x14ac:dyDescent="0.25">
      <c r="A325" s="31" t="s">
        <v>499</v>
      </c>
      <c r="B325" s="31">
        <v>3</v>
      </c>
    </row>
    <row r="326" spans="1:2" x14ac:dyDescent="0.25">
      <c r="A326" s="31" t="s">
        <v>409</v>
      </c>
      <c r="B326" s="31">
        <v>3</v>
      </c>
    </row>
    <row r="327" spans="1:2" x14ac:dyDescent="0.25">
      <c r="A327" s="31" t="s">
        <v>558</v>
      </c>
      <c r="B327" s="31">
        <v>3</v>
      </c>
    </row>
    <row r="328" spans="1:2" x14ac:dyDescent="0.25">
      <c r="A328" s="31" t="s">
        <v>308</v>
      </c>
      <c r="B328" s="31">
        <v>3</v>
      </c>
    </row>
    <row r="329" spans="1:2" x14ac:dyDescent="0.25">
      <c r="A329" s="31" t="s">
        <v>557</v>
      </c>
      <c r="B329" s="31">
        <v>2</v>
      </c>
    </row>
    <row r="330" spans="1:2" x14ac:dyDescent="0.25">
      <c r="A330" s="31" t="s">
        <v>442</v>
      </c>
      <c r="B330" s="31">
        <v>2</v>
      </c>
    </row>
    <row r="331" spans="1:2" x14ac:dyDescent="0.25">
      <c r="A331" s="31" t="s">
        <v>336</v>
      </c>
      <c r="B331" s="31">
        <v>2</v>
      </c>
    </row>
    <row r="332" spans="1:2" x14ac:dyDescent="0.25">
      <c r="A332" s="31" t="s">
        <v>226</v>
      </c>
      <c r="B332" s="31">
        <v>2</v>
      </c>
    </row>
    <row r="333" spans="1:2" x14ac:dyDescent="0.25">
      <c r="A333" s="31" t="s">
        <v>134</v>
      </c>
      <c r="B333" s="31">
        <v>2</v>
      </c>
    </row>
    <row r="334" spans="1:2" x14ac:dyDescent="0.25">
      <c r="A334" s="31" t="s">
        <v>406</v>
      </c>
      <c r="B334" s="31">
        <v>1</v>
      </c>
    </row>
    <row r="335" spans="1:2" x14ac:dyDescent="0.25">
      <c r="A335" s="31" t="s">
        <v>559</v>
      </c>
      <c r="B335" s="31">
        <v>1</v>
      </c>
    </row>
    <row r="336" spans="1:2" x14ac:dyDescent="0.25">
      <c r="A336" s="31" t="s">
        <v>319</v>
      </c>
      <c r="B336" s="31">
        <v>1</v>
      </c>
    </row>
    <row r="337" spans="1:6" x14ac:dyDescent="0.25">
      <c r="A337" s="31" t="s">
        <v>569</v>
      </c>
      <c r="B337" s="31">
        <v>1</v>
      </c>
    </row>
    <row r="338" spans="1:6" x14ac:dyDescent="0.25">
      <c r="A338" s="31" t="s">
        <v>170</v>
      </c>
      <c r="B338" s="31">
        <v>1</v>
      </c>
    </row>
    <row r="339" spans="1:6" x14ac:dyDescent="0.25">
      <c r="A339" s="31" t="s">
        <v>423</v>
      </c>
      <c r="B339" s="31">
        <v>1</v>
      </c>
    </row>
    <row r="340" spans="1:6" x14ac:dyDescent="0.25">
      <c r="A340" s="31" t="s">
        <v>188</v>
      </c>
      <c r="B340" s="31">
        <v>1</v>
      </c>
      <c r="F340" t="s">
        <v>570</v>
      </c>
    </row>
    <row r="341" spans="1:6" x14ac:dyDescent="0.25">
      <c r="A341" s="31" t="s">
        <v>571</v>
      </c>
      <c r="B341" s="31">
        <v>1</v>
      </c>
    </row>
    <row r="342" spans="1:6" x14ac:dyDescent="0.25">
      <c r="A342" s="31" t="s">
        <v>141</v>
      </c>
      <c r="B342" s="31">
        <v>1</v>
      </c>
    </row>
    <row r="343" spans="1:6" x14ac:dyDescent="0.25">
      <c r="A343" s="31" t="s">
        <v>359</v>
      </c>
      <c r="B343" s="31">
        <v>1</v>
      </c>
    </row>
    <row r="344" spans="1:6" x14ac:dyDescent="0.25">
      <c r="A344" s="31" t="s">
        <v>496</v>
      </c>
      <c r="B344" s="31">
        <v>1</v>
      </c>
    </row>
    <row r="345" spans="1:6" x14ac:dyDescent="0.25">
      <c r="A345" s="31" t="s">
        <v>207</v>
      </c>
      <c r="B345" s="31">
        <v>1</v>
      </c>
    </row>
    <row r="346" spans="1:6" x14ac:dyDescent="0.25">
      <c r="A346" s="31" t="s">
        <v>343</v>
      </c>
      <c r="B346" s="31">
        <v>1</v>
      </c>
    </row>
    <row r="347" spans="1:6" x14ac:dyDescent="0.25">
      <c r="A347" s="31" t="s">
        <v>561</v>
      </c>
      <c r="B347" s="31">
        <v>1</v>
      </c>
    </row>
    <row r="348" spans="1:6" x14ac:dyDescent="0.25">
      <c r="A348" s="31" t="s">
        <v>464</v>
      </c>
      <c r="B348" s="31">
        <v>1</v>
      </c>
    </row>
    <row r="349" spans="1:6" x14ac:dyDescent="0.25">
      <c r="A349" s="31" t="s">
        <v>562</v>
      </c>
      <c r="B349" s="31">
        <v>1</v>
      </c>
    </row>
    <row r="350" spans="1:6" x14ac:dyDescent="0.25">
      <c r="A350" s="34" t="s">
        <v>550</v>
      </c>
      <c r="B350" s="34">
        <v>581</v>
      </c>
    </row>
    <row r="352" spans="1:6" ht="15.75" thickBot="1" x14ac:dyDescent="0.3"/>
    <row r="353" spans="1:3" ht="15.75" thickBot="1" x14ac:dyDescent="0.3">
      <c r="A353" s="442" t="s">
        <v>572</v>
      </c>
      <c r="B353" s="443"/>
    </row>
    <row r="354" spans="1:3" x14ac:dyDescent="0.25">
      <c r="A354" s="33" t="s">
        <v>543</v>
      </c>
      <c r="B354" s="32" t="s">
        <v>544</v>
      </c>
    </row>
    <row r="355" spans="1:3" x14ac:dyDescent="0.25">
      <c r="A355" s="31" t="s">
        <v>367</v>
      </c>
      <c r="B355" s="31">
        <v>125</v>
      </c>
    </row>
    <row r="356" spans="1:3" x14ac:dyDescent="0.25">
      <c r="A356" s="31" t="s">
        <v>365</v>
      </c>
      <c r="B356" s="31">
        <v>51</v>
      </c>
    </row>
    <row r="357" spans="1:3" x14ac:dyDescent="0.25">
      <c r="A357" s="31" t="s">
        <v>564</v>
      </c>
      <c r="B357" s="31">
        <v>32</v>
      </c>
      <c r="C357" s="23"/>
    </row>
    <row r="358" spans="1:3" x14ac:dyDescent="0.25">
      <c r="A358" s="31" t="s">
        <v>340</v>
      </c>
      <c r="B358" s="31">
        <v>22</v>
      </c>
    </row>
    <row r="359" spans="1:3" x14ac:dyDescent="0.25">
      <c r="A359" s="31" t="s">
        <v>185</v>
      </c>
      <c r="B359" s="31">
        <v>18</v>
      </c>
    </row>
    <row r="360" spans="1:3" x14ac:dyDescent="0.25">
      <c r="A360" s="31" t="s">
        <v>273</v>
      </c>
      <c r="B360" s="31">
        <v>15</v>
      </c>
    </row>
    <row r="361" spans="1:3" x14ac:dyDescent="0.25">
      <c r="A361" s="31" t="s">
        <v>553</v>
      </c>
      <c r="B361" s="31">
        <v>15</v>
      </c>
    </row>
    <row r="362" spans="1:3" x14ac:dyDescent="0.25">
      <c r="A362" s="31" t="s">
        <v>269</v>
      </c>
      <c r="B362" s="31">
        <v>15</v>
      </c>
    </row>
    <row r="363" spans="1:3" x14ac:dyDescent="0.25">
      <c r="A363" s="31" t="s">
        <v>477</v>
      </c>
      <c r="B363" s="31">
        <v>14</v>
      </c>
    </row>
    <row r="364" spans="1:3" x14ac:dyDescent="0.25">
      <c r="A364" s="31" t="s">
        <v>175</v>
      </c>
      <c r="B364" s="31">
        <v>14</v>
      </c>
    </row>
    <row r="365" spans="1:3" x14ac:dyDescent="0.25">
      <c r="A365" s="31" t="s">
        <v>284</v>
      </c>
      <c r="B365" s="31">
        <v>14</v>
      </c>
    </row>
    <row r="366" spans="1:3" x14ac:dyDescent="0.25">
      <c r="A366" s="31" t="s">
        <v>180</v>
      </c>
      <c r="B366" s="31">
        <v>12</v>
      </c>
    </row>
    <row r="367" spans="1:3" x14ac:dyDescent="0.25">
      <c r="A367" s="31" t="s">
        <v>565</v>
      </c>
      <c r="B367" s="31">
        <v>12</v>
      </c>
    </row>
    <row r="368" spans="1:3" x14ac:dyDescent="0.25">
      <c r="A368" s="31" t="s">
        <v>510</v>
      </c>
      <c r="B368" s="31">
        <v>11</v>
      </c>
    </row>
    <row r="369" spans="1:2" x14ac:dyDescent="0.25">
      <c r="A369" s="31" t="s">
        <v>573</v>
      </c>
      <c r="B369" s="31">
        <v>10</v>
      </c>
    </row>
    <row r="370" spans="1:2" x14ac:dyDescent="0.25">
      <c r="A370" s="31" t="s">
        <v>260</v>
      </c>
      <c r="B370" s="31">
        <v>10</v>
      </c>
    </row>
    <row r="371" spans="1:2" x14ac:dyDescent="0.25">
      <c r="A371" s="31" t="s">
        <v>236</v>
      </c>
      <c r="B371" s="31">
        <v>9</v>
      </c>
    </row>
    <row r="372" spans="1:2" x14ac:dyDescent="0.25">
      <c r="A372" s="31" t="s">
        <v>370</v>
      </c>
      <c r="B372" s="31">
        <v>9</v>
      </c>
    </row>
    <row r="373" spans="1:2" x14ac:dyDescent="0.25">
      <c r="A373" s="31" t="s">
        <v>437</v>
      </c>
      <c r="B373" s="31">
        <v>8</v>
      </c>
    </row>
    <row r="374" spans="1:2" x14ac:dyDescent="0.25">
      <c r="A374" s="31" t="s">
        <v>574</v>
      </c>
      <c r="B374" s="31">
        <v>8</v>
      </c>
    </row>
    <row r="375" spans="1:2" x14ac:dyDescent="0.25">
      <c r="A375" s="31" t="s">
        <v>486</v>
      </c>
      <c r="B375" s="31">
        <v>8</v>
      </c>
    </row>
    <row r="376" spans="1:2" x14ac:dyDescent="0.25">
      <c r="A376" s="31" t="s">
        <v>315</v>
      </c>
      <c r="B376" s="31">
        <v>8</v>
      </c>
    </row>
    <row r="377" spans="1:2" x14ac:dyDescent="0.25">
      <c r="A377" s="31" t="s">
        <v>202</v>
      </c>
      <c r="B377" s="31">
        <v>8</v>
      </c>
    </row>
    <row r="378" spans="1:2" x14ac:dyDescent="0.25">
      <c r="A378" s="31" t="s">
        <v>566</v>
      </c>
      <c r="B378" s="31">
        <v>7</v>
      </c>
    </row>
    <row r="379" spans="1:2" x14ac:dyDescent="0.25">
      <c r="A379" s="31" t="s">
        <v>299</v>
      </c>
      <c r="B379" s="31">
        <v>7</v>
      </c>
    </row>
    <row r="380" spans="1:2" x14ac:dyDescent="0.25">
      <c r="A380" s="31" t="s">
        <v>575</v>
      </c>
      <c r="B380" s="31">
        <v>6</v>
      </c>
    </row>
    <row r="381" spans="1:2" x14ac:dyDescent="0.25">
      <c r="A381" s="31" t="s">
        <v>392</v>
      </c>
      <c r="B381" s="31">
        <v>5</v>
      </c>
    </row>
    <row r="382" spans="1:2" x14ac:dyDescent="0.25">
      <c r="A382" s="31" t="s">
        <v>329</v>
      </c>
      <c r="B382" s="31">
        <v>5</v>
      </c>
    </row>
    <row r="383" spans="1:2" x14ac:dyDescent="0.25">
      <c r="A383" s="31" t="s">
        <v>576</v>
      </c>
      <c r="B383" s="31">
        <v>4</v>
      </c>
    </row>
    <row r="384" spans="1:2" x14ac:dyDescent="0.25">
      <c r="A384" s="31" t="s">
        <v>268</v>
      </c>
      <c r="B384" s="31">
        <v>4</v>
      </c>
    </row>
    <row r="385" spans="1:2" x14ac:dyDescent="0.25">
      <c r="A385" s="31" t="s">
        <v>275</v>
      </c>
      <c r="B385" s="31">
        <v>4</v>
      </c>
    </row>
    <row r="386" spans="1:2" x14ac:dyDescent="0.25">
      <c r="A386" s="31" t="s">
        <v>442</v>
      </c>
      <c r="B386" s="31">
        <v>3</v>
      </c>
    </row>
    <row r="387" spans="1:2" x14ac:dyDescent="0.25">
      <c r="A387" s="31" t="s">
        <v>395</v>
      </c>
      <c r="B387" s="31">
        <v>3</v>
      </c>
    </row>
    <row r="388" spans="1:2" x14ac:dyDescent="0.25">
      <c r="A388" s="31" t="s">
        <v>409</v>
      </c>
      <c r="B388" s="31">
        <v>3</v>
      </c>
    </row>
    <row r="389" spans="1:2" x14ac:dyDescent="0.25">
      <c r="A389" s="31" t="s">
        <v>226</v>
      </c>
      <c r="B389" s="31">
        <v>2</v>
      </c>
    </row>
    <row r="390" spans="1:2" x14ac:dyDescent="0.25">
      <c r="A390" s="31" t="s">
        <v>134</v>
      </c>
      <c r="B390" s="31">
        <v>2</v>
      </c>
    </row>
    <row r="391" spans="1:2" x14ac:dyDescent="0.25">
      <c r="A391" s="31" t="s">
        <v>211</v>
      </c>
      <c r="B391" s="31">
        <v>2</v>
      </c>
    </row>
    <row r="392" spans="1:2" x14ac:dyDescent="0.25">
      <c r="A392" s="31" t="s">
        <v>423</v>
      </c>
      <c r="B392" s="31">
        <v>2</v>
      </c>
    </row>
    <row r="393" spans="1:2" x14ac:dyDescent="0.25">
      <c r="A393" s="31" t="s">
        <v>546</v>
      </c>
      <c r="B393" s="31">
        <v>2</v>
      </c>
    </row>
    <row r="394" spans="1:2" x14ac:dyDescent="0.25">
      <c r="A394" s="31" t="s">
        <v>155</v>
      </c>
      <c r="B394" s="31">
        <v>2</v>
      </c>
    </row>
    <row r="395" spans="1:2" x14ac:dyDescent="0.25">
      <c r="A395" s="31" t="s">
        <v>419</v>
      </c>
      <c r="B395" s="31">
        <v>2</v>
      </c>
    </row>
    <row r="396" spans="1:2" x14ac:dyDescent="0.25">
      <c r="A396" s="31" t="s">
        <v>308</v>
      </c>
      <c r="B396" s="31">
        <v>2</v>
      </c>
    </row>
    <row r="397" spans="1:2" x14ac:dyDescent="0.25">
      <c r="A397" s="31" t="s">
        <v>359</v>
      </c>
      <c r="B397" s="31">
        <v>1</v>
      </c>
    </row>
    <row r="398" spans="1:2" x14ac:dyDescent="0.25">
      <c r="A398" s="31" t="s">
        <v>150</v>
      </c>
      <c r="B398" s="31">
        <v>1</v>
      </c>
    </row>
    <row r="399" spans="1:2" x14ac:dyDescent="0.25">
      <c r="A399" s="31" t="s">
        <v>496</v>
      </c>
      <c r="B399" s="31">
        <v>1</v>
      </c>
    </row>
    <row r="400" spans="1:2" x14ac:dyDescent="0.25">
      <c r="A400" s="31" t="s">
        <v>238</v>
      </c>
      <c r="B400" s="31">
        <v>1</v>
      </c>
    </row>
    <row r="401" spans="1:6" x14ac:dyDescent="0.25">
      <c r="A401" s="31" t="s">
        <v>499</v>
      </c>
      <c r="B401" s="31">
        <v>1</v>
      </c>
      <c r="F401" t="s">
        <v>570</v>
      </c>
    </row>
    <row r="402" spans="1:6" x14ac:dyDescent="0.25">
      <c r="A402" s="31" t="s">
        <v>440</v>
      </c>
      <c r="B402" s="31">
        <v>1</v>
      </c>
    </row>
    <row r="403" spans="1:6" x14ac:dyDescent="0.25">
      <c r="A403" s="31" t="s">
        <v>464</v>
      </c>
      <c r="B403" s="31">
        <v>1</v>
      </c>
    </row>
    <row r="404" spans="1:6" x14ac:dyDescent="0.25">
      <c r="A404" s="31" t="s">
        <v>336</v>
      </c>
      <c r="B404" s="31">
        <v>1</v>
      </c>
    </row>
    <row r="405" spans="1:6" ht="15.75" thickBot="1" x14ac:dyDescent="0.3">
      <c r="A405" s="30" t="s">
        <v>550</v>
      </c>
      <c r="B405" s="30">
        <v>523</v>
      </c>
    </row>
  </sheetData>
  <mergeCells count="8">
    <mergeCell ref="A353:B353"/>
    <mergeCell ref="A1:B2"/>
    <mergeCell ref="A116:B116"/>
    <mergeCell ref="A292:B292"/>
    <mergeCell ref="A232:B232"/>
    <mergeCell ref="A173:B173"/>
    <mergeCell ref="A3:B3"/>
    <mergeCell ref="A58:B5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70"/>
  <sheetViews>
    <sheetView zoomScale="85" zoomScaleNormal="85" workbookViewId="0">
      <selection activeCell="A2" sqref="A2:H2"/>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3"/>
  </cols>
  <sheetData>
    <row r="1" spans="1:56" ht="26.25" customHeight="1" thickBot="1" x14ac:dyDescent="0.3">
      <c r="A1" s="449" t="s">
        <v>577</v>
      </c>
      <c r="B1" s="450"/>
      <c r="C1" s="450"/>
      <c r="D1" s="450"/>
      <c r="E1" s="54"/>
      <c r="F1" s="54"/>
      <c r="G1" s="54"/>
      <c r="H1" s="5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58" t="s">
        <v>578</v>
      </c>
      <c r="B2" s="459"/>
      <c r="C2" s="459"/>
      <c r="D2" s="459"/>
      <c r="E2" s="459"/>
      <c r="F2" s="459"/>
      <c r="G2" s="459"/>
      <c r="H2" s="46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5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49" t="s">
        <v>579</v>
      </c>
      <c r="B5" s="450"/>
      <c r="C5" s="450"/>
      <c r="D5" s="45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49" t="s">
        <v>580</v>
      </c>
      <c r="B6" s="48" t="s">
        <v>581</v>
      </c>
      <c r="C6" s="48" t="s">
        <v>582</v>
      </c>
      <c r="D6" s="48" t="s">
        <v>583</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46" t="s">
        <v>584</v>
      </c>
      <c r="B7" s="45">
        <v>41</v>
      </c>
      <c r="C7" s="45">
        <v>14.46</v>
      </c>
      <c r="D7" s="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46" t="s">
        <v>585</v>
      </c>
      <c r="B8" s="45">
        <v>10</v>
      </c>
      <c r="C8" s="45">
        <v>26.3</v>
      </c>
      <c r="D8" s="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46" t="s">
        <v>586</v>
      </c>
      <c r="B9" s="45">
        <v>231</v>
      </c>
      <c r="C9" s="45">
        <v>10.48</v>
      </c>
      <c r="D9" s="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47" t="s">
        <v>587</v>
      </c>
      <c r="B10" s="45">
        <v>12</v>
      </c>
      <c r="C10" s="45">
        <v>20.83</v>
      </c>
      <c r="D10" s="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46" t="s">
        <v>588</v>
      </c>
      <c r="B11" s="45">
        <v>2</v>
      </c>
      <c r="C11" s="45">
        <v>11</v>
      </c>
      <c r="D11" s="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43" t="s">
        <v>550</v>
      </c>
      <c r="B12" s="42">
        <v>296</v>
      </c>
      <c r="C12" s="42">
        <v>11.99</v>
      </c>
      <c r="D12" s="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61" t="s">
        <v>589</v>
      </c>
      <c r="B14" s="461"/>
      <c r="C14" s="461"/>
      <c r="D14" s="461"/>
      <c r="E14" s="461"/>
      <c r="F14" s="461"/>
      <c r="G14" s="461"/>
      <c r="H14" s="46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165"/>
      <c r="B15" s="165"/>
      <c r="C15" s="165"/>
      <c r="D15" s="165"/>
      <c r="E15" s="165"/>
      <c r="F15" s="165"/>
      <c r="G15" s="165"/>
      <c r="H15" s="165"/>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49" t="s">
        <v>590</v>
      </c>
      <c r="B16" s="450"/>
      <c r="C16" s="450"/>
      <c r="D16" s="45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49" t="s">
        <v>580</v>
      </c>
      <c r="B17" s="48" t="s">
        <v>581</v>
      </c>
      <c r="C17" s="48" t="s">
        <v>582</v>
      </c>
      <c r="D17" s="48" t="s">
        <v>583</v>
      </c>
      <c r="E17" s="51"/>
      <c r="F17" s="50"/>
      <c r="G17" s="50"/>
      <c r="H17" s="5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46" t="s">
        <v>584</v>
      </c>
      <c r="B18" s="45">
        <v>52</v>
      </c>
      <c r="C18" s="44">
        <v>9.884615385</v>
      </c>
      <c r="D18" s="44">
        <v>11.42222222</v>
      </c>
      <c r="E18" s="167"/>
      <c r="F18" s="168"/>
      <c r="G18" s="168"/>
      <c r="H18" s="168"/>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46" t="s">
        <v>585</v>
      </c>
      <c r="B19" s="45">
        <v>5</v>
      </c>
      <c r="C19" s="44">
        <v>15.2</v>
      </c>
      <c r="D19" s="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46" t="s">
        <v>586</v>
      </c>
      <c r="B20" s="45">
        <v>111</v>
      </c>
      <c r="C20" s="44">
        <v>7.4864864860000004</v>
      </c>
      <c r="D20" s="44">
        <v>7.6944444440000002</v>
      </c>
      <c r="E20" s="51"/>
      <c r="F20" s="50"/>
      <c r="G20" s="50"/>
      <c r="H20" s="5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47" t="s">
        <v>587</v>
      </c>
      <c r="B21" s="45">
        <v>19</v>
      </c>
      <c r="C21" s="44">
        <v>7.0526315789999998</v>
      </c>
      <c r="D21" s="44">
        <v>7.4444444440000002</v>
      </c>
      <c r="E21" s="166"/>
      <c r="F21" s="166"/>
      <c r="G21" s="166"/>
      <c r="H21" s="16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46" t="s">
        <v>588</v>
      </c>
      <c r="B22" s="45">
        <v>39</v>
      </c>
      <c r="C22" s="44">
        <v>17.410256409999999</v>
      </c>
      <c r="D22" s="44">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43" t="s">
        <v>550</v>
      </c>
      <c r="B23" s="42">
        <v>226</v>
      </c>
      <c r="C23" s="41">
        <v>11.406797971999998</v>
      </c>
      <c r="D23" s="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61" t="s">
        <v>591</v>
      </c>
      <c r="B25" s="461"/>
      <c r="C25" s="461"/>
      <c r="D25" s="461"/>
      <c r="E25" s="461"/>
      <c r="F25" s="461"/>
      <c r="G25" s="461"/>
      <c r="H25" s="46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165" t="s">
        <v>592</v>
      </c>
      <c r="B26" s="165"/>
      <c r="C26" s="165"/>
      <c r="D26" s="165"/>
      <c r="E26" s="165"/>
      <c r="F26" s="165"/>
      <c r="G26" s="165"/>
      <c r="H26" s="165"/>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165"/>
      <c r="B27" s="165"/>
      <c r="C27" s="165"/>
      <c r="D27" s="165"/>
      <c r="E27" s="165"/>
      <c r="F27" s="165"/>
      <c r="G27" s="165"/>
      <c r="H27" s="165"/>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49" t="s">
        <v>593</v>
      </c>
      <c r="B28" s="450"/>
      <c r="C28" s="450"/>
      <c r="D28" s="451"/>
      <c r="E28" s="165"/>
      <c r="F28" s="165"/>
      <c r="G28" s="165"/>
      <c r="H28" s="165"/>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49" t="s">
        <v>580</v>
      </c>
      <c r="B29" s="48" t="s">
        <v>581</v>
      </c>
      <c r="C29" s="48" t="s">
        <v>582</v>
      </c>
      <c r="D29" s="48" t="s">
        <v>583</v>
      </c>
      <c r="E29" s="165"/>
      <c r="F29" s="165"/>
      <c r="G29" s="165"/>
      <c r="H29" s="165"/>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46" t="s">
        <v>584</v>
      </c>
      <c r="B30" s="45">
        <v>59</v>
      </c>
      <c r="C30" s="44">
        <v>11.78</v>
      </c>
      <c r="D30" s="44">
        <v>35</v>
      </c>
      <c r="E30" s="165"/>
      <c r="F30" s="165"/>
      <c r="G30" s="165"/>
      <c r="H30" s="165"/>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46" t="s">
        <v>585</v>
      </c>
      <c r="B31" s="45">
        <v>13</v>
      </c>
      <c r="C31" s="44">
        <v>17.079999999999998</v>
      </c>
      <c r="D31" s="44">
        <v>64.540000000000006</v>
      </c>
      <c r="E31" s="165"/>
      <c r="F31" s="165"/>
      <c r="G31" s="165"/>
      <c r="H31" s="165"/>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46" t="s">
        <v>586</v>
      </c>
      <c r="B32" s="45">
        <v>146</v>
      </c>
      <c r="C32" s="44">
        <v>10.210000000000001</v>
      </c>
      <c r="D32" s="44">
        <v>18.420000000000002</v>
      </c>
      <c r="E32" s="165"/>
      <c r="F32" s="165"/>
      <c r="G32" s="165"/>
      <c r="H32" s="165"/>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
      <c r="A33" s="47" t="s">
        <v>587</v>
      </c>
      <c r="B33" s="45">
        <v>32</v>
      </c>
      <c r="C33" s="44">
        <v>4.91</v>
      </c>
      <c r="D33" s="44">
        <v>9.9700000000000006</v>
      </c>
      <c r="E33" s="165"/>
      <c r="F33" s="165"/>
      <c r="G33" s="165"/>
      <c r="H33" s="165"/>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46" t="s">
        <v>588</v>
      </c>
      <c r="B34" s="45">
        <v>61</v>
      </c>
      <c r="C34" s="44">
        <v>50.8</v>
      </c>
      <c r="D34" s="44">
        <v>87.23</v>
      </c>
      <c r="E34" s="165"/>
      <c r="F34" s="165"/>
      <c r="G34" s="165"/>
      <c r="H34" s="165"/>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43" t="s">
        <v>550</v>
      </c>
      <c r="B35" s="42">
        <v>311</v>
      </c>
      <c r="C35" s="41">
        <v>18.21</v>
      </c>
      <c r="D35" s="41">
        <v>36.119999999999997</v>
      </c>
      <c r="E35" s="165"/>
      <c r="F35" s="165"/>
      <c r="G35" s="165"/>
      <c r="H35" s="165"/>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40" t="s">
        <v>594</v>
      </c>
      <c r="B37" s="40"/>
      <c r="C37" s="40"/>
      <c r="D37" s="40"/>
      <c r="E37" s="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40"/>
      <c r="B38" s="40"/>
      <c r="C38" s="40"/>
      <c r="D38" s="40"/>
      <c r="E38" s="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40"/>
      <c r="B39" s="40"/>
      <c r="C39" s="40"/>
      <c r="D39" s="40"/>
      <c r="E39" s="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49" t="s">
        <v>595</v>
      </c>
      <c r="B40" s="450"/>
      <c r="C40" s="450"/>
      <c r="D40" s="451"/>
      <c r="E40" s="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49" t="s">
        <v>580</v>
      </c>
      <c r="B41" s="48" t="s">
        <v>581</v>
      </c>
      <c r="C41" s="48" t="s">
        <v>582</v>
      </c>
      <c r="D41" s="48" t="s">
        <v>583</v>
      </c>
      <c r="E41" s="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46" t="s">
        <v>584</v>
      </c>
      <c r="B42" s="45">
        <v>96</v>
      </c>
      <c r="C42" s="44">
        <v>14.614583333333334</v>
      </c>
      <c r="D42" s="44">
        <v>32.385416666666664</v>
      </c>
      <c r="E42" s="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46" t="s">
        <v>585</v>
      </c>
      <c r="B43" s="45">
        <v>5</v>
      </c>
      <c r="C43" s="44">
        <v>29</v>
      </c>
      <c r="D43" s="44">
        <v>57.6</v>
      </c>
      <c r="E43" s="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46" t="s">
        <v>586</v>
      </c>
      <c r="B44" s="45">
        <v>200</v>
      </c>
      <c r="C44" s="44">
        <v>12.205</v>
      </c>
      <c r="D44" s="44">
        <v>17.045000000000002</v>
      </c>
      <c r="E44" s="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47" t="s">
        <v>587</v>
      </c>
      <c r="B45" s="45">
        <v>19</v>
      </c>
      <c r="C45" s="44">
        <v>4.1052631578947372</v>
      </c>
      <c r="D45" s="44">
        <v>26</v>
      </c>
      <c r="E45" s="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46" t="s">
        <v>588</v>
      </c>
      <c r="B46" s="45">
        <v>57</v>
      </c>
      <c r="C46" s="44">
        <v>43.210526315789473</v>
      </c>
      <c r="D46" s="44">
        <v>73.578947368421055</v>
      </c>
      <c r="E46" s="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43" t="s">
        <v>550</v>
      </c>
      <c r="B47" s="42">
        <v>377</v>
      </c>
      <c r="C47" s="41">
        <v>17.320954907161802</v>
      </c>
      <c r="D47" s="41">
        <v>30.488063660477454</v>
      </c>
      <c r="E47" s="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40" t="s">
        <v>596</v>
      </c>
      <c r="B49" s="40"/>
      <c r="C49" s="40"/>
      <c r="D49" s="40"/>
      <c r="E49" s="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40"/>
      <c r="B50" s="40"/>
      <c r="C50" s="40"/>
      <c r="D50" s="40"/>
      <c r="E50" s="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40"/>
      <c r="B51" s="40"/>
      <c r="C51" s="40"/>
      <c r="D51" s="40"/>
      <c r="E51" s="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49" t="s">
        <v>597</v>
      </c>
      <c r="B52" s="450"/>
      <c r="C52" s="450"/>
      <c r="D52" s="451"/>
      <c r="E52" s="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49" t="s">
        <v>580</v>
      </c>
      <c r="B53" s="48" t="s">
        <v>581</v>
      </c>
      <c r="C53" s="48" t="s">
        <v>582</v>
      </c>
      <c r="D53" s="48" t="s">
        <v>583</v>
      </c>
      <c r="E53" s="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46" t="s">
        <v>584</v>
      </c>
      <c r="B54" s="45">
        <v>110</v>
      </c>
      <c r="C54" s="45">
        <v>14</v>
      </c>
      <c r="D54" s="44">
        <v>34.390909090909091</v>
      </c>
      <c r="E54" s="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46" t="s">
        <v>585</v>
      </c>
      <c r="B55" s="45">
        <v>13</v>
      </c>
      <c r="C55" s="44">
        <v>20.46153846153846</v>
      </c>
      <c r="D55" s="45">
        <v>31</v>
      </c>
      <c r="E55" s="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46" t="s">
        <v>586</v>
      </c>
      <c r="B56" s="45">
        <v>178</v>
      </c>
      <c r="C56" s="44">
        <v>10.258426966292134</v>
      </c>
      <c r="D56" s="44">
        <v>18.713483146067414</v>
      </c>
      <c r="E56" s="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47" t="s">
        <v>587</v>
      </c>
      <c r="B57" s="45">
        <v>17</v>
      </c>
      <c r="C57" s="44">
        <v>8.0588235294117645</v>
      </c>
      <c r="D57" s="44">
        <v>15.647058823529411</v>
      </c>
      <c r="E57" s="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46" t="s">
        <v>588</v>
      </c>
      <c r="B58" s="45">
        <v>55</v>
      </c>
      <c r="C58" s="44">
        <v>62.18181818181818</v>
      </c>
      <c r="D58" s="44">
        <v>90.618181818181824</v>
      </c>
      <c r="E58" s="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43" t="s">
        <v>550</v>
      </c>
      <c r="B59" s="42">
        <v>373</v>
      </c>
      <c r="C59" s="41">
        <v>19.273458445040216</v>
      </c>
      <c r="D59" s="41">
        <v>34.227882037533512</v>
      </c>
      <c r="E59" s="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40" t="s">
        <v>598</v>
      </c>
      <c r="B61" s="40"/>
      <c r="C61" s="40"/>
      <c r="D61" s="40"/>
      <c r="E61" s="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40"/>
      <c r="B62" s="40"/>
      <c r="C62" s="40"/>
      <c r="D62" s="40"/>
      <c r="E62" s="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40"/>
      <c r="B63" s="40"/>
      <c r="C63" s="40"/>
      <c r="D63" s="40"/>
      <c r="E63" s="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49" t="s">
        <v>599</v>
      </c>
      <c r="B64" s="450"/>
      <c r="C64" s="450"/>
      <c r="D64" s="451"/>
      <c r="E64" s="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49" t="s">
        <v>580</v>
      </c>
      <c r="B65" s="48" t="s">
        <v>581</v>
      </c>
      <c r="C65" s="48" t="s">
        <v>582</v>
      </c>
      <c r="D65" s="48" t="s">
        <v>583</v>
      </c>
      <c r="E65" s="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46" t="s">
        <v>584</v>
      </c>
      <c r="B66" s="45">
        <v>125</v>
      </c>
      <c r="C66" s="44">
        <v>14.151999999999999</v>
      </c>
      <c r="D66" s="44">
        <v>37.479999999999997</v>
      </c>
      <c r="E66" s="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46" t="s">
        <v>585</v>
      </c>
      <c r="B67" s="45">
        <v>26</v>
      </c>
      <c r="C67" s="44">
        <v>15.76923076923077</v>
      </c>
      <c r="D67" s="44">
        <v>36.538461538461497</v>
      </c>
      <c r="E67" s="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46" t="s">
        <v>586</v>
      </c>
      <c r="B68" s="45">
        <v>184</v>
      </c>
      <c r="C68" s="44">
        <v>11.804347826086957</v>
      </c>
      <c r="D68" s="44">
        <v>17.815217391304348</v>
      </c>
      <c r="E68" s="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47" t="s">
        <v>587</v>
      </c>
      <c r="B69" s="45">
        <v>23</v>
      </c>
      <c r="C69" s="44">
        <v>14.478260869565217</v>
      </c>
      <c r="D69" s="44">
        <v>33.478260869565219</v>
      </c>
      <c r="E69" s="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46" t="s">
        <v>588</v>
      </c>
      <c r="B70" s="45">
        <v>60</v>
      </c>
      <c r="C70" s="44">
        <v>68.38333333333334</v>
      </c>
      <c r="D70" s="44">
        <v>118.1</v>
      </c>
      <c r="E70" s="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43" t="s">
        <v>550</v>
      </c>
      <c r="B71" s="42">
        <v>418</v>
      </c>
      <c r="C71" s="41">
        <v>21.02153110047847</v>
      </c>
      <c r="D71" s="41">
        <v>40.117224880382778</v>
      </c>
      <c r="E71" s="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40"/>
      <c r="B72" s="40"/>
      <c r="C72" s="40"/>
      <c r="D72" s="40"/>
      <c r="E72" s="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40" t="s">
        <v>600</v>
      </c>
      <c r="B73" s="40"/>
      <c r="C73" s="40"/>
      <c r="D73" s="40"/>
      <c r="E73" s="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40"/>
      <c r="B74" s="40"/>
      <c r="C74" s="40"/>
      <c r="D74" s="40"/>
      <c r="E74" s="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40"/>
      <c r="B75" s="40"/>
      <c r="C75" s="40"/>
      <c r="D75" s="40"/>
      <c r="E75" s="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49" t="s">
        <v>601</v>
      </c>
      <c r="B76" s="450"/>
      <c r="C76" s="450"/>
      <c r="D76" s="451"/>
      <c r="E76" s="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49" t="s">
        <v>580</v>
      </c>
      <c r="B77" s="48" t="s">
        <v>581</v>
      </c>
      <c r="C77" s="48" t="s">
        <v>582</v>
      </c>
      <c r="D77" s="48" t="s">
        <v>583</v>
      </c>
      <c r="E77" s="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46" t="s">
        <v>584</v>
      </c>
      <c r="B78" s="45">
        <v>126</v>
      </c>
      <c r="C78" s="44">
        <v>13.365079365079366</v>
      </c>
      <c r="D78" s="44">
        <v>43.261904761904759</v>
      </c>
      <c r="E78" s="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46" t="s">
        <v>585</v>
      </c>
      <c r="B79" s="45">
        <v>12</v>
      </c>
      <c r="C79" s="44">
        <v>15.916666666666666</v>
      </c>
      <c r="D79" s="44">
        <v>19.416666666666668</v>
      </c>
      <c r="E79" s="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46" t="s">
        <v>586</v>
      </c>
      <c r="B80" s="45">
        <v>95</v>
      </c>
      <c r="C80" s="44">
        <v>14.684210526315789</v>
      </c>
      <c r="D80" s="44">
        <v>24.821052631578947</v>
      </c>
      <c r="E80" s="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47" t="s">
        <v>587</v>
      </c>
      <c r="B81" s="45">
        <v>40</v>
      </c>
      <c r="C81" s="44">
        <v>7.85</v>
      </c>
      <c r="D81" s="44">
        <v>44.274999999999999</v>
      </c>
      <c r="E81" s="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46" t="s">
        <v>588</v>
      </c>
      <c r="B82" s="45">
        <v>78</v>
      </c>
      <c r="C82" s="44">
        <v>53.756410256410255</v>
      </c>
      <c r="D82" s="44">
        <v>94.974358974358978</v>
      </c>
      <c r="E82" s="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43" t="s">
        <v>550</v>
      </c>
      <c r="B83" s="42">
        <v>351</v>
      </c>
      <c r="C83" s="41">
        <v>22.156695156695157</v>
      </c>
      <c r="D83" s="41">
        <v>49.06267806267806</v>
      </c>
      <c r="E83" s="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40"/>
      <c r="B84" s="40"/>
      <c r="C84" s="40"/>
      <c r="D84" s="40"/>
      <c r="E84" s="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40" t="s">
        <v>602</v>
      </c>
      <c r="B85" s="40"/>
      <c r="C85" s="40"/>
      <c r="D85" s="40"/>
      <c r="E85" s="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40"/>
      <c r="B86" s="40"/>
      <c r="C86" s="40"/>
      <c r="D86" s="40"/>
      <c r="E86" s="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40"/>
      <c r="B87" s="40"/>
      <c r="C87" s="40"/>
      <c r="D87" s="40"/>
      <c r="E87" s="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49" t="s">
        <v>603</v>
      </c>
      <c r="B88" s="450"/>
      <c r="C88" s="450"/>
      <c r="D88" s="451"/>
      <c r="E88" s="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49" t="s">
        <v>580</v>
      </c>
      <c r="B89" s="48" t="s">
        <v>581</v>
      </c>
      <c r="C89" s="48" t="s">
        <v>582</v>
      </c>
      <c r="D89" s="48" t="s">
        <v>583</v>
      </c>
      <c r="E89" s="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46" t="s">
        <v>584</v>
      </c>
      <c r="B90" s="45">
        <v>131</v>
      </c>
      <c r="C90" s="44">
        <v>13.557251908396946</v>
      </c>
      <c r="D90" s="44">
        <v>39.541984732824424</v>
      </c>
      <c r="E90" s="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46" t="s">
        <v>585</v>
      </c>
      <c r="B91" s="45">
        <v>9</v>
      </c>
      <c r="C91" s="44">
        <v>19.666666666666668</v>
      </c>
      <c r="D91" s="44">
        <v>45.555555555555557</v>
      </c>
      <c r="E91" s="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46" t="s">
        <v>586</v>
      </c>
      <c r="B92" s="45">
        <v>231</v>
      </c>
      <c r="C92" s="44">
        <v>11.103896103896103</v>
      </c>
      <c r="D92" s="44">
        <v>19.826839826839826</v>
      </c>
      <c r="E92" s="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47" t="s">
        <v>587</v>
      </c>
      <c r="B93" s="45">
        <v>46</v>
      </c>
      <c r="C93" s="44">
        <v>7.1956521739130439</v>
      </c>
      <c r="D93" s="44">
        <v>28.195652173913043</v>
      </c>
      <c r="E93" s="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46" t="s">
        <v>588</v>
      </c>
      <c r="B94" s="45">
        <v>80</v>
      </c>
      <c r="C94" s="44">
        <v>65.037499999999994</v>
      </c>
      <c r="D94" s="44">
        <v>105.7625</v>
      </c>
      <c r="E94" s="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43" t="s">
        <v>550</v>
      </c>
      <c r="B95" s="42">
        <v>497</v>
      </c>
      <c r="C95" s="41">
        <v>20.225352112676056</v>
      </c>
      <c r="D95" s="41">
        <v>40.096579476861166</v>
      </c>
      <c r="E95" s="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40"/>
      <c r="B96" s="40"/>
      <c r="C96" s="40"/>
      <c r="D96" s="40"/>
      <c r="E96" s="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40" t="s">
        <v>604</v>
      </c>
      <c r="B97" s="40"/>
      <c r="C97" s="40"/>
      <c r="D97" s="40"/>
      <c r="E97" s="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40"/>
      <c r="B98" s="40"/>
      <c r="C98" s="40"/>
      <c r="D98" s="40"/>
      <c r="E98" s="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6.5" thickBot="1" x14ac:dyDescent="0.3">
      <c r="A99" s="40"/>
      <c r="B99" s="40"/>
      <c r="C99" s="40"/>
      <c r="D99" s="40"/>
      <c r="E99" s="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6.5" thickBot="1" x14ac:dyDescent="0.3">
      <c r="A100" s="449" t="s">
        <v>605</v>
      </c>
      <c r="B100" s="450"/>
      <c r="C100" s="450"/>
      <c r="D100" s="451"/>
      <c r="E100" s="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30.75" thickBot="1" x14ac:dyDescent="0.3">
      <c r="A101" s="49" t="s">
        <v>580</v>
      </c>
      <c r="B101" s="48" t="s">
        <v>581</v>
      </c>
      <c r="C101" s="48" t="s">
        <v>582</v>
      </c>
      <c r="D101" s="48" t="s">
        <v>583</v>
      </c>
      <c r="E101" s="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6.5" thickBot="1" x14ac:dyDescent="0.3">
      <c r="A102" s="46" t="s">
        <v>584</v>
      </c>
      <c r="B102" s="45">
        <v>140</v>
      </c>
      <c r="C102" s="44">
        <v>30.09054034391535</v>
      </c>
      <c r="D102" s="44">
        <v>52.017708746693103</v>
      </c>
      <c r="E102" s="40"/>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6.5" thickBot="1" x14ac:dyDescent="0.3">
      <c r="A103" s="46" t="s">
        <v>585</v>
      </c>
      <c r="B103" s="45">
        <v>13</v>
      </c>
      <c r="C103" s="44">
        <v>84.17749821937322</v>
      </c>
      <c r="D103" s="44">
        <v>136.59158030626779</v>
      </c>
      <c r="E103" s="40"/>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6.5" thickBot="1" x14ac:dyDescent="0.3">
      <c r="A104" s="46" t="s">
        <v>606</v>
      </c>
      <c r="B104" s="45">
        <v>96</v>
      </c>
      <c r="C104" s="44">
        <v>13.575856119791666</v>
      </c>
      <c r="D104" s="44">
        <v>19.428074966242285</v>
      </c>
      <c r="E104" s="4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30.75" thickBot="1" x14ac:dyDescent="0.3">
      <c r="A105" s="47" t="s">
        <v>587</v>
      </c>
      <c r="B105" s="45">
        <v>51</v>
      </c>
      <c r="C105" s="44">
        <v>20.052869462599855</v>
      </c>
      <c r="D105" s="44">
        <v>34.352804330065361</v>
      </c>
      <c r="E105" s="40"/>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6.5" thickBot="1" x14ac:dyDescent="0.3">
      <c r="A106" s="46" t="s">
        <v>588</v>
      </c>
      <c r="B106" s="45">
        <v>91</v>
      </c>
      <c r="C106" s="44">
        <v>117.87915801790803</v>
      </c>
      <c r="D106" s="44">
        <v>145.73506817256822</v>
      </c>
      <c r="E106" s="40"/>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6.5" thickBot="1" x14ac:dyDescent="0.3">
      <c r="A107" s="43" t="s">
        <v>550</v>
      </c>
      <c r="B107" s="42">
        <v>391</v>
      </c>
      <c r="C107" s="41">
        <v>46.956432313867566</v>
      </c>
      <c r="D107" s="41">
        <v>66.335419922800014</v>
      </c>
      <c r="E107" s="40"/>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40"/>
      <c r="B108" s="40"/>
      <c r="C108" s="40"/>
      <c r="D108" s="40"/>
      <c r="E108" s="40"/>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40" t="s">
        <v>607</v>
      </c>
      <c r="B109" s="40"/>
      <c r="C109" s="40"/>
      <c r="D109" s="40"/>
      <c r="E109" s="40"/>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40"/>
      <c r="B110" s="40"/>
      <c r="C110" s="40"/>
      <c r="D110" s="40"/>
      <c r="E110" s="40"/>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6.5" thickBot="1" x14ac:dyDescent="0.3">
      <c r="A111" s="40"/>
      <c r="B111" s="40"/>
      <c r="C111" s="40"/>
      <c r="D111" s="40"/>
      <c r="E111" s="40"/>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6.5" thickBot="1" x14ac:dyDescent="0.3">
      <c r="A112" s="449" t="s">
        <v>608</v>
      </c>
      <c r="B112" s="450"/>
      <c r="C112" s="450"/>
      <c r="D112" s="451"/>
      <c r="E112" s="40"/>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30.75" thickBot="1" x14ac:dyDescent="0.3">
      <c r="A113" s="49" t="s">
        <v>580</v>
      </c>
      <c r="B113" s="48" t="s">
        <v>581</v>
      </c>
      <c r="C113" s="48" t="s">
        <v>582</v>
      </c>
      <c r="D113" s="48" t="s">
        <v>583</v>
      </c>
      <c r="E113" s="40"/>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6.5" thickBot="1" x14ac:dyDescent="0.3">
      <c r="A114" s="46" t="s">
        <v>584</v>
      </c>
      <c r="B114" s="45">
        <v>167</v>
      </c>
      <c r="C114" s="44">
        <v>30.496791417165674</v>
      </c>
      <c r="D114" s="44">
        <v>43.280074573076057</v>
      </c>
      <c r="E114" s="40"/>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6.5" thickBot="1" x14ac:dyDescent="0.3">
      <c r="A115" s="46" t="s">
        <v>585</v>
      </c>
      <c r="B115" s="45">
        <v>28</v>
      </c>
      <c r="C115" s="44">
        <v>53.039998346560843</v>
      </c>
      <c r="D115" s="44">
        <v>79.322636408730162</v>
      </c>
      <c r="E115" s="40"/>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6.5" thickBot="1" x14ac:dyDescent="0.3">
      <c r="A116" s="46" t="s">
        <v>606</v>
      </c>
      <c r="B116" s="45">
        <v>76</v>
      </c>
      <c r="C116" s="44">
        <v>17.020504385964916</v>
      </c>
      <c r="D116" s="44">
        <v>22.364155854044846</v>
      </c>
      <c r="E116" s="40"/>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30.75" thickBot="1" x14ac:dyDescent="0.3">
      <c r="A117" s="47" t="s">
        <v>587</v>
      </c>
      <c r="B117" s="45">
        <v>63</v>
      </c>
      <c r="C117" s="44">
        <v>24.704727917401531</v>
      </c>
      <c r="D117" s="44">
        <v>37.624253380364486</v>
      </c>
      <c r="E117" s="40"/>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6.5" thickBot="1" x14ac:dyDescent="0.3">
      <c r="A118" s="46" t="s">
        <v>588</v>
      </c>
      <c r="B118" s="45">
        <v>112</v>
      </c>
      <c r="C118" s="44">
        <v>86.869546647652129</v>
      </c>
      <c r="D118" s="44">
        <v>97.625310019841308</v>
      </c>
      <c r="E118" s="40"/>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6.5" thickBot="1" x14ac:dyDescent="0.3">
      <c r="A119" s="43" t="s">
        <v>550</v>
      </c>
      <c r="B119" s="42">
        <v>446</v>
      </c>
      <c r="C119" s="41">
        <v>42.953877885733277</v>
      </c>
      <c r="D119" s="41">
        <v>54.82700628529318</v>
      </c>
      <c r="E119" s="40"/>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40"/>
      <c r="B120" s="40"/>
      <c r="C120" s="40"/>
      <c r="D120" s="40"/>
      <c r="E120" s="40"/>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40" t="s">
        <v>609</v>
      </c>
      <c r="B121" s="40"/>
      <c r="C121" s="40"/>
      <c r="D121" s="40"/>
      <c r="E121" s="40"/>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40"/>
      <c r="B122" s="40"/>
      <c r="D122" s="40"/>
      <c r="E122" s="40"/>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6.5" thickBot="1" x14ac:dyDescent="0.3">
      <c r="A123" s="40"/>
      <c r="B123" s="40"/>
      <c r="C123" s="40"/>
      <c r="D123" s="40"/>
      <c r="E123" s="40"/>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6.5" thickBot="1" x14ac:dyDescent="0.3">
      <c r="A124" s="449" t="s">
        <v>610</v>
      </c>
      <c r="B124" s="450"/>
      <c r="C124" s="450"/>
      <c r="D124" s="451"/>
      <c r="E124" s="40"/>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30.75" thickBot="1" x14ac:dyDescent="0.3">
      <c r="A125" s="49" t="s">
        <v>580</v>
      </c>
      <c r="B125" s="48" t="s">
        <v>581</v>
      </c>
      <c r="C125" s="48" t="s">
        <v>582</v>
      </c>
      <c r="D125" s="48" t="s">
        <v>583</v>
      </c>
      <c r="E125" s="40"/>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6.5" thickBot="1" x14ac:dyDescent="0.3">
      <c r="A126" s="46" t="s">
        <v>584</v>
      </c>
      <c r="B126" s="45">
        <v>227</v>
      </c>
      <c r="C126" s="44">
        <v>26.80917018477729</v>
      </c>
      <c r="D126" s="44">
        <v>30.277023044499728</v>
      </c>
      <c r="E126" s="40"/>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6.5" thickBot="1" x14ac:dyDescent="0.3">
      <c r="A127" s="46" t="s">
        <v>585</v>
      </c>
      <c r="B127" s="45">
        <v>30</v>
      </c>
      <c r="C127" s="44">
        <v>54.698950617283955</v>
      </c>
      <c r="D127" s="44">
        <v>56.585121328224787</v>
      </c>
      <c r="E127" s="40"/>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6.5" thickBot="1" x14ac:dyDescent="0.3">
      <c r="A128" s="46" t="s">
        <v>606</v>
      </c>
      <c r="B128" s="45">
        <v>104</v>
      </c>
      <c r="C128" s="44">
        <v>17.958786725427352</v>
      </c>
      <c r="D128" s="44">
        <v>18.677138194444446</v>
      </c>
      <c r="E128" s="40"/>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30.75" thickBot="1" x14ac:dyDescent="0.3">
      <c r="A129" s="47" t="s">
        <v>587</v>
      </c>
      <c r="B129" s="45">
        <v>71</v>
      </c>
      <c r="C129" s="44">
        <v>26.996334441836201</v>
      </c>
      <c r="D129" s="44">
        <v>28.608055901050303</v>
      </c>
      <c r="E129" s="40"/>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6.5" thickBot="1" x14ac:dyDescent="0.3">
      <c r="A130" s="46" t="s">
        <v>588</v>
      </c>
      <c r="B130" s="45">
        <v>113</v>
      </c>
      <c r="C130" s="44">
        <v>78.685321923139981</v>
      </c>
      <c r="D130" s="44">
        <v>88.914413773148169</v>
      </c>
      <c r="E130" s="40"/>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6.5" thickBot="1" x14ac:dyDescent="0.3">
      <c r="A131" s="43" t="s">
        <v>550</v>
      </c>
      <c r="B131" s="42">
        <v>545</v>
      </c>
      <c r="C131" s="41">
        <v>37.435862555215763</v>
      </c>
      <c r="D131" s="41">
        <v>43.502228342414924</v>
      </c>
      <c r="E131" s="40"/>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40"/>
      <c r="B132" s="40"/>
      <c r="C132" s="40"/>
      <c r="D132" s="40"/>
      <c r="E132" s="40"/>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40" t="s">
        <v>611</v>
      </c>
      <c r="B133" s="40"/>
      <c r="C133" s="40"/>
      <c r="D133" s="40"/>
      <c r="E133" s="40"/>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40"/>
      <c r="B134" s="40"/>
      <c r="C134" s="40"/>
      <c r="D134" s="40"/>
      <c r="E134" s="40"/>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454" t="s">
        <v>612</v>
      </c>
      <c r="B136" s="455"/>
      <c r="C136" s="455"/>
      <c r="D136" s="455"/>
      <c r="E136" s="455"/>
      <c r="F136" s="455"/>
      <c r="G136" s="455"/>
      <c r="H136" s="455"/>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5.6" customHeight="1" x14ac:dyDescent="0.25">
      <c r="A137" s="456" t="s">
        <v>613</v>
      </c>
      <c r="B137" s="457"/>
      <c r="C137" s="457"/>
      <c r="D137" s="457"/>
      <c r="E137" s="457"/>
      <c r="F137" s="457"/>
      <c r="G137" s="457"/>
      <c r="H137" s="457"/>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454" t="s">
        <v>614</v>
      </c>
      <c r="B139" s="455"/>
      <c r="C139" s="455"/>
      <c r="D139" s="455"/>
      <c r="E139" s="455"/>
      <c r="F139" s="455"/>
      <c r="G139" s="455"/>
      <c r="H139" s="455"/>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452" t="s">
        <v>615</v>
      </c>
      <c r="B140" s="453"/>
      <c r="C140" s="453"/>
      <c r="D140" s="453"/>
      <c r="E140" s="453"/>
      <c r="F140" s="453"/>
      <c r="G140" s="453"/>
      <c r="H140" s="45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166"/>
      <c r="B141" s="166"/>
      <c r="C141" s="166"/>
      <c r="D141" s="166"/>
      <c r="E141" s="166"/>
      <c r="F141" s="166"/>
      <c r="G141" s="166"/>
      <c r="H141" s="166"/>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166"/>
      <c r="B142" s="166"/>
      <c r="C142" s="166"/>
      <c r="D142" s="166"/>
      <c r="E142" s="166"/>
      <c r="F142" s="166"/>
      <c r="G142" s="166"/>
      <c r="H142" s="166"/>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166"/>
      <c r="B143" s="166"/>
      <c r="C143" s="166"/>
      <c r="D143" s="166"/>
      <c r="E143" s="166"/>
      <c r="F143" s="166"/>
      <c r="G143" s="166"/>
      <c r="H143" s="166"/>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2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2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2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2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2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2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2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2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2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2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2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2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2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2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2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2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2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2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2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2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2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2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2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2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2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2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2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2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2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2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25">
      <c r="A236" s="16"/>
      <c r="B236" s="16"/>
      <c r="C236" s="16"/>
      <c r="D236" s="16"/>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25">
      <c r="A237" s="16"/>
      <c r="B237" s="16"/>
      <c r="C237" s="16"/>
      <c r="D237" s="16"/>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25">
      <c r="A238" s="16"/>
      <c r="B238" s="16"/>
      <c r="C238" s="16"/>
      <c r="D238" s="16"/>
      <c r="M238"/>
    </row>
    <row r="239" spans="1:56" x14ac:dyDescent="0.25">
      <c r="A239" s="16"/>
      <c r="B239" s="16"/>
      <c r="C239" s="16"/>
      <c r="D239" s="16"/>
      <c r="M239"/>
    </row>
    <row r="240" spans="1:56" x14ac:dyDescent="0.25">
      <c r="A240" s="16"/>
      <c r="B240" s="16"/>
      <c r="C240" s="16"/>
      <c r="D240" s="16"/>
    </row>
    <row r="241" spans="1:4" x14ac:dyDescent="0.25">
      <c r="A241" s="16"/>
      <c r="B241" s="16"/>
      <c r="C241" s="16"/>
      <c r="D241" s="16"/>
    </row>
    <row r="242" spans="1:4" x14ac:dyDescent="0.25">
      <c r="A242" s="16"/>
      <c r="B242" s="16"/>
      <c r="C242" s="16"/>
      <c r="D242" s="16"/>
    </row>
    <row r="243" spans="1:4" x14ac:dyDescent="0.25">
      <c r="A243" s="16"/>
      <c r="B243" s="16"/>
      <c r="C243" s="16"/>
      <c r="D243" s="16"/>
    </row>
    <row r="244" spans="1:4" x14ac:dyDescent="0.25">
      <c r="A244" s="16"/>
      <c r="B244" s="16"/>
      <c r="C244" s="16"/>
      <c r="D244" s="16"/>
    </row>
    <row r="245" spans="1:4" x14ac:dyDescent="0.25">
      <c r="A245" s="16"/>
      <c r="B245" s="16"/>
      <c r="C245" s="16"/>
      <c r="D245" s="16"/>
    </row>
    <row r="246" spans="1:4" x14ac:dyDescent="0.25">
      <c r="A246" s="16"/>
      <c r="B246" s="16"/>
      <c r="C246" s="16"/>
      <c r="D246" s="16"/>
    </row>
    <row r="247" spans="1:4" x14ac:dyDescent="0.25">
      <c r="A247" s="16"/>
      <c r="B247" s="16"/>
      <c r="C247" s="16"/>
      <c r="D247" s="16"/>
    </row>
    <row r="248" spans="1:4" x14ac:dyDescent="0.25">
      <c r="A248" s="16"/>
      <c r="B248" s="16"/>
      <c r="C248" s="16"/>
      <c r="D248" s="16"/>
    </row>
    <row r="249" spans="1:4" x14ac:dyDescent="0.25">
      <c r="A249" s="16"/>
      <c r="B249" s="16"/>
      <c r="C249" s="16"/>
      <c r="D249" s="16"/>
    </row>
    <row r="250" spans="1:4" x14ac:dyDescent="0.25">
      <c r="A250" s="16"/>
      <c r="B250" s="16"/>
      <c r="C250" s="16"/>
      <c r="D250" s="16"/>
    </row>
    <row r="251" spans="1:4" x14ac:dyDescent="0.25">
      <c r="A251" s="16"/>
      <c r="B251" s="16"/>
      <c r="C251" s="16"/>
      <c r="D251" s="16"/>
    </row>
    <row r="252" spans="1:4" x14ac:dyDescent="0.25">
      <c r="A252" s="16"/>
      <c r="B252" s="16"/>
      <c r="C252" s="16"/>
      <c r="D252" s="16"/>
    </row>
    <row r="253" spans="1:4" x14ac:dyDescent="0.25">
      <c r="A253" s="16"/>
      <c r="B253" s="16"/>
      <c r="C253" s="16"/>
      <c r="D253" s="16"/>
    </row>
    <row r="254" spans="1:4" x14ac:dyDescent="0.25">
      <c r="A254" s="16"/>
      <c r="B254" s="16"/>
      <c r="C254" s="16"/>
      <c r="D254" s="16"/>
    </row>
    <row r="255" spans="1:4" x14ac:dyDescent="0.25">
      <c r="A255" s="16"/>
      <c r="B255" s="16"/>
      <c r="C255" s="16"/>
      <c r="D255" s="16"/>
    </row>
    <row r="256" spans="1:4" x14ac:dyDescent="0.25">
      <c r="A256" s="16"/>
      <c r="B256" s="16"/>
      <c r="C256" s="16"/>
      <c r="D256" s="16"/>
    </row>
    <row r="257" spans="1:4" x14ac:dyDescent="0.25">
      <c r="A257" s="16"/>
      <c r="B257" s="16"/>
      <c r="C257" s="16"/>
      <c r="D257" s="16"/>
    </row>
    <row r="258" spans="1:4" x14ac:dyDescent="0.25">
      <c r="A258" s="16"/>
      <c r="B258" s="16"/>
      <c r="C258" s="16"/>
      <c r="D258" s="16"/>
    </row>
    <row r="259" spans="1:4" x14ac:dyDescent="0.25">
      <c r="A259" s="16"/>
      <c r="B259" s="16"/>
      <c r="C259" s="16"/>
      <c r="D259" s="16"/>
    </row>
    <row r="260" spans="1:4" x14ac:dyDescent="0.25">
      <c r="A260" s="16"/>
      <c r="B260" s="16"/>
      <c r="C260" s="16"/>
      <c r="D260" s="16"/>
    </row>
    <row r="261" spans="1:4" x14ac:dyDescent="0.25">
      <c r="A261" s="16"/>
      <c r="B261" s="16"/>
      <c r="C261" s="16"/>
      <c r="D261" s="16"/>
    </row>
    <row r="262" spans="1:4" x14ac:dyDescent="0.25">
      <c r="A262" s="16"/>
      <c r="B262" s="16"/>
      <c r="C262" s="16"/>
      <c r="D262" s="16"/>
    </row>
    <row r="263" spans="1:4" x14ac:dyDescent="0.25">
      <c r="A263" s="16"/>
      <c r="B263" s="16"/>
      <c r="C263" s="16"/>
      <c r="D263" s="16"/>
    </row>
    <row r="264" spans="1:4" x14ac:dyDescent="0.25">
      <c r="A264" s="16"/>
      <c r="B264" s="16"/>
      <c r="C264" s="16"/>
      <c r="D264" s="16"/>
    </row>
    <row r="265" spans="1:4" x14ac:dyDescent="0.25">
      <c r="A265" s="16"/>
      <c r="B265" s="16"/>
      <c r="C265" s="16"/>
      <c r="D265" s="16"/>
    </row>
    <row r="266" spans="1:4" x14ac:dyDescent="0.25">
      <c r="A266" s="16"/>
      <c r="B266" s="16"/>
      <c r="C266" s="16"/>
      <c r="D266" s="16"/>
    </row>
    <row r="267" spans="1:4" x14ac:dyDescent="0.25">
      <c r="A267" s="16"/>
      <c r="B267" s="16"/>
      <c r="C267" s="16"/>
      <c r="D267" s="16"/>
    </row>
    <row r="268" spans="1:4" x14ac:dyDescent="0.25">
      <c r="A268" s="16"/>
      <c r="B268" s="16"/>
      <c r="C268" s="16"/>
      <c r="D268" s="16"/>
    </row>
    <row r="269" spans="1:4" x14ac:dyDescent="0.25">
      <c r="A269" s="16"/>
      <c r="B269" s="16"/>
      <c r="C269" s="16"/>
      <c r="D269" s="16"/>
    </row>
    <row r="270" spans="1:4" x14ac:dyDescent="0.25">
      <c r="A270" s="16"/>
      <c r="B270" s="16"/>
      <c r="C270" s="16"/>
      <c r="D270" s="16"/>
    </row>
  </sheetData>
  <mergeCells count="19">
    <mergeCell ref="A1:D1"/>
    <mergeCell ref="A28:D28"/>
    <mergeCell ref="A2:H2"/>
    <mergeCell ref="A5:D5"/>
    <mergeCell ref="A14:H14"/>
    <mergeCell ref="A16:D16"/>
    <mergeCell ref="A25:H25"/>
    <mergeCell ref="A112:D112"/>
    <mergeCell ref="A140:H140"/>
    <mergeCell ref="A40:D40"/>
    <mergeCell ref="A52:D52"/>
    <mergeCell ref="A64:D64"/>
    <mergeCell ref="A136:H136"/>
    <mergeCell ref="A137:H137"/>
    <mergeCell ref="A139:H139"/>
    <mergeCell ref="A76:D76"/>
    <mergeCell ref="A88:D88"/>
    <mergeCell ref="A100:D100"/>
    <mergeCell ref="A124:D124"/>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3142-D234-4E9F-9D53-6F27DC898F30}">
  <sheetPr>
    <pageSetUpPr fitToPage="1"/>
  </sheetPr>
  <dimension ref="A1:D159"/>
  <sheetViews>
    <sheetView showGridLines="0" topLeftCell="A99" zoomScale="80" zoomScaleNormal="80" workbookViewId="0">
      <selection activeCell="A3" sqref="A3:B159"/>
    </sheetView>
  </sheetViews>
  <sheetFormatPr defaultRowHeight="15" x14ac:dyDescent="0.25"/>
  <cols>
    <col min="1" max="1" width="26.5703125" style="1" customWidth="1"/>
    <col min="2" max="2" width="160.85546875" customWidth="1"/>
  </cols>
  <sheetData>
    <row r="1" spans="1:2" s="2" customFormat="1" ht="26.25" x14ac:dyDescent="0.25">
      <c r="A1" s="376" t="s">
        <v>5</v>
      </c>
      <c r="B1" s="376"/>
    </row>
    <row r="2" spans="1:2" s="2" customFormat="1" ht="74.25" customHeight="1" x14ac:dyDescent="0.25">
      <c r="A2" s="377" t="s">
        <v>1</v>
      </c>
      <c r="B2" s="377"/>
    </row>
    <row r="3" spans="1:2" s="2" customFormat="1" ht="48.6" customHeight="1" thickBot="1" x14ac:dyDescent="0.3">
      <c r="A3" s="6" t="s">
        <v>616</v>
      </c>
      <c r="B3" s="56"/>
    </row>
    <row r="4" spans="1:2" ht="18.75" x14ac:dyDescent="0.25">
      <c r="A4" s="9" t="s">
        <v>617</v>
      </c>
      <c r="B4" s="10" t="s">
        <v>618</v>
      </c>
    </row>
    <row r="5" spans="1:2" ht="15.75" x14ac:dyDescent="0.25">
      <c r="A5" s="169" t="s">
        <v>619</v>
      </c>
      <c r="B5" s="11" t="s">
        <v>620</v>
      </c>
    </row>
    <row r="6" spans="1:2" ht="15.75" x14ac:dyDescent="0.25">
      <c r="A6" s="169" t="s">
        <v>25</v>
      </c>
      <c r="B6" s="11" t="s">
        <v>621</v>
      </c>
    </row>
    <row r="7" spans="1:2" ht="15.75" x14ac:dyDescent="0.25">
      <c r="A7" s="169" t="s">
        <v>622</v>
      </c>
      <c r="B7" s="11" t="s">
        <v>623</v>
      </c>
    </row>
    <row r="8" spans="1:2" ht="15.75" x14ac:dyDescent="0.25">
      <c r="A8" s="169" t="s">
        <v>88</v>
      </c>
      <c r="B8" s="11" t="s">
        <v>624</v>
      </c>
    </row>
    <row r="9" spans="1:2" ht="15.75" x14ac:dyDescent="0.25">
      <c r="A9" s="169" t="s">
        <v>625</v>
      </c>
      <c r="B9" s="11" t="s">
        <v>626</v>
      </c>
    </row>
    <row r="10" spans="1:2" ht="15.75" x14ac:dyDescent="0.25">
      <c r="A10" s="169" t="s">
        <v>627</v>
      </c>
      <c r="B10" s="11" t="s">
        <v>628</v>
      </c>
    </row>
    <row r="11" spans="1:2" ht="15.75" x14ac:dyDescent="0.25">
      <c r="A11" s="169" t="s">
        <v>629</v>
      </c>
      <c r="B11" s="11" t="s">
        <v>630</v>
      </c>
    </row>
    <row r="12" spans="1:2" ht="15.75" x14ac:dyDescent="0.25">
      <c r="A12" s="169" t="s">
        <v>631</v>
      </c>
      <c r="B12" s="11" t="s">
        <v>632</v>
      </c>
    </row>
    <row r="13" spans="1:2" ht="47.25" x14ac:dyDescent="0.25">
      <c r="A13" s="169" t="s">
        <v>633</v>
      </c>
      <c r="B13" s="11" t="s">
        <v>634</v>
      </c>
    </row>
    <row r="14" spans="1:2" ht="47.25" x14ac:dyDescent="0.25">
      <c r="A14" s="169" t="s">
        <v>635</v>
      </c>
      <c r="B14" s="11" t="s">
        <v>636</v>
      </c>
    </row>
    <row r="15" spans="1:2" ht="15.75" x14ac:dyDescent="0.25">
      <c r="A15" s="169" t="s">
        <v>637</v>
      </c>
      <c r="B15" s="11" t="s">
        <v>638</v>
      </c>
    </row>
    <row r="16" spans="1:2" ht="47.25" customHeight="1" x14ac:dyDescent="0.25">
      <c r="A16" s="463" t="s">
        <v>639</v>
      </c>
      <c r="B16" s="11" t="s">
        <v>640</v>
      </c>
    </row>
    <row r="17" spans="1:2" ht="47.25" x14ac:dyDescent="0.25">
      <c r="A17" s="463"/>
      <c r="B17" s="11" t="s">
        <v>641</v>
      </c>
    </row>
    <row r="18" spans="1:2" ht="47.1" customHeight="1" x14ac:dyDescent="0.25">
      <c r="A18" s="463" t="s">
        <v>642</v>
      </c>
      <c r="B18" s="11" t="s">
        <v>643</v>
      </c>
    </row>
    <row r="19" spans="1:2" ht="47.25" x14ac:dyDescent="0.25">
      <c r="A19" s="463"/>
      <c r="B19" s="11" t="s">
        <v>644</v>
      </c>
    </row>
    <row r="20" spans="1:2" ht="31.5" x14ac:dyDescent="0.25">
      <c r="A20" s="169" t="s">
        <v>645</v>
      </c>
      <c r="B20" s="11" t="s">
        <v>646</v>
      </c>
    </row>
    <row r="21" spans="1:2" ht="15.75" x14ac:dyDescent="0.25">
      <c r="A21" s="169" t="s">
        <v>60</v>
      </c>
      <c r="B21" s="11" t="s">
        <v>647</v>
      </c>
    </row>
    <row r="22" spans="1:2" ht="15.75" x14ac:dyDescent="0.25">
      <c r="A22" s="169" t="s">
        <v>648</v>
      </c>
      <c r="B22" s="11" t="s">
        <v>649</v>
      </c>
    </row>
    <row r="23" spans="1:2" ht="15.75" x14ac:dyDescent="0.25">
      <c r="A23" s="169" t="s">
        <v>650</v>
      </c>
      <c r="B23" s="11" t="s">
        <v>651</v>
      </c>
    </row>
    <row r="24" spans="1:2" ht="31.5" x14ac:dyDescent="0.25">
      <c r="A24" s="169" t="s">
        <v>652</v>
      </c>
      <c r="B24" s="11" t="s">
        <v>653</v>
      </c>
    </row>
    <row r="25" spans="1:2" ht="31.5" x14ac:dyDescent="0.25">
      <c r="A25" s="169" t="s">
        <v>654</v>
      </c>
      <c r="B25" s="11" t="s">
        <v>655</v>
      </c>
    </row>
    <row r="26" spans="1:2" ht="15.75" x14ac:dyDescent="0.25">
      <c r="A26" s="169" t="s">
        <v>656</v>
      </c>
      <c r="B26" s="11" t="s">
        <v>657</v>
      </c>
    </row>
    <row r="27" spans="1:2" ht="15.75" x14ac:dyDescent="0.25">
      <c r="A27" s="169" t="s">
        <v>658</v>
      </c>
      <c r="B27" s="11" t="s">
        <v>659</v>
      </c>
    </row>
    <row r="28" spans="1:2" ht="15.75" x14ac:dyDescent="0.25">
      <c r="A28" s="169" t="s">
        <v>109</v>
      </c>
      <c r="B28" s="11" t="s">
        <v>660</v>
      </c>
    </row>
    <row r="29" spans="1:2" ht="15.75" x14ac:dyDescent="0.25">
      <c r="A29" s="169" t="s">
        <v>90</v>
      </c>
      <c r="B29" s="11" t="s">
        <v>661</v>
      </c>
    </row>
    <row r="30" spans="1:2" ht="15.75" x14ac:dyDescent="0.25">
      <c r="A30" s="169" t="s">
        <v>662</v>
      </c>
      <c r="B30" s="11" t="s">
        <v>663</v>
      </c>
    </row>
    <row r="31" spans="1:2" ht="15.75" x14ac:dyDescent="0.25">
      <c r="A31" s="169" t="s">
        <v>664</v>
      </c>
      <c r="B31" s="11" t="s">
        <v>665</v>
      </c>
    </row>
    <row r="32" spans="1:2" ht="31.5" x14ac:dyDescent="0.25">
      <c r="A32" s="169" t="s">
        <v>666</v>
      </c>
      <c r="B32" s="11" t="s">
        <v>667</v>
      </c>
    </row>
    <row r="33" spans="1:2" ht="15.75" x14ac:dyDescent="0.25">
      <c r="A33" s="169" t="s">
        <v>668</v>
      </c>
      <c r="B33" s="11" t="s">
        <v>669</v>
      </c>
    </row>
    <row r="34" spans="1:2" ht="31.5" x14ac:dyDescent="0.25">
      <c r="A34" s="169" t="s">
        <v>670</v>
      </c>
      <c r="B34" s="11" t="s">
        <v>671</v>
      </c>
    </row>
    <row r="35" spans="1:2" ht="15.75" x14ac:dyDescent="0.25">
      <c r="A35" s="169" t="s">
        <v>672</v>
      </c>
      <c r="B35" s="11" t="s">
        <v>673</v>
      </c>
    </row>
    <row r="36" spans="1:2" ht="31.5" x14ac:dyDescent="0.25">
      <c r="A36" s="169" t="s">
        <v>674</v>
      </c>
      <c r="B36" s="11" t="s">
        <v>675</v>
      </c>
    </row>
    <row r="37" spans="1:2" ht="15.75" x14ac:dyDescent="0.25">
      <c r="A37" s="169" t="s">
        <v>676</v>
      </c>
      <c r="B37" s="11" t="s">
        <v>677</v>
      </c>
    </row>
    <row r="38" spans="1:2" ht="15.75" x14ac:dyDescent="0.25">
      <c r="A38" s="169" t="s">
        <v>678</v>
      </c>
      <c r="B38" s="11" t="s">
        <v>679</v>
      </c>
    </row>
    <row r="39" spans="1:2" ht="15.75" x14ac:dyDescent="0.25">
      <c r="A39" s="463" t="s">
        <v>680</v>
      </c>
      <c r="B39" s="11" t="s">
        <v>681</v>
      </c>
    </row>
    <row r="40" spans="1:2" ht="15.75" x14ac:dyDescent="0.25">
      <c r="A40" s="463"/>
      <c r="B40" s="11" t="s">
        <v>682</v>
      </c>
    </row>
    <row r="41" spans="1:2" ht="47.25" x14ac:dyDescent="0.25">
      <c r="A41" s="463"/>
      <c r="B41" s="11" t="s">
        <v>683</v>
      </c>
    </row>
    <row r="42" spans="1:2" ht="47.25" x14ac:dyDescent="0.25">
      <c r="A42" s="463"/>
      <c r="B42" s="11" t="s">
        <v>684</v>
      </c>
    </row>
    <row r="43" spans="1:2" ht="15.75" x14ac:dyDescent="0.25">
      <c r="A43" s="463"/>
      <c r="B43" s="11" t="s">
        <v>685</v>
      </c>
    </row>
    <row r="44" spans="1:2" ht="15.75" x14ac:dyDescent="0.25">
      <c r="A44" s="463"/>
      <c r="B44" s="11" t="s">
        <v>686</v>
      </c>
    </row>
    <row r="45" spans="1:2" ht="15.75" x14ac:dyDescent="0.25">
      <c r="A45" s="463"/>
      <c r="B45" s="11" t="s">
        <v>687</v>
      </c>
    </row>
    <row r="46" spans="1:2" ht="15.75" x14ac:dyDescent="0.25">
      <c r="A46" s="169" t="s">
        <v>688</v>
      </c>
      <c r="B46" s="11" t="s">
        <v>689</v>
      </c>
    </row>
    <row r="47" spans="1:2" ht="31.5" x14ac:dyDescent="0.25">
      <c r="A47" s="463" t="s">
        <v>690</v>
      </c>
      <c r="B47" s="11" t="s">
        <v>691</v>
      </c>
    </row>
    <row r="48" spans="1:2" ht="15.75" x14ac:dyDescent="0.25">
      <c r="A48" s="463"/>
      <c r="B48" s="11" t="s">
        <v>692</v>
      </c>
    </row>
    <row r="49" spans="1:2" ht="15.75" x14ac:dyDescent="0.25">
      <c r="A49" s="463"/>
      <c r="B49" s="11" t="s">
        <v>693</v>
      </c>
    </row>
    <row r="50" spans="1:2" ht="15.75" customHeight="1" x14ac:dyDescent="0.25">
      <c r="A50" s="463" t="s">
        <v>932</v>
      </c>
      <c r="B50" s="57" t="s">
        <v>933</v>
      </c>
    </row>
    <row r="51" spans="1:2" ht="15.75" x14ac:dyDescent="0.25">
      <c r="A51" s="463"/>
      <c r="B51" s="11" t="s">
        <v>694</v>
      </c>
    </row>
    <row r="52" spans="1:2" ht="35.450000000000003" customHeight="1" x14ac:dyDescent="0.25">
      <c r="A52" s="463"/>
      <c r="B52" s="11" t="s">
        <v>695</v>
      </c>
    </row>
    <row r="53" spans="1:2" ht="86.25" customHeight="1" x14ac:dyDescent="0.25">
      <c r="A53" s="463"/>
      <c r="B53" s="11" t="s">
        <v>696</v>
      </c>
    </row>
    <row r="54" spans="1:2" ht="87.6" customHeight="1" x14ac:dyDescent="0.25">
      <c r="A54" s="463"/>
      <c r="B54" s="11" t="s">
        <v>697</v>
      </c>
    </row>
    <row r="55" spans="1:2" ht="31.5" x14ac:dyDescent="0.25">
      <c r="A55" s="463"/>
      <c r="B55" s="11" t="s">
        <v>698</v>
      </c>
    </row>
    <row r="56" spans="1:2" ht="78.75" x14ac:dyDescent="0.25">
      <c r="A56" s="463"/>
      <c r="B56" s="11" t="s">
        <v>699</v>
      </c>
    </row>
    <row r="57" spans="1:2" ht="15.75" x14ac:dyDescent="0.25">
      <c r="A57" s="463"/>
      <c r="B57" s="11" t="s">
        <v>700</v>
      </c>
    </row>
    <row r="58" spans="1:2" ht="31.5" x14ac:dyDescent="0.25">
      <c r="A58" s="463"/>
      <c r="B58" s="11" t="s">
        <v>701</v>
      </c>
    </row>
    <row r="59" spans="1:2" ht="15.75" x14ac:dyDescent="0.25">
      <c r="A59" s="463"/>
      <c r="B59" s="11" t="s">
        <v>702</v>
      </c>
    </row>
    <row r="60" spans="1:2" ht="15.75" customHeight="1" x14ac:dyDescent="0.25">
      <c r="A60" s="464" t="s">
        <v>934</v>
      </c>
      <c r="B60" s="58" t="s">
        <v>935</v>
      </c>
    </row>
    <row r="61" spans="1:2" ht="15.75" x14ac:dyDescent="0.25">
      <c r="A61" s="465"/>
      <c r="B61" s="59" t="s">
        <v>936</v>
      </c>
    </row>
    <row r="62" spans="1:2" ht="15.75" x14ac:dyDescent="0.25">
      <c r="A62" s="465"/>
      <c r="B62" s="59" t="s">
        <v>937</v>
      </c>
    </row>
    <row r="63" spans="1:2" ht="31.5" x14ac:dyDescent="0.25">
      <c r="A63" s="465"/>
      <c r="B63" s="60" t="s">
        <v>938</v>
      </c>
    </row>
    <row r="64" spans="1:2" ht="78.75" x14ac:dyDescent="0.25">
      <c r="A64" s="465"/>
      <c r="B64" s="60" t="s">
        <v>939</v>
      </c>
    </row>
    <row r="65" spans="1:2" ht="15.75" x14ac:dyDescent="0.25">
      <c r="A65" s="466" t="s">
        <v>940</v>
      </c>
      <c r="B65" s="57" t="s">
        <v>941</v>
      </c>
    </row>
    <row r="66" spans="1:2" ht="15.75" x14ac:dyDescent="0.25">
      <c r="A66" s="466"/>
      <c r="B66" s="11" t="s">
        <v>708</v>
      </c>
    </row>
    <row r="67" spans="1:2" ht="50.45" customHeight="1" x14ac:dyDescent="0.25">
      <c r="A67" s="466"/>
      <c r="B67" s="11" t="s">
        <v>709</v>
      </c>
    </row>
    <row r="68" spans="1:2" ht="47.25" x14ac:dyDescent="0.25">
      <c r="A68" s="466"/>
      <c r="B68" s="11" t="s">
        <v>710</v>
      </c>
    </row>
    <row r="69" spans="1:2" ht="31.5" x14ac:dyDescent="0.25">
      <c r="A69" s="466"/>
      <c r="B69" s="11" t="s">
        <v>646</v>
      </c>
    </row>
    <row r="70" spans="1:2" ht="15.75" x14ac:dyDescent="0.25">
      <c r="A70" s="466"/>
      <c r="B70" s="11" t="s">
        <v>711</v>
      </c>
    </row>
    <row r="71" spans="1:2" ht="15.75" x14ac:dyDescent="0.25">
      <c r="A71" s="466" t="s">
        <v>712</v>
      </c>
      <c r="B71" s="57" t="s">
        <v>942</v>
      </c>
    </row>
    <row r="72" spans="1:2" ht="15.75" x14ac:dyDescent="0.25">
      <c r="A72" s="466"/>
      <c r="B72" s="11" t="s">
        <v>713</v>
      </c>
    </row>
    <row r="73" spans="1:2" ht="83.45" customHeight="1" x14ac:dyDescent="0.25">
      <c r="A73" s="466"/>
      <c r="B73" s="11" t="s">
        <v>707</v>
      </c>
    </row>
    <row r="74" spans="1:2" ht="78.75" x14ac:dyDescent="0.25">
      <c r="A74" s="466"/>
      <c r="B74" s="12" t="s">
        <v>699</v>
      </c>
    </row>
    <row r="75" spans="1:2" ht="15.75" x14ac:dyDescent="0.25">
      <c r="A75" s="466"/>
      <c r="B75" s="11" t="s">
        <v>700</v>
      </c>
    </row>
    <row r="76" spans="1:2" ht="31.5" x14ac:dyDescent="0.25">
      <c r="A76" s="466"/>
      <c r="B76" s="11" t="s">
        <v>714</v>
      </c>
    </row>
    <row r="77" spans="1:2" ht="15.75" x14ac:dyDescent="0.25">
      <c r="A77" s="466"/>
      <c r="B77" s="11" t="s">
        <v>715</v>
      </c>
    </row>
    <row r="78" spans="1:2" ht="15.75" x14ac:dyDescent="0.25">
      <c r="A78" s="466"/>
      <c r="B78" s="11" t="s">
        <v>711</v>
      </c>
    </row>
    <row r="79" spans="1:2" ht="15.75" x14ac:dyDescent="0.25">
      <c r="A79" s="467" t="s">
        <v>943</v>
      </c>
      <c r="B79" s="57" t="s">
        <v>944</v>
      </c>
    </row>
    <row r="80" spans="1:2" ht="15.75" x14ac:dyDescent="0.25">
      <c r="A80" s="467"/>
      <c r="B80" s="11" t="s">
        <v>713</v>
      </c>
    </row>
    <row r="81" spans="1:2" ht="31.5" x14ac:dyDescent="0.25">
      <c r="A81" s="467"/>
      <c r="B81" s="11" t="s">
        <v>698</v>
      </c>
    </row>
    <row r="82" spans="1:2" ht="15.75" x14ac:dyDescent="0.25">
      <c r="A82" s="467"/>
      <c r="B82" s="11" t="s">
        <v>716</v>
      </c>
    </row>
    <row r="83" spans="1:2" ht="47.25" x14ac:dyDescent="0.25">
      <c r="A83" s="467"/>
      <c r="B83" s="11" t="s">
        <v>717</v>
      </c>
    </row>
    <row r="84" spans="1:2" ht="15.75" x14ac:dyDescent="0.25">
      <c r="A84" s="467"/>
      <c r="B84" s="11" t="s">
        <v>718</v>
      </c>
    </row>
    <row r="85" spans="1:2" ht="15.75" x14ac:dyDescent="0.25">
      <c r="A85" s="467"/>
      <c r="B85" s="11" t="s">
        <v>719</v>
      </c>
    </row>
    <row r="86" spans="1:2" ht="15.75" x14ac:dyDescent="0.25">
      <c r="A86" s="467"/>
      <c r="B86" s="11" t="s">
        <v>700</v>
      </c>
    </row>
    <row r="87" spans="1:2" ht="78.75" x14ac:dyDescent="0.25">
      <c r="A87" s="467"/>
      <c r="B87" s="11" t="s">
        <v>707</v>
      </c>
    </row>
    <row r="88" spans="1:2" ht="15.75" x14ac:dyDescent="0.25">
      <c r="A88" s="467"/>
      <c r="B88" s="11" t="s">
        <v>711</v>
      </c>
    </row>
    <row r="89" spans="1:2" ht="15.6" customHeight="1" x14ac:dyDescent="0.25">
      <c r="A89" s="462" t="s">
        <v>720</v>
      </c>
      <c r="B89" s="13" t="s">
        <v>945</v>
      </c>
    </row>
    <row r="90" spans="1:2" ht="15.75" x14ac:dyDescent="0.25">
      <c r="A90" s="462"/>
      <c r="B90" s="62" t="s">
        <v>935</v>
      </c>
    </row>
    <row r="91" spans="1:2" ht="15.75" x14ac:dyDescent="0.25">
      <c r="A91" s="462"/>
      <c r="B91" s="14" t="s">
        <v>713</v>
      </c>
    </row>
    <row r="92" spans="1:2" ht="15.75" x14ac:dyDescent="0.25">
      <c r="A92" s="462"/>
      <c r="B92" s="13" t="s">
        <v>946</v>
      </c>
    </row>
    <row r="93" spans="1:2" ht="63" x14ac:dyDescent="0.25">
      <c r="A93" s="462"/>
      <c r="B93" s="14" t="s">
        <v>721</v>
      </c>
    </row>
    <row r="94" spans="1:2" ht="31.5" x14ac:dyDescent="0.25">
      <c r="A94" s="462"/>
      <c r="B94" s="14" t="s">
        <v>722</v>
      </c>
    </row>
    <row r="95" spans="1:2" ht="48.95" customHeight="1" x14ac:dyDescent="0.25">
      <c r="A95" s="462"/>
      <c r="B95" s="13" t="s">
        <v>947</v>
      </c>
    </row>
    <row r="96" spans="1:2" ht="31.5" x14ac:dyDescent="0.25">
      <c r="A96" s="462"/>
      <c r="B96" s="14" t="s">
        <v>723</v>
      </c>
    </row>
    <row r="97" spans="1:2" ht="143.44999999999999" customHeight="1" x14ac:dyDescent="0.25">
      <c r="A97" s="462"/>
      <c r="B97" s="13" t="s">
        <v>948</v>
      </c>
    </row>
    <row r="98" spans="1:2" ht="66" customHeight="1" x14ac:dyDescent="0.25">
      <c r="A98" s="462"/>
      <c r="B98" s="14" t="s">
        <v>724</v>
      </c>
    </row>
    <row r="99" spans="1:2" ht="31.5" x14ac:dyDescent="0.25">
      <c r="A99" s="462" t="s">
        <v>725</v>
      </c>
      <c r="B99" s="14" t="s">
        <v>726</v>
      </c>
    </row>
    <row r="100" spans="1:2" ht="147.94999999999999" customHeight="1" x14ac:dyDescent="0.25">
      <c r="A100" s="462"/>
      <c r="B100" s="63" t="s">
        <v>727</v>
      </c>
    </row>
    <row r="101" spans="1:2" ht="15.6" customHeight="1" x14ac:dyDescent="0.25">
      <c r="A101" s="462"/>
      <c r="B101" s="14" t="s">
        <v>728</v>
      </c>
    </row>
    <row r="102" spans="1:2" ht="15.75" x14ac:dyDescent="0.25">
      <c r="A102" s="462"/>
      <c r="B102" s="64" t="s">
        <v>711</v>
      </c>
    </row>
    <row r="103" spans="1:2" ht="31.5" x14ac:dyDescent="0.25">
      <c r="A103" s="462"/>
      <c r="B103" s="65" t="s">
        <v>729</v>
      </c>
    </row>
    <row r="104" spans="1:2" ht="15.75" x14ac:dyDescent="0.25">
      <c r="A104" s="462"/>
      <c r="B104" s="14" t="s">
        <v>949</v>
      </c>
    </row>
    <row r="105" spans="1:2" ht="15.75" x14ac:dyDescent="0.25">
      <c r="A105" s="467" t="s">
        <v>730</v>
      </c>
      <c r="B105" s="14" t="s">
        <v>935</v>
      </c>
    </row>
    <row r="106" spans="1:2" ht="15.75" x14ac:dyDescent="0.25">
      <c r="A106" s="467"/>
      <c r="B106" s="61" t="s">
        <v>704</v>
      </c>
    </row>
    <row r="107" spans="1:2" ht="15.75" x14ac:dyDescent="0.25">
      <c r="A107" s="467"/>
      <c r="B107" s="59" t="s">
        <v>703</v>
      </c>
    </row>
    <row r="108" spans="1:2" ht="31.5" x14ac:dyDescent="0.25">
      <c r="A108" s="467"/>
      <c r="B108" s="60" t="s">
        <v>938</v>
      </c>
    </row>
    <row r="109" spans="1:2" ht="78.75" x14ac:dyDescent="0.25">
      <c r="A109" s="467"/>
      <c r="B109" s="60" t="s">
        <v>939</v>
      </c>
    </row>
    <row r="110" spans="1:2" ht="15.75" x14ac:dyDescent="0.25">
      <c r="A110" s="467"/>
      <c r="B110" s="11" t="s">
        <v>705</v>
      </c>
    </row>
    <row r="111" spans="1:2" ht="15.75" x14ac:dyDescent="0.25">
      <c r="A111" s="467"/>
      <c r="B111" s="11" t="s">
        <v>706</v>
      </c>
    </row>
    <row r="112" spans="1:2" ht="15.75" x14ac:dyDescent="0.25">
      <c r="A112" s="467"/>
      <c r="B112" s="14" t="s">
        <v>950</v>
      </c>
    </row>
    <row r="113" spans="1:2" ht="15.75" x14ac:dyDescent="0.25">
      <c r="A113" s="467"/>
      <c r="B113" s="14" t="s">
        <v>731</v>
      </c>
    </row>
    <row r="114" spans="1:2" ht="21" customHeight="1" x14ac:dyDescent="0.25">
      <c r="A114" s="467"/>
      <c r="B114" s="14" t="s">
        <v>732</v>
      </c>
    </row>
    <row r="115" spans="1:2" ht="31.5" x14ac:dyDescent="0.25">
      <c r="A115" s="467"/>
      <c r="B115" s="14" t="s">
        <v>733</v>
      </c>
    </row>
    <row r="116" spans="1:2" ht="31.5" x14ac:dyDescent="0.25">
      <c r="A116" s="467"/>
      <c r="B116" s="14" t="s">
        <v>734</v>
      </c>
    </row>
    <row r="117" spans="1:2" ht="15.6" customHeight="1" x14ac:dyDescent="0.25">
      <c r="A117" s="466" t="s">
        <v>735</v>
      </c>
      <c r="B117" s="12" t="s">
        <v>951</v>
      </c>
    </row>
    <row r="118" spans="1:2" ht="15.75" x14ac:dyDescent="0.25">
      <c r="A118" s="466"/>
      <c r="B118" s="13" t="s">
        <v>736</v>
      </c>
    </row>
    <row r="119" spans="1:2" ht="15.75" x14ac:dyDescent="0.25">
      <c r="A119" s="466"/>
      <c r="B119" s="13" t="s">
        <v>737</v>
      </c>
    </row>
    <row r="120" spans="1:2" ht="15.75" x14ac:dyDescent="0.25">
      <c r="A120" s="466"/>
      <c r="B120" s="13" t="s">
        <v>738</v>
      </c>
    </row>
    <row r="121" spans="1:2" ht="15.75" x14ac:dyDescent="0.25">
      <c r="A121" s="466"/>
      <c r="B121" s="13" t="s">
        <v>739</v>
      </c>
    </row>
    <row r="122" spans="1:2" ht="15.75" x14ac:dyDescent="0.25">
      <c r="A122" s="468" t="s">
        <v>740</v>
      </c>
      <c r="B122" s="13" t="s">
        <v>741</v>
      </c>
    </row>
    <row r="123" spans="1:2" ht="15.6" customHeight="1" x14ac:dyDescent="0.25">
      <c r="A123" s="469"/>
      <c r="B123" s="12" t="s">
        <v>952</v>
      </c>
    </row>
    <row r="124" spans="1:2" ht="15.75" x14ac:dyDescent="0.25">
      <c r="A124" s="469"/>
      <c r="B124" s="12" t="s">
        <v>953</v>
      </c>
    </row>
    <row r="125" spans="1:2" ht="16.5" customHeight="1" x14ac:dyDescent="0.25">
      <c r="A125" s="469"/>
      <c r="B125" s="12" t="s">
        <v>954</v>
      </c>
    </row>
    <row r="126" spans="1:2" ht="16.5" customHeight="1" x14ac:dyDescent="0.25">
      <c r="A126" s="469"/>
      <c r="B126" s="12" t="s">
        <v>742</v>
      </c>
    </row>
    <row r="127" spans="1:2" ht="16.5" customHeight="1" x14ac:dyDescent="0.25">
      <c r="A127" s="469"/>
      <c r="B127" s="13" t="s">
        <v>743</v>
      </c>
    </row>
    <row r="128" spans="1:2" ht="16.5" customHeight="1" x14ac:dyDescent="0.25">
      <c r="A128" s="469"/>
      <c r="B128" s="12" t="s">
        <v>952</v>
      </c>
    </row>
    <row r="129" spans="1:4" ht="16.5" customHeight="1" x14ac:dyDescent="0.25">
      <c r="A129" s="469"/>
      <c r="B129" s="12" t="s">
        <v>953</v>
      </c>
    </row>
    <row r="130" spans="1:4" ht="16.5" customHeight="1" x14ac:dyDescent="0.25">
      <c r="A130" s="469"/>
      <c r="B130" s="12" t="s">
        <v>954</v>
      </c>
    </row>
    <row r="131" spans="1:4" ht="16.5" customHeight="1" x14ac:dyDescent="0.25">
      <c r="A131" s="469"/>
      <c r="B131" s="12" t="s">
        <v>742</v>
      </c>
    </row>
    <row r="132" spans="1:4" ht="15.75" x14ac:dyDescent="0.25">
      <c r="A132" s="469"/>
      <c r="B132" s="13" t="s">
        <v>744</v>
      </c>
    </row>
    <row r="133" spans="1:4" ht="15.75" x14ac:dyDescent="0.25">
      <c r="A133" s="469"/>
      <c r="B133" s="12" t="s">
        <v>952</v>
      </c>
    </row>
    <row r="134" spans="1:4" ht="15.75" x14ac:dyDescent="0.25">
      <c r="A134" s="469"/>
      <c r="B134" s="12" t="s">
        <v>953</v>
      </c>
      <c r="D134" s="55"/>
    </row>
    <row r="135" spans="1:4" ht="15.75" x14ac:dyDescent="0.25">
      <c r="A135" s="469"/>
      <c r="B135" s="12" t="s">
        <v>954</v>
      </c>
    </row>
    <row r="136" spans="1:4" ht="15.75" x14ac:dyDescent="0.25">
      <c r="A136" s="469"/>
      <c r="B136" s="12" t="s">
        <v>742</v>
      </c>
    </row>
    <row r="137" spans="1:4" ht="15.75" x14ac:dyDescent="0.25">
      <c r="A137" s="469"/>
      <c r="B137" s="13" t="s">
        <v>745</v>
      </c>
    </row>
    <row r="138" spans="1:4" ht="15.75" x14ac:dyDescent="0.25">
      <c r="A138" s="469"/>
      <c r="B138" s="12" t="s">
        <v>952</v>
      </c>
    </row>
    <row r="139" spans="1:4" ht="15.75" x14ac:dyDescent="0.25">
      <c r="A139" s="469"/>
      <c r="B139" s="12" t="s">
        <v>953</v>
      </c>
    </row>
    <row r="140" spans="1:4" ht="15.75" x14ac:dyDescent="0.25">
      <c r="A140" s="469"/>
      <c r="B140" s="12" t="s">
        <v>954</v>
      </c>
    </row>
    <row r="141" spans="1:4" ht="15.75" x14ac:dyDescent="0.25">
      <c r="A141" s="469"/>
      <c r="B141" s="12" t="s">
        <v>742</v>
      </c>
    </row>
    <row r="142" spans="1:4" ht="15.75" x14ac:dyDescent="0.25">
      <c r="A142" s="469"/>
      <c r="B142" s="12" t="s">
        <v>746</v>
      </c>
    </row>
    <row r="143" spans="1:4" ht="15.75" x14ac:dyDescent="0.25">
      <c r="A143" s="469"/>
      <c r="B143" s="12" t="s">
        <v>747</v>
      </c>
    </row>
    <row r="144" spans="1:4" ht="54.6" customHeight="1" x14ac:dyDescent="0.25">
      <c r="A144" s="469"/>
      <c r="B144" s="12" t="s">
        <v>748</v>
      </c>
    </row>
    <row r="145" spans="1:2" ht="15.75" x14ac:dyDescent="0.25">
      <c r="A145" s="469"/>
      <c r="B145" s="12" t="s">
        <v>749</v>
      </c>
    </row>
    <row r="146" spans="1:2" ht="31.5" x14ac:dyDescent="0.25">
      <c r="A146" s="469"/>
      <c r="B146" s="12" t="s">
        <v>750</v>
      </c>
    </row>
    <row r="147" spans="1:2" ht="15.75" x14ac:dyDescent="0.25">
      <c r="A147" s="469"/>
      <c r="B147" s="12" t="s">
        <v>694</v>
      </c>
    </row>
    <row r="148" spans="1:2" ht="31.5" x14ac:dyDescent="0.25">
      <c r="A148" s="469"/>
      <c r="B148" s="12" t="s">
        <v>751</v>
      </c>
    </row>
    <row r="149" spans="1:2" ht="94.5" x14ac:dyDescent="0.25">
      <c r="A149" s="469"/>
      <c r="B149" s="12" t="s">
        <v>752</v>
      </c>
    </row>
    <row r="150" spans="1:2" ht="21.6" customHeight="1" x14ac:dyDescent="0.25">
      <c r="A150" s="469"/>
      <c r="B150" s="12" t="s">
        <v>753</v>
      </c>
    </row>
    <row r="151" spans="1:2" ht="54" customHeight="1" x14ac:dyDescent="0.25">
      <c r="A151" s="469"/>
      <c r="B151" s="66" t="s">
        <v>709</v>
      </c>
    </row>
    <row r="152" spans="1:2" ht="15.75" x14ac:dyDescent="0.25">
      <c r="A152" s="470"/>
      <c r="B152" s="66" t="s">
        <v>754</v>
      </c>
    </row>
    <row r="153" spans="1:2" ht="15.75" x14ac:dyDescent="0.25">
      <c r="A153" s="471" t="s">
        <v>755</v>
      </c>
      <c r="B153" s="12" t="s">
        <v>756</v>
      </c>
    </row>
    <row r="154" spans="1:2" ht="15.75" x14ac:dyDescent="0.25">
      <c r="A154" s="472"/>
      <c r="B154" s="12" t="s">
        <v>757</v>
      </c>
    </row>
    <row r="155" spans="1:2" ht="15.75" x14ac:dyDescent="0.25">
      <c r="A155" s="472"/>
      <c r="B155" s="12" t="s">
        <v>758</v>
      </c>
    </row>
    <row r="156" spans="1:2" ht="15.75" x14ac:dyDescent="0.25">
      <c r="A156" s="472"/>
      <c r="B156" s="12" t="s">
        <v>759</v>
      </c>
    </row>
    <row r="157" spans="1:2" ht="15.75" x14ac:dyDescent="0.25">
      <c r="A157" s="472"/>
      <c r="B157" s="12" t="s">
        <v>760</v>
      </c>
    </row>
    <row r="158" spans="1:2" ht="15.75" x14ac:dyDescent="0.25">
      <c r="A158" s="472"/>
      <c r="B158" s="12" t="s">
        <v>761</v>
      </c>
    </row>
    <row r="159" spans="1:2" ht="16.5" thickBot="1" x14ac:dyDescent="0.3">
      <c r="A159" s="473"/>
      <c r="B159" s="67" t="s">
        <v>762</v>
      </c>
    </row>
  </sheetData>
  <mergeCells count="17">
    <mergeCell ref="A99:A104"/>
    <mergeCell ref="A105:A116"/>
    <mergeCell ref="A117:A121"/>
    <mergeCell ref="A122:A152"/>
    <mergeCell ref="A153:A159"/>
    <mergeCell ref="A89:A98"/>
    <mergeCell ref="A1:B1"/>
    <mergeCell ref="A2:B2"/>
    <mergeCell ref="A16:A17"/>
    <mergeCell ref="A18:A19"/>
    <mergeCell ref="A39:A45"/>
    <mergeCell ref="A47:A49"/>
    <mergeCell ref="A50:A59"/>
    <mergeCell ref="A60:A64"/>
    <mergeCell ref="A65:A70"/>
    <mergeCell ref="A71: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CA33-BA01-449F-9917-D50C875E5AE6}">
  <sheetPr>
    <tabColor theme="0"/>
  </sheetPr>
  <dimension ref="A1:BC181"/>
  <sheetViews>
    <sheetView showGridLines="0" topLeftCell="A17" zoomScaleNormal="100" zoomScalePageLayoutView="110" workbookViewId="0">
      <selection activeCell="F15" sqref="F15"/>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72" customWidth="1"/>
    <col min="7" max="7" width="15.85546875" style="71" customWidth="1"/>
    <col min="8" max="8" width="19.5703125" customWidth="1"/>
    <col min="9" max="9" width="15" customWidth="1"/>
    <col min="12" max="12" width="8.7109375" style="3"/>
  </cols>
  <sheetData>
    <row r="1" spans="1:55" ht="38.450000000000003" customHeight="1" x14ac:dyDescent="0.25">
      <c r="A1" s="376" t="s">
        <v>5</v>
      </c>
      <c r="B1" s="376"/>
      <c r="C1" s="376"/>
      <c r="D1" s="376"/>
      <c r="E1" s="376"/>
      <c r="F1" s="376"/>
      <c r="G1" s="37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77" t="s">
        <v>1</v>
      </c>
      <c r="B2" s="377"/>
      <c r="C2" s="377"/>
      <c r="D2" s="377"/>
      <c r="E2" s="377"/>
      <c r="F2" s="377"/>
      <c r="G2" s="37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77"/>
      <c r="B3" s="377"/>
      <c r="C3" s="377"/>
      <c r="D3" s="377"/>
      <c r="E3" s="377"/>
      <c r="F3" s="377"/>
      <c r="G3" s="37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78" t="s">
        <v>769</v>
      </c>
      <c r="B4" s="378"/>
      <c r="C4" s="378"/>
      <c r="D4" s="378"/>
      <c r="E4" s="378"/>
      <c r="F4" s="378"/>
      <c r="G4" s="378"/>
      <c r="H4" s="124"/>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125"/>
      <c r="B5" s="125"/>
      <c r="C5" s="125"/>
      <c r="D5" s="125"/>
      <c r="E5" s="125"/>
      <c r="F5" s="125"/>
      <c r="G5" s="125"/>
      <c r="H5" s="124"/>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162"/>
      <c r="B6" s="162"/>
      <c r="C6" s="162"/>
      <c r="D6" s="3"/>
      <c r="E6" s="3"/>
      <c r="F6" s="85"/>
      <c r="G6" s="86"/>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70" t="s">
        <v>6</v>
      </c>
      <c r="B7" s="370"/>
      <c r="C7" s="370"/>
      <c r="D7" s="118"/>
      <c r="E7" s="3"/>
      <c r="F7" s="85"/>
      <c r="G7" s="86"/>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115" t="s">
        <v>7</v>
      </c>
      <c r="B8" s="115" t="s">
        <v>8</v>
      </c>
      <c r="C8" s="115" t="s">
        <v>9</v>
      </c>
      <c r="D8" s="3"/>
      <c r="E8" s="379" t="s">
        <v>768</v>
      </c>
      <c r="F8" s="379"/>
      <c r="G8" s="37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104" t="s">
        <v>10</v>
      </c>
      <c r="B9" s="107">
        <v>156329</v>
      </c>
      <c r="C9" s="119">
        <v>150075.84000022392</v>
      </c>
      <c r="D9" s="3"/>
      <c r="E9" s="114" t="s">
        <v>11</v>
      </c>
      <c r="F9" s="123" t="s">
        <v>8</v>
      </c>
      <c r="G9" s="122"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104" t="s">
        <v>13</v>
      </c>
      <c r="B10" s="111">
        <v>18506</v>
      </c>
      <c r="C10" s="117">
        <v>50706.439999995098</v>
      </c>
      <c r="D10" s="3"/>
      <c r="E10" s="15" t="s">
        <v>14</v>
      </c>
      <c r="F10" s="109">
        <v>6624</v>
      </c>
      <c r="G10" s="108">
        <v>0.98399999999999999</v>
      </c>
      <c r="H10" s="3"/>
      <c r="I10" s="9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104" t="s">
        <v>15</v>
      </c>
      <c r="B11" s="107">
        <v>6067</v>
      </c>
      <c r="C11" s="119">
        <v>27301.5</v>
      </c>
      <c r="D11" s="3"/>
      <c r="E11" s="15" t="s">
        <v>16</v>
      </c>
      <c r="F11" s="121">
        <v>107</v>
      </c>
      <c r="G11" s="120">
        <v>1.6E-2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104" t="s">
        <v>17</v>
      </c>
      <c r="B12" s="107">
        <v>1988</v>
      </c>
      <c r="C12" s="119">
        <v>357.840000000011</v>
      </c>
      <c r="D12" s="3"/>
      <c r="E12" s="102" t="s">
        <v>18</v>
      </c>
      <c r="F12" s="106">
        <v>6731</v>
      </c>
      <c r="G12" s="105">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104" t="s">
        <v>19</v>
      </c>
      <c r="B13" s="107">
        <v>612</v>
      </c>
      <c r="C13" s="119">
        <v>2264.4000000000069</v>
      </c>
      <c r="D13" s="118"/>
      <c r="E13" s="164" t="s">
        <v>20</v>
      </c>
      <c r="F13" s="164"/>
      <c r="G13" s="16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104" t="s">
        <v>21</v>
      </c>
      <c r="B14" s="111">
        <v>7</v>
      </c>
      <c r="C14" s="117">
        <v>0</v>
      </c>
      <c r="D14" s="3"/>
      <c r="E14" s="373" t="s">
        <v>22</v>
      </c>
      <c r="F14" s="373"/>
      <c r="G14" s="3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102" t="s">
        <v>18</v>
      </c>
      <c r="B15" s="101">
        <v>183509</v>
      </c>
      <c r="C15" s="116">
        <v>230706.01999979414</v>
      </c>
      <c r="D15" s="3"/>
      <c r="E15" s="164"/>
      <c r="F15" s="164"/>
      <c r="G15" s="16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75" t="s">
        <v>767</v>
      </c>
      <c r="B16" s="375"/>
      <c r="C16" s="375"/>
      <c r="E16" s="164"/>
      <c r="F16" s="164"/>
      <c r="G16" s="164"/>
      <c r="H16" s="3"/>
      <c r="I16" s="98"/>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75" t="s">
        <v>23</v>
      </c>
      <c r="B17" s="375"/>
      <c r="C17" s="375"/>
      <c r="D17" s="3"/>
      <c r="E17" s="164"/>
      <c r="F17" s="164"/>
      <c r="G17" s="16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163"/>
      <c r="B18" s="163"/>
      <c r="C18" s="163"/>
      <c r="D18" s="3"/>
      <c r="E18" s="373"/>
      <c r="F18" s="373"/>
      <c r="G18" s="37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70" t="s">
        <v>766</v>
      </c>
      <c r="B19" s="370"/>
      <c r="C19" s="370"/>
      <c r="D19" s="3"/>
      <c r="E19" s="371" t="s">
        <v>765</v>
      </c>
      <c r="F19" s="372"/>
      <c r="G19" s="372"/>
      <c r="H19" s="9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115" t="s">
        <v>24</v>
      </c>
      <c r="B20" s="115" t="s">
        <v>8</v>
      </c>
      <c r="C20" s="115" t="s">
        <v>25</v>
      </c>
      <c r="D20" s="3"/>
      <c r="E20" s="114" t="s">
        <v>11</v>
      </c>
      <c r="F20" s="113" t="s">
        <v>8</v>
      </c>
      <c r="G20" s="112" t="s">
        <v>12</v>
      </c>
      <c r="H20" s="3"/>
      <c r="I20" s="9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104" t="s">
        <v>26</v>
      </c>
      <c r="B21" s="111">
        <v>86349</v>
      </c>
      <c r="C21" s="110">
        <v>612.81697529791893</v>
      </c>
      <c r="D21" s="3"/>
      <c r="E21" s="15" t="s">
        <v>14</v>
      </c>
      <c r="F21" s="109">
        <v>574</v>
      </c>
      <c r="G21" s="108">
        <v>0.84299999999999997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104" t="s">
        <v>27</v>
      </c>
      <c r="B22" s="111">
        <v>3</v>
      </c>
      <c r="C22" s="110">
        <v>930</v>
      </c>
      <c r="D22" s="3"/>
      <c r="E22" s="15" t="s">
        <v>16</v>
      </c>
      <c r="F22" s="109">
        <v>107</v>
      </c>
      <c r="G22" s="108">
        <v>0.157</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104" t="s">
        <v>28</v>
      </c>
      <c r="B23" s="107">
        <v>97154</v>
      </c>
      <c r="C23" s="103">
        <v>580.13393169607014</v>
      </c>
      <c r="D23" s="3"/>
      <c r="E23" s="102" t="s">
        <v>18</v>
      </c>
      <c r="F23" s="106">
        <v>681</v>
      </c>
      <c r="G23" s="105">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104" t="s">
        <v>29</v>
      </c>
      <c r="B24">
        <v>3</v>
      </c>
      <c r="C24" s="103">
        <v>1558</v>
      </c>
      <c r="D24" s="3"/>
      <c r="E24" s="373" t="s">
        <v>30</v>
      </c>
      <c r="F24" s="373"/>
      <c r="G24" s="373"/>
      <c r="H24" s="3"/>
      <c r="I24" s="98"/>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45" customHeight="1" x14ac:dyDescent="0.25">
      <c r="A25" s="102" t="s">
        <v>18</v>
      </c>
      <c r="B25" s="101">
        <v>183509</v>
      </c>
      <c r="C25" s="100">
        <v>595.53443700308981</v>
      </c>
      <c r="D25" s="3"/>
      <c r="E25" s="373" t="s">
        <v>22</v>
      </c>
      <c r="F25" s="373"/>
      <c r="G25" s="37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75" t="str">
        <f>A16</f>
        <v>Data from BI Inc. Participants Report, 11.16.2024</v>
      </c>
      <c r="B26" s="375"/>
      <c r="C26" s="375"/>
      <c r="D26" s="98"/>
      <c r="E26" s="162"/>
      <c r="F26" s="99"/>
      <c r="G26" s="8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75" t="s">
        <v>764</v>
      </c>
      <c r="B27" s="375"/>
      <c r="C27" s="375"/>
      <c r="D27" s="98"/>
      <c r="F27" s="97"/>
      <c r="G27" s="96"/>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74"/>
      <c r="B28" s="374"/>
      <c r="C28" s="374"/>
      <c r="D28" s="3"/>
      <c r="E28" s="3"/>
      <c r="F28" s="85"/>
      <c r="G28" s="86"/>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74"/>
      <c r="B29" s="374"/>
      <c r="C29" s="374"/>
      <c r="D29" s="3"/>
      <c r="E29" s="3"/>
      <c r="F29" s="85"/>
      <c r="G29" s="86"/>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74" t="s">
        <v>763</v>
      </c>
      <c r="B30" s="374"/>
      <c r="C30" s="374"/>
      <c r="D30" s="3"/>
      <c r="E30" s="3"/>
      <c r="F30" s="85"/>
      <c r="G30" s="86"/>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95" t="s">
        <v>31</v>
      </c>
      <c r="B31" s="95" t="s">
        <v>8</v>
      </c>
      <c r="C31" s="95" t="s">
        <v>32</v>
      </c>
      <c r="D31" s="3"/>
      <c r="E31" s="3"/>
      <c r="F31" s="85"/>
      <c r="G31" s="86"/>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94" t="s">
        <v>18</v>
      </c>
      <c r="B32" s="93">
        <v>183509</v>
      </c>
      <c r="C32" s="92">
        <v>595.53443700308981</v>
      </c>
      <c r="D32" s="91"/>
      <c r="E32" s="3"/>
      <c r="F32" s="85"/>
      <c r="G32" s="86"/>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89" t="s">
        <v>33</v>
      </c>
      <c r="B33" s="88">
        <v>6054</v>
      </c>
      <c r="C33" s="87">
        <v>558.02296002642879</v>
      </c>
      <c r="E33" s="3"/>
      <c r="F33" s="85"/>
      <c r="G33" s="86"/>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75" t="s">
        <v>10</v>
      </c>
      <c r="B34" s="80">
        <v>5298</v>
      </c>
      <c r="C34" s="79">
        <v>593.4556436391091</v>
      </c>
      <c r="E34" s="84"/>
      <c r="F34" s="85"/>
      <c r="G34" s="86"/>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75" t="s">
        <v>17</v>
      </c>
      <c r="B35" s="80">
        <v>19</v>
      </c>
      <c r="C35" s="79">
        <v>2535.3157894736842</v>
      </c>
      <c r="E35" s="84"/>
      <c r="F35" s="85"/>
      <c r="G35" s="86"/>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75" t="s">
        <v>19</v>
      </c>
      <c r="B36" s="80">
        <v>21</v>
      </c>
      <c r="C36" s="79">
        <v>18.666666666666668</v>
      </c>
      <c r="E36" s="84"/>
      <c r="F36" s="85"/>
      <c r="G36" s="86"/>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75" t="s">
        <v>13</v>
      </c>
      <c r="B37" s="80">
        <v>591</v>
      </c>
      <c r="C37" s="79">
        <v>286.81725888324871</v>
      </c>
      <c r="E37" s="84"/>
      <c r="F37" s="85"/>
      <c r="G37" s="86"/>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75" t="s">
        <v>15</v>
      </c>
      <c r="B38" s="80">
        <v>125</v>
      </c>
      <c r="C38" s="79">
        <v>128.56800000000001</v>
      </c>
      <c r="E38" s="84"/>
      <c r="F38" s="85"/>
      <c r="G38" s="86"/>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89" t="s">
        <v>34</v>
      </c>
      <c r="B39" s="88">
        <v>3635</v>
      </c>
      <c r="C39" s="87">
        <v>517.99422283356262</v>
      </c>
      <c r="E39" s="84"/>
      <c r="F39" s="85"/>
      <c r="G39" s="86"/>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75" t="s">
        <v>10</v>
      </c>
      <c r="B40" s="80">
        <v>3241</v>
      </c>
      <c r="C40" s="79">
        <v>541.43782783091638</v>
      </c>
      <c r="E40" s="84"/>
      <c r="F40" s="85"/>
      <c r="G40" s="86"/>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75" t="s">
        <v>17</v>
      </c>
      <c r="B41" s="80">
        <v>3</v>
      </c>
      <c r="C41" s="79">
        <v>1587</v>
      </c>
      <c r="D41" s="91"/>
      <c r="E41" s="84"/>
      <c r="F41" s="85"/>
      <c r="G41" s="86"/>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75" t="s">
        <v>19</v>
      </c>
      <c r="B42" s="80">
        <v>18</v>
      </c>
      <c r="C42" s="79">
        <v>39.333333333333336</v>
      </c>
      <c r="E42" s="84"/>
      <c r="F42" s="85"/>
      <c r="G42" s="86"/>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75" t="s">
        <v>13</v>
      </c>
      <c r="B43" s="80">
        <v>233</v>
      </c>
      <c r="C43" s="79">
        <v>315.94849785407723</v>
      </c>
      <c r="E43" s="84"/>
      <c r="F43" s="85"/>
      <c r="G43" s="86"/>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75" t="s">
        <v>15</v>
      </c>
      <c r="B44" s="80">
        <v>140</v>
      </c>
      <c r="C44" s="79">
        <v>350.17142857142858</v>
      </c>
      <c r="E44" s="84"/>
      <c r="F44" s="85"/>
      <c r="G44" s="86"/>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89" t="s">
        <v>35</v>
      </c>
      <c r="B45" s="77">
        <v>7880</v>
      </c>
      <c r="C45" s="76">
        <v>608.1782994923858</v>
      </c>
      <c r="E45" s="84"/>
      <c r="F45" s="85"/>
      <c r="G45" s="86"/>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75" t="s">
        <v>10</v>
      </c>
      <c r="B46" s="80">
        <v>6905</v>
      </c>
      <c r="C46" s="79">
        <v>654.9307748008689</v>
      </c>
      <c r="E46" s="84"/>
      <c r="F46" s="85"/>
      <c r="G46" s="86"/>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75" t="s">
        <v>17</v>
      </c>
      <c r="B47" s="80">
        <v>2</v>
      </c>
      <c r="C47" s="79">
        <v>1380</v>
      </c>
      <c r="E47" s="84"/>
      <c r="F47" s="85"/>
      <c r="G47" s="86"/>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75" t="s">
        <v>19</v>
      </c>
      <c r="B48" s="80">
        <v>53</v>
      </c>
      <c r="C48" s="79">
        <v>21.509433962264151</v>
      </c>
      <c r="E48" s="84"/>
      <c r="F48" s="85"/>
      <c r="G48" s="86"/>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75" t="s">
        <v>13</v>
      </c>
      <c r="B49" s="80">
        <v>449</v>
      </c>
      <c r="C49" s="79">
        <v>279.65033407572383</v>
      </c>
      <c r="E49" s="84"/>
      <c r="F49" s="85"/>
      <c r="G49" s="86"/>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75" t="s">
        <v>15</v>
      </c>
      <c r="B50" s="80">
        <v>471</v>
      </c>
      <c r="C50" s="79">
        <v>298.69426751592357</v>
      </c>
      <c r="E50" s="84"/>
      <c r="F50" s="85"/>
      <c r="G50" s="86"/>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89" t="s">
        <v>36</v>
      </c>
      <c r="B51" s="88">
        <v>858</v>
      </c>
      <c r="C51" s="87">
        <v>813.44988344988349</v>
      </c>
      <c r="E51" s="84"/>
      <c r="F51" s="85"/>
      <c r="G51" s="86"/>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75" t="s">
        <v>10</v>
      </c>
      <c r="B52" s="80">
        <v>638</v>
      </c>
      <c r="C52" s="79">
        <v>485.7554858934169</v>
      </c>
      <c r="E52" s="84"/>
      <c r="F52" s="85"/>
      <c r="G52" s="86"/>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75" t="s">
        <v>17</v>
      </c>
      <c r="B53" s="80">
        <v>168</v>
      </c>
      <c r="C53" s="79">
        <v>2281.5714285714284</v>
      </c>
      <c r="E53" s="84"/>
      <c r="F53" s="85"/>
      <c r="G53" s="86"/>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75" t="s">
        <v>19</v>
      </c>
      <c r="B54" s="80">
        <v>1</v>
      </c>
      <c r="C54" s="79">
        <v>18</v>
      </c>
      <c r="D54" s="91"/>
      <c r="E54" s="84"/>
      <c r="F54" s="85"/>
      <c r="G54" s="86"/>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75" t="s">
        <v>13</v>
      </c>
      <c r="B55" s="80">
        <v>44</v>
      </c>
      <c r="C55" s="79">
        <v>87.86363636363636</v>
      </c>
      <c r="E55" s="84"/>
      <c r="F55" s="85"/>
      <c r="G55" s="86"/>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75" t="s">
        <v>15</v>
      </c>
      <c r="B56" s="80">
        <v>7</v>
      </c>
      <c r="C56" s="79">
        <v>120</v>
      </c>
      <c r="E56" s="84"/>
      <c r="F56" s="85"/>
      <c r="G56" s="86"/>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89" t="s">
        <v>37</v>
      </c>
      <c r="B57" s="77">
        <v>19443</v>
      </c>
      <c r="C57" s="76">
        <v>699.52394177853216</v>
      </c>
      <c r="E57" s="84"/>
      <c r="F57" s="85"/>
      <c r="G57" s="86"/>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83" t="s">
        <v>10</v>
      </c>
      <c r="B58" s="82">
        <v>15976</v>
      </c>
      <c r="C58" s="81">
        <v>734.60171507260895</v>
      </c>
      <c r="E58" s="84"/>
      <c r="F58" s="85"/>
      <c r="G58" s="86"/>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75" t="s">
        <v>17</v>
      </c>
      <c r="B59" s="80">
        <v>389</v>
      </c>
      <c r="C59" s="79">
        <v>2838.5115681233933</v>
      </c>
      <c r="E59" s="84"/>
      <c r="F59" s="85"/>
      <c r="G59" s="86"/>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75" t="s">
        <v>19</v>
      </c>
      <c r="B60" s="80">
        <v>46</v>
      </c>
      <c r="C60" s="79">
        <v>85.586956521739125</v>
      </c>
      <c r="E60" s="84"/>
      <c r="F60" s="85"/>
      <c r="G60" s="86"/>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75" t="s">
        <v>13</v>
      </c>
      <c r="B61" s="80">
        <v>2694</v>
      </c>
      <c r="C61" s="79">
        <v>258.51521900519674</v>
      </c>
      <c r="E61" s="84"/>
      <c r="F61" s="85"/>
      <c r="G61" s="86"/>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75" t="s">
        <v>15</v>
      </c>
      <c r="B62" s="80">
        <v>338</v>
      </c>
      <c r="C62" s="79">
        <v>178.3698224852071</v>
      </c>
      <c r="E62" s="84"/>
      <c r="F62" s="85"/>
      <c r="G62" s="86"/>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89" t="s">
        <v>38</v>
      </c>
      <c r="B63" s="88">
        <v>2576</v>
      </c>
      <c r="C63" s="87">
        <v>443.15954968944101</v>
      </c>
      <c r="E63" s="84"/>
      <c r="F63" s="85"/>
      <c r="G63" s="86"/>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75" t="s">
        <v>10</v>
      </c>
      <c r="B64" s="80">
        <v>1985</v>
      </c>
      <c r="C64" s="79">
        <v>534.41813602015111</v>
      </c>
      <c r="E64" s="84"/>
      <c r="F64" s="85"/>
      <c r="G64" s="86"/>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75" t="s">
        <v>21</v>
      </c>
      <c r="B65" s="80">
        <v>1</v>
      </c>
      <c r="C65" s="79">
        <v>447</v>
      </c>
      <c r="E65" s="84"/>
      <c r="F65" s="85"/>
      <c r="G65" s="86"/>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75" t="s">
        <v>19</v>
      </c>
      <c r="B66" s="80">
        <v>18</v>
      </c>
      <c r="C66" s="79">
        <v>26.166666666666668</v>
      </c>
      <c r="E66" s="84"/>
      <c r="F66" s="85"/>
      <c r="G66" s="86"/>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75" t="s">
        <v>13</v>
      </c>
      <c r="B67" s="80">
        <v>486</v>
      </c>
      <c r="C67" s="79">
        <v>136.1769547325103</v>
      </c>
      <c r="E67" s="84"/>
      <c r="F67" s="85"/>
      <c r="G67" s="86"/>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75" t="s">
        <v>15</v>
      </c>
      <c r="B68" s="80">
        <v>86</v>
      </c>
      <c r="C68" s="79">
        <v>158.82558139534885</v>
      </c>
      <c r="E68" s="84"/>
      <c r="F68" s="85"/>
      <c r="G68" s="86"/>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89" t="s">
        <v>39</v>
      </c>
      <c r="B69" s="88">
        <v>3843</v>
      </c>
      <c r="C69" s="87">
        <v>562.09992193598748</v>
      </c>
      <c r="E69" s="84"/>
      <c r="F69" s="85"/>
      <c r="G69" s="86"/>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75" t="s">
        <v>10</v>
      </c>
      <c r="B70" s="80">
        <v>3546</v>
      </c>
      <c r="C70" s="79">
        <v>574.15820642978008</v>
      </c>
      <c r="E70" s="84"/>
      <c r="F70" s="85"/>
      <c r="G70" s="86"/>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75" t="s">
        <v>17</v>
      </c>
      <c r="B71" s="80">
        <v>22</v>
      </c>
      <c r="C71" s="79">
        <v>2566.2272727272725</v>
      </c>
      <c r="E71" s="84"/>
      <c r="F71" s="85"/>
      <c r="G71" s="86"/>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75" t="s">
        <v>19</v>
      </c>
      <c r="B72" s="80">
        <v>23</v>
      </c>
      <c r="C72" s="79">
        <v>138.56521739130434</v>
      </c>
      <c r="E72" s="84"/>
      <c r="F72" s="85"/>
      <c r="G72" s="86"/>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75" t="s">
        <v>13</v>
      </c>
      <c r="B73" s="80">
        <v>122</v>
      </c>
      <c r="C73" s="79">
        <v>181.87704918032787</v>
      </c>
      <c r="E73" s="84"/>
      <c r="F73" s="85"/>
      <c r="G73" s="86"/>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75" t="s">
        <v>15</v>
      </c>
      <c r="B74" s="80">
        <v>130</v>
      </c>
      <c r="C74" s="79">
        <v>325.78461538461539</v>
      </c>
      <c r="E74" s="84"/>
      <c r="F74" s="85"/>
      <c r="G74" s="86"/>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89" t="s">
        <v>40</v>
      </c>
      <c r="B75" s="77">
        <v>8028</v>
      </c>
      <c r="C75" s="76">
        <v>841.09952665670153</v>
      </c>
      <c r="E75" s="84"/>
      <c r="F75" s="85"/>
      <c r="G75" s="86"/>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75" t="s">
        <v>10</v>
      </c>
      <c r="B76" s="80">
        <v>7669</v>
      </c>
      <c r="C76" s="79">
        <v>833.38323119050722</v>
      </c>
      <c r="E76" s="84"/>
      <c r="F76" s="85"/>
      <c r="G76" s="86"/>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75" t="s">
        <v>17</v>
      </c>
      <c r="B77" s="80">
        <v>103</v>
      </c>
      <c r="C77" s="79">
        <v>2825.1067961165049</v>
      </c>
      <c r="E77" s="84"/>
      <c r="F77" s="85"/>
      <c r="G77" s="86"/>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75" t="s">
        <v>19</v>
      </c>
      <c r="B78" s="80">
        <v>13</v>
      </c>
      <c r="C78" s="79">
        <v>38.846153846153847</v>
      </c>
      <c r="D78" s="91"/>
      <c r="E78" s="84"/>
      <c r="F78" s="85"/>
      <c r="G78" s="86"/>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75" t="s">
        <v>13</v>
      </c>
      <c r="B79" s="80">
        <v>218</v>
      </c>
      <c r="C79" s="79">
        <v>302.83944954128441</v>
      </c>
      <c r="E79" s="84"/>
      <c r="F79" s="85"/>
      <c r="G79" s="86"/>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75" t="s">
        <v>15</v>
      </c>
      <c r="B80" s="82">
        <v>25</v>
      </c>
      <c r="C80" s="81">
        <v>144.84</v>
      </c>
      <c r="E80" s="84"/>
      <c r="F80" s="85"/>
      <c r="G80" s="86"/>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90" t="s">
        <v>41</v>
      </c>
      <c r="B81" s="88">
        <v>3341</v>
      </c>
      <c r="C81" s="87">
        <v>240.25471415743789</v>
      </c>
      <c r="E81" s="84"/>
      <c r="F81" s="85"/>
      <c r="G81" s="86"/>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75" t="s">
        <v>10</v>
      </c>
      <c r="B82" s="80">
        <v>1523</v>
      </c>
      <c r="C82" s="79">
        <v>385.17202889034797</v>
      </c>
      <c r="E82" s="84"/>
      <c r="F82" s="85"/>
      <c r="G82" s="86"/>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75" t="s">
        <v>17</v>
      </c>
      <c r="B83" s="80">
        <v>12</v>
      </c>
      <c r="C83" s="79">
        <v>1818.8333333333333</v>
      </c>
      <c r="E83" s="84"/>
      <c r="F83" s="85"/>
      <c r="G83" s="86"/>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75" t="s">
        <v>19</v>
      </c>
      <c r="B84" s="80">
        <v>2</v>
      </c>
      <c r="C84" s="79">
        <v>3.5</v>
      </c>
      <c r="E84" s="84"/>
      <c r="F84" s="85"/>
      <c r="G84" s="86"/>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75" t="s">
        <v>13</v>
      </c>
      <c r="B85" s="80">
        <v>1264</v>
      </c>
      <c r="C85" s="79">
        <v>118.72547468354431</v>
      </c>
      <c r="E85" s="84"/>
      <c r="F85" s="85"/>
      <c r="G85" s="86"/>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83" t="s">
        <v>15</v>
      </c>
      <c r="B86" s="82">
        <v>540</v>
      </c>
      <c r="C86" s="81">
        <v>81.8</v>
      </c>
      <c r="E86" s="84"/>
      <c r="F86" s="85"/>
      <c r="G86" s="86"/>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78" t="s">
        <v>42</v>
      </c>
      <c r="B87" s="77">
        <v>3682</v>
      </c>
      <c r="C87" s="76">
        <v>423.03829440521457</v>
      </c>
      <c r="E87" s="84"/>
      <c r="F87" s="85"/>
      <c r="G87" s="86"/>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75" t="s">
        <v>10</v>
      </c>
      <c r="B88" s="80">
        <v>2300</v>
      </c>
      <c r="C88" s="79">
        <v>615.58782608695651</v>
      </c>
      <c r="E88" s="84"/>
      <c r="F88" s="85"/>
      <c r="G88" s="86"/>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75" t="s">
        <v>19</v>
      </c>
      <c r="B89" s="80">
        <v>13</v>
      </c>
      <c r="C89" s="79">
        <v>6.5384615384615383</v>
      </c>
      <c r="E89" s="84"/>
      <c r="F89" s="85"/>
      <c r="G89" s="86"/>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75" t="s">
        <v>13</v>
      </c>
      <c r="B90" s="80">
        <v>1124</v>
      </c>
      <c r="C90" s="79">
        <v>100.39857651245552</v>
      </c>
      <c r="E90" s="84"/>
      <c r="F90" s="85"/>
      <c r="G90" s="86"/>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83" t="s">
        <v>15</v>
      </c>
      <c r="B91" s="82">
        <v>245</v>
      </c>
      <c r="C91" s="81">
        <v>117.72244897959183</v>
      </c>
      <c r="E91" s="84"/>
      <c r="F91" s="85"/>
      <c r="G91" s="86"/>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78" t="s">
        <v>43</v>
      </c>
      <c r="B92" s="77">
        <v>3121</v>
      </c>
      <c r="C92" s="76">
        <v>388.09452098686319</v>
      </c>
      <c r="E92" s="84"/>
      <c r="F92" s="85"/>
      <c r="G92" s="86"/>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75" t="s">
        <v>10</v>
      </c>
      <c r="B93" s="80">
        <v>2585</v>
      </c>
      <c r="C93" s="79">
        <v>397.88278529980659</v>
      </c>
      <c r="E93" s="84"/>
      <c r="F93" s="85"/>
      <c r="G93" s="86"/>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75" t="s">
        <v>19</v>
      </c>
      <c r="B94" s="80">
        <v>28</v>
      </c>
      <c r="C94" s="79">
        <v>26.964285714285715</v>
      </c>
      <c r="E94" s="84"/>
      <c r="F94" s="85"/>
      <c r="G94" s="86"/>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75" t="s">
        <v>13</v>
      </c>
      <c r="B95" s="80">
        <v>414</v>
      </c>
      <c r="C95" s="79">
        <v>407.33091787439611</v>
      </c>
      <c r="E95" s="84"/>
      <c r="F95" s="85"/>
      <c r="G95" s="86"/>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83" t="s">
        <v>15</v>
      </c>
      <c r="B96" s="82">
        <v>94</v>
      </c>
      <c r="C96" s="81">
        <v>141.7659574468085</v>
      </c>
      <c r="E96" s="84"/>
      <c r="F96" s="85"/>
      <c r="G96" s="86"/>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78" t="s">
        <v>44</v>
      </c>
      <c r="B97" s="77">
        <v>15628</v>
      </c>
      <c r="C97" s="76">
        <v>480.17596621448683</v>
      </c>
      <c r="E97" s="84"/>
      <c r="F97" s="85"/>
      <c r="G97" s="86"/>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75" t="s">
        <v>10</v>
      </c>
      <c r="B98" s="80">
        <v>13363</v>
      </c>
      <c r="C98" s="79">
        <v>476.42542842176158</v>
      </c>
      <c r="E98" s="84"/>
      <c r="F98" s="85"/>
      <c r="G98" s="86"/>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75" t="s">
        <v>17</v>
      </c>
      <c r="B99" s="80">
        <v>344</v>
      </c>
      <c r="C99" s="79">
        <v>1958.0348837209303</v>
      </c>
      <c r="E99" s="84"/>
      <c r="F99" s="85"/>
      <c r="G99" s="86"/>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75" t="s">
        <v>19</v>
      </c>
      <c r="B100" s="80">
        <v>32</v>
      </c>
      <c r="C100" s="79">
        <v>16.46875</v>
      </c>
      <c r="E100" s="84"/>
      <c r="F100" s="85"/>
      <c r="G100" s="86"/>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75" t="s">
        <v>13</v>
      </c>
      <c r="B101" s="80">
        <v>1149</v>
      </c>
      <c r="C101" s="79">
        <v>241.08616187989557</v>
      </c>
      <c r="E101" s="84"/>
      <c r="F101" s="85"/>
      <c r="G101" s="86"/>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83" t="s">
        <v>15</v>
      </c>
      <c r="B102" s="82">
        <v>740</v>
      </c>
      <c r="C102" s="81">
        <v>252.18648648648647</v>
      </c>
      <c r="E102" s="84"/>
      <c r="F102" s="85"/>
      <c r="G102" s="86"/>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78" t="s">
        <v>45</v>
      </c>
      <c r="B103" s="77">
        <v>14950</v>
      </c>
      <c r="C103" s="76">
        <v>514.5801337792642</v>
      </c>
      <c r="E103" s="84"/>
      <c r="F103" s="85"/>
      <c r="G103" s="86"/>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75" t="s">
        <v>10</v>
      </c>
      <c r="B104" s="80">
        <v>13521</v>
      </c>
      <c r="C104" s="79">
        <v>540.85711116041716</v>
      </c>
      <c r="E104" s="84"/>
      <c r="F104" s="85"/>
      <c r="G104" s="86"/>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75" t="s">
        <v>17</v>
      </c>
      <c r="B105" s="80">
        <v>1</v>
      </c>
      <c r="C105" s="79">
        <v>1613</v>
      </c>
      <c r="E105" s="84"/>
      <c r="F105" s="85"/>
      <c r="G105" s="86"/>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75" t="s">
        <v>19</v>
      </c>
      <c r="B106" s="80">
        <v>29</v>
      </c>
      <c r="C106" s="79">
        <v>27.862068965517242</v>
      </c>
      <c r="E106" s="84"/>
      <c r="F106" s="85"/>
      <c r="G106" s="86"/>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75" t="s">
        <v>13</v>
      </c>
      <c r="B107" s="80">
        <v>1155</v>
      </c>
      <c r="C107" s="79">
        <v>283.4909090909091</v>
      </c>
      <c r="E107" s="84"/>
      <c r="F107" s="85"/>
      <c r="G107" s="86"/>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75" t="s">
        <v>15</v>
      </c>
      <c r="B108" s="80">
        <v>244</v>
      </c>
      <c r="C108" s="79">
        <v>205.70081967213116</v>
      </c>
      <c r="E108" s="84"/>
      <c r="F108" s="85"/>
      <c r="G108" s="86"/>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89" t="s">
        <v>46</v>
      </c>
      <c r="B109" s="88">
        <v>6336</v>
      </c>
      <c r="C109" s="87">
        <v>560.39125631313129</v>
      </c>
      <c r="E109" s="84"/>
      <c r="F109" s="85"/>
      <c r="G109" s="86"/>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75" t="s">
        <v>10</v>
      </c>
      <c r="B110" s="80">
        <v>5355</v>
      </c>
      <c r="C110" s="79">
        <v>623.16732026143791</v>
      </c>
      <c r="E110" s="84"/>
      <c r="F110" s="85"/>
      <c r="G110" s="86"/>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75" t="s">
        <v>17</v>
      </c>
      <c r="B111" s="80">
        <v>17</v>
      </c>
      <c r="C111" s="79">
        <v>2360.0588235294117</v>
      </c>
      <c r="E111" s="84"/>
      <c r="F111" s="85"/>
      <c r="G111" s="86"/>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75" t="s">
        <v>19</v>
      </c>
      <c r="B112" s="80">
        <v>13</v>
      </c>
      <c r="C112" s="79">
        <v>63.92307692307692</v>
      </c>
      <c r="E112" s="84"/>
      <c r="F112" s="85"/>
      <c r="G112" s="86"/>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75" t="s">
        <v>13</v>
      </c>
      <c r="B113" s="80">
        <v>818</v>
      </c>
      <c r="C113" s="79">
        <v>190.33985330073349</v>
      </c>
      <c r="E113" s="84"/>
      <c r="F113" s="85"/>
      <c r="G113" s="86"/>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83" t="s">
        <v>15</v>
      </c>
      <c r="B114" s="82">
        <v>133</v>
      </c>
      <c r="C114" s="81">
        <v>127.27819548872181</v>
      </c>
      <c r="E114" s="84"/>
      <c r="F114" s="85"/>
      <c r="G114" s="86"/>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78" t="s">
        <v>47</v>
      </c>
      <c r="B115" s="77">
        <v>11116</v>
      </c>
      <c r="C115" s="76">
        <v>504.15365239294709</v>
      </c>
      <c r="E115" s="84"/>
      <c r="F115" s="85"/>
      <c r="G115" s="86"/>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75" t="s">
        <v>10</v>
      </c>
      <c r="B116" s="80">
        <v>9150</v>
      </c>
      <c r="C116" s="79">
        <v>516.62579234972679</v>
      </c>
      <c r="E116" s="84"/>
      <c r="F116" s="85"/>
      <c r="G116" s="86"/>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75" t="s">
        <v>17</v>
      </c>
      <c r="B117" s="80">
        <v>124</v>
      </c>
      <c r="C117" s="79">
        <v>2529.7903225806454</v>
      </c>
      <c r="E117" s="84"/>
      <c r="F117" s="85"/>
      <c r="G117" s="86"/>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75" t="s">
        <v>19</v>
      </c>
      <c r="B118" s="80">
        <v>1</v>
      </c>
      <c r="C118" s="79">
        <v>241</v>
      </c>
      <c r="E118" s="84"/>
      <c r="F118" s="85"/>
      <c r="G118" s="86"/>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75" t="s">
        <v>13</v>
      </c>
      <c r="B119" s="80">
        <v>1230</v>
      </c>
      <c r="C119" s="79">
        <v>311.53495934959352</v>
      </c>
      <c r="E119" s="84"/>
      <c r="F119" s="85"/>
      <c r="G119" s="86"/>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83" t="s">
        <v>15</v>
      </c>
      <c r="B120" s="82">
        <v>611</v>
      </c>
      <c r="C120" s="81">
        <v>294.47299509001635</v>
      </c>
      <c r="E120" s="84"/>
      <c r="F120" s="85"/>
      <c r="G120" s="86"/>
      <c r="L120"/>
    </row>
    <row r="121" spans="1:55" ht="16.5" thickBot="1" x14ac:dyDescent="0.3">
      <c r="A121" s="78" t="s">
        <v>48</v>
      </c>
      <c r="B121" s="77">
        <v>12712</v>
      </c>
      <c r="C121" s="76">
        <v>879.81954059156703</v>
      </c>
      <c r="E121" s="84"/>
      <c r="F121" s="85"/>
      <c r="G121" s="86"/>
    </row>
    <row r="122" spans="1:55" ht="16.5" thickBot="1" x14ac:dyDescent="0.3">
      <c r="A122" s="75" t="s">
        <v>10</v>
      </c>
      <c r="B122" s="80">
        <v>11536</v>
      </c>
      <c r="C122" s="79">
        <v>826.44859570041604</v>
      </c>
      <c r="E122" s="84"/>
      <c r="F122" s="85"/>
    </row>
    <row r="123" spans="1:55" ht="16.5" thickBot="1" x14ac:dyDescent="0.3">
      <c r="A123" s="75" t="s">
        <v>17</v>
      </c>
      <c r="B123" s="80">
        <v>523</v>
      </c>
      <c r="C123" s="79">
        <v>2760.8718929254301</v>
      </c>
      <c r="E123" s="84"/>
      <c r="F123" s="85"/>
    </row>
    <row r="124" spans="1:55" ht="16.5" thickBot="1" x14ac:dyDescent="0.3">
      <c r="A124" s="75" t="s">
        <v>19</v>
      </c>
      <c r="B124" s="80">
        <v>42</v>
      </c>
      <c r="C124" s="79">
        <v>22.952380952380953</v>
      </c>
      <c r="E124" s="84"/>
      <c r="F124" s="85"/>
    </row>
    <row r="125" spans="1:55" ht="16.5" thickBot="1" x14ac:dyDescent="0.3">
      <c r="A125" s="75" t="s">
        <v>13</v>
      </c>
      <c r="B125" s="80">
        <v>370</v>
      </c>
      <c r="C125" s="79">
        <v>372.89189189189187</v>
      </c>
      <c r="E125" s="84"/>
      <c r="F125" s="85"/>
    </row>
    <row r="126" spans="1:55" ht="16.5" thickBot="1" x14ac:dyDescent="0.3">
      <c r="A126" s="83" t="s">
        <v>15</v>
      </c>
      <c r="B126" s="82">
        <v>241</v>
      </c>
      <c r="C126" s="81">
        <v>280.02074688796682</v>
      </c>
      <c r="E126" s="84"/>
      <c r="F126" s="85"/>
    </row>
    <row r="127" spans="1:55" ht="16.5" thickBot="1" x14ac:dyDescent="0.3">
      <c r="A127" s="78" t="s">
        <v>49</v>
      </c>
      <c r="B127" s="77">
        <v>6674</v>
      </c>
      <c r="C127" s="76">
        <v>603.76565777644589</v>
      </c>
      <c r="E127" s="84"/>
      <c r="F127" s="85"/>
    </row>
    <row r="128" spans="1:55" ht="16.5" thickBot="1" x14ac:dyDescent="0.3">
      <c r="A128" s="75" t="s">
        <v>10</v>
      </c>
      <c r="B128" s="80">
        <v>6155</v>
      </c>
      <c r="C128" s="79">
        <v>637.54573517465474</v>
      </c>
      <c r="E128" s="84"/>
      <c r="F128" s="85"/>
    </row>
    <row r="129" spans="1:12" ht="16.5" thickBot="1" x14ac:dyDescent="0.3">
      <c r="A129" s="75" t="s">
        <v>17</v>
      </c>
      <c r="B129" s="80">
        <v>1</v>
      </c>
      <c r="C129" s="79">
        <v>1975</v>
      </c>
      <c r="E129" s="84"/>
      <c r="F129" s="85"/>
    </row>
    <row r="130" spans="1:12" ht="16.5" thickBot="1" x14ac:dyDescent="0.3">
      <c r="A130" s="75" t="s">
        <v>19</v>
      </c>
      <c r="B130" s="80">
        <v>19</v>
      </c>
      <c r="C130" s="79">
        <v>21.263157894736842</v>
      </c>
      <c r="E130" s="84"/>
      <c r="F130" s="85"/>
    </row>
    <row r="131" spans="1:12" ht="16.5" thickBot="1" x14ac:dyDescent="0.3">
      <c r="A131" s="75" t="s">
        <v>13</v>
      </c>
      <c r="B131" s="80">
        <v>212</v>
      </c>
      <c r="C131" s="79">
        <v>208.54716981132074</v>
      </c>
      <c r="E131" s="84"/>
      <c r="F131" s="85"/>
    </row>
    <row r="132" spans="1:12" ht="16.5" thickBot="1" x14ac:dyDescent="0.3">
      <c r="A132" s="83" t="s">
        <v>15</v>
      </c>
      <c r="B132" s="82">
        <v>287</v>
      </c>
      <c r="C132" s="81">
        <v>205.04181184668988</v>
      </c>
      <c r="E132" s="84"/>
      <c r="F132" s="85"/>
    </row>
    <row r="133" spans="1:12" ht="16.5" thickBot="1" x14ac:dyDescent="0.3">
      <c r="A133" s="78" t="s">
        <v>50</v>
      </c>
      <c r="B133" s="77">
        <v>3382</v>
      </c>
      <c r="C133" s="76">
        <v>259.34476641040806</v>
      </c>
      <c r="E133" s="84"/>
      <c r="F133" s="85"/>
    </row>
    <row r="134" spans="1:12" ht="16.5" thickBot="1" x14ac:dyDescent="0.3">
      <c r="A134" s="75" t="s">
        <v>10</v>
      </c>
      <c r="B134" s="80">
        <v>2218</v>
      </c>
      <c r="C134" s="79">
        <v>348.26330027051398</v>
      </c>
      <c r="E134" s="84"/>
      <c r="F134" s="85"/>
    </row>
    <row r="135" spans="1:12" ht="16.5" thickBot="1" x14ac:dyDescent="0.3">
      <c r="A135" s="75" t="s">
        <v>19</v>
      </c>
      <c r="B135" s="80">
        <v>85</v>
      </c>
      <c r="C135" s="79">
        <v>15.023529411764706</v>
      </c>
      <c r="E135" s="84"/>
      <c r="F135" s="85"/>
    </row>
    <row r="136" spans="1:12" ht="16.5" thickBot="1" x14ac:dyDescent="0.3">
      <c r="A136" s="75" t="s">
        <v>13</v>
      </c>
      <c r="B136" s="80">
        <v>1067</v>
      </c>
      <c r="C136" s="79">
        <v>95.409559512652294</v>
      </c>
      <c r="E136" s="84"/>
      <c r="F136" s="85"/>
    </row>
    <row r="137" spans="1:12" ht="16.5" thickBot="1" x14ac:dyDescent="0.3">
      <c r="A137" s="75" t="s">
        <v>15</v>
      </c>
      <c r="B137" s="80">
        <v>12</v>
      </c>
      <c r="C137" s="79">
        <v>131.41666666666666</v>
      </c>
      <c r="E137" s="84"/>
      <c r="F137" s="85"/>
    </row>
    <row r="138" spans="1:12" ht="16.5" thickBot="1" x14ac:dyDescent="0.3">
      <c r="A138" s="75" t="s">
        <v>51</v>
      </c>
      <c r="B138" s="80">
        <v>6728</v>
      </c>
      <c r="C138" s="79">
        <v>710.28314506539834</v>
      </c>
      <c r="E138" s="84"/>
    </row>
    <row r="139" spans="1:12" ht="16.5" thickBot="1" x14ac:dyDescent="0.3">
      <c r="A139" s="78" t="s">
        <v>10</v>
      </c>
      <c r="B139" s="77">
        <v>6477</v>
      </c>
      <c r="C139" s="76">
        <v>719.37023313262318</v>
      </c>
      <c r="E139" s="84"/>
    </row>
    <row r="140" spans="1:12" ht="16.5" thickBot="1" x14ac:dyDescent="0.3">
      <c r="A140" s="75" t="s">
        <v>17</v>
      </c>
      <c r="B140" s="80">
        <v>25</v>
      </c>
      <c r="C140" s="79">
        <v>2566.6</v>
      </c>
      <c r="E140" s="84"/>
    </row>
    <row r="141" spans="1:12" ht="16.5" thickBot="1" x14ac:dyDescent="0.3">
      <c r="A141" s="75" t="s">
        <v>19</v>
      </c>
      <c r="B141" s="80">
        <v>13</v>
      </c>
      <c r="C141" s="79">
        <v>19.384615384615383</v>
      </c>
      <c r="E141" s="84"/>
      <c r="J141" s="3"/>
      <c r="L141"/>
    </row>
    <row r="142" spans="1:12" ht="16.5" thickBot="1" x14ac:dyDescent="0.3">
      <c r="A142" s="75" t="s">
        <v>13</v>
      </c>
      <c r="B142" s="80">
        <v>184</v>
      </c>
      <c r="C142" s="79">
        <v>270.15760869565219</v>
      </c>
      <c r="E142" s="84"/>
      <c r="J142" s="3"/>
      <c r="L142"/>
    </row>
    <row r="143" spans="1:12" ht="16.5" thickBot="1" x14ac:dyDescent="0.3">
      <c r="A143" s="75" t="s">
        <v>15</v>
      </c>
      <c r="B143" s="80">
        <v>29</v>
      </c>
      <c r="C143" s="79">
        <v>182.68965517241378</v>
      </c>
      <c r="E143" s="84"/>
      <c r="G143"/>
      <c r="J143" s="3"/>
      <c r="L143"/>
    </row>
    <row r="144" spans="1:12" ht="16.5" thickBot="1" x14ac:dyDescent="0.3">
      <c r="A144" s="78" t="s">
        <v>52</v>
      </c>
      <c r="B144" s="77">
        <v>5008</v>
      </c>
      <c r="C144" s="76">
        <v>303.09804313099039</v>
      </c>
      <c r="E144" s="84"/>
      <c r="G144"/>
      <c r="J144" s="3"/>
      <c r="L144"/>
    </row>
    <row r="145" spans="1:7" ht="16.5" thickBot="1" x14ac:dyDescent="0.3">
      <c r="A145" s="75" t="s">
        <v>10</v>
      </c>
      <c r="B145" s="80">
        <v>2947</v>
      </c>
      <c r="C145" s="79">
        <v>454.13640990838138</v>
      </c>
      <c r="E145" s="84"/>
      <c r="G145"/>
    </row>
    <row r="146" spans="1:7" ht="16.5" thickBot="1" x14ac:dyDescent="0.3">
      <c r="A146" s="75" t="s">
        <v>21</v>
      </c>
      <c r="B146" s="80">
        <v>1</v>
      </c>
      <c r="C146" s="79">
        <v>2</v>
      </c>
      <c r="E146" s="84"/>
      <c r="G146"/>
    </row>
    <row r="147" spans="1:7" ht="16.5" thickBot="1" x14ac:dyDescent="0.3">
      <c r="A147" s="75" t="s">
        <v>17</v>
      </c>
      <c r="B147" s="80">
        <v>2</v>
      </c>
      <c r="C147" s="79">
        <v>955</v>
      </c>
      <c r="E147" s="84"/>
    </row>
    <row r="148" spans="1:7" ht="16.5" thickBot="1" x14ac:dyDescent="0.3">
      <c r="A148" s="75" t="s">
        <v>19</v>
      </c>
      <c r="B148" s="80">
        <v>58</v>
      </c>
      <c r="C148" s="79">
        <v>9.9482758620689662</v>
      </c>
      <c r="E148" s="84"/>
    </row>
    <row r="149" spans="1:7" ht="16.5" thickBot="1" x14ac:dyDescent="0.3">
      <c r="A149" s="75" t="s">
        <v>13</v>
      </c>
      <c r="B149" s="80">
        <v>1835</v>
      </c>
      <c r="C149" s="79">
        <v>82.337874659400541</v>
      </c>
      <c r="E149" s="84"/>
    </row>
    <row r="150" spans="1:7" ht="16.5" thickBot="1" x14ac:dyDescent="0.3">
      <c r="A150" s="75" t="s">
        <v>15</v>
      </c>
      <c r="B150" s="80">
        <v>165</v>
      </c>
      <c r="C150" s="79">
        <v>157.55151515151516</v>
      </c>
      <c r="D150" s="72"/>
      <c r="E150" s="84"/>
    </row>
    <row r="151" spans="1:7" ht="16.5" thickBot="1" x14ac:dyDescent="0.3">
      <c r="A151" s="78" t="s">
        <v>53</v>
      </c>
      <c r="B151" s="77">
        <v>2053</v>
      </c>
      <c r="C151" s="76">
        <v>537.46225036531905</v>
      </c>
      <c r="D151" s="72"/>
      <c r="E151" s="84"/>
    </row>
    <row r="152" spans="1:7" ht="16.5" thickBot="1" x14ac:dyDescent="0.3">
      <c r="A152" s="75" t="s">
        <v>10</v>
      </c>
      <c r="B152" s="80">
        <v>1124</v>
      </c>
      <c r="C152" s="79">
        <v>820.63612099644126</v>
      </c>
      <c r="D152" s="72"/>
      <c r="E152" s="71"/>
      <c r="F152"/>
    </row>
    <row r="153" spans="1:7" ht="16.5" thickBot="1" x14ac:dyDescent="0.3">
      <c r="A153" s="75" t="s">
        <v>17</v>
      </c>
      <c r="B153" s="80">
        <v>20</v>
      </c>
      <c r="C153" s="79">
        <v>2523.4499999999998</v>
      </c>
      <c r="D153" s="72"/>
      <c r="E153" s="71"/>
      <c r="F153"/>
    </row>
    <row r="154" spans="1:7" ht="16.5" thickBot="1" x14ac:dyDescent="0.3">
      <c r="A154" s="75" t="s">
        <v>19</v>
      </c>
      <c r="B154" s="80">
        <v>15</v>
      </c>
      <c r="C154" s="79">
        <v>27.733333333333334</v>
      </c>
      <c r="E154" s="71"/>
      <c r="F154"/>
    </row>
    <row r="155" spans="1:7" ht="16.5" thickBot="1" x14ac:dyDescent="0.3">
      <c r="A155" s="75" t="s">
        <v>13</v>
      </c>
      <c r="B155" s="80">
        <v>671</v>
      </c>
      <c r="C155" s="79">
        <v>174.45007451564828</v>
      </c>
      <c r="E155" s="71"/>
      <c r="F155"/>
    </row>
    <row r="156" spans="1:7" ht="16.5" thickBot="1" x14ac:dyDescent="0.3">
      <c r="A156" s="75" t="s">
        <v>15</v>
      </c>
      <c r="B156" s="80">
        <v>223</v>
      </c>
      <c r="C156" s="79">
        <v>58.627802690582961</v>
      </c>
    </row>
    <row r="157" spans="1:7" ht="16.5" thickBot="1" x14ac:dyDescent="0.3">
      <c r="A157" s="78" t="s">
        <v>54</v>
      </c>
      <c r="B157" s="77">
        <v>19640</v>
      </c>
      <c r="C157" s="76">
        <v>634.46379837067207</v>
      </c>
    </row>
    <row r="158" spans="1:7" ht="16.5" thickBot="1" x14ac:dyDescent="0.3">
      <c r="A158" s="75" t="s">
        <v>10</v>
      </c>
      <c r="B158" s="80">
        <v>18073</v>
      </c>
      <c r="C158" s="79">
        <v>652.50069163946216</v>
      </c>
    </row>
    <row r="159" spans="1:7" ht="16.5" thickBot="1" x14ac:dyDescent="0.3">
      <c r="A159" s="75" t="s">
        <v>21</v>
      </c>
      <c r="B159" s="80">
        <v>3</v>
      </c>
      <c r="C159" s="79">
        <v>169.33333333333334</v>
      </c>
    </row>
    <row r="160" spans="1:7" ht="16.5" thickBot="1" x14ac:dyDescent="0.3">
      <c r="A160" s="75" t="s">
        <v>17</v>
      </c>
      <c r="B160" s="80">
        <v>85</v>
      </c>
      <c r="C160" s="79">
        <v>2497.258823529412</v>
      </c>
    </row>
    <row r="161" spans="1:3" ht="16.5" thickBot="1" x14ac:dyDescent="0.3">
      <c r="A161" s="75" t="s">
        <v>19</v>
      </c>
      <c r="B161" s="80">
        <v>32</v>
      </c>
      <c r="C161" s="79">
        <v>15.9375</v>
      </c>
    </row>
    <row r="162" spans="1:3" ht="16.5" thickBot="1" x14ac:dyDescent="0.3">
      <c r="A162" s="75" t="s">
        <v>13</v>
      </c>
      <c r="B162" s="80">
        <v>925</v>
      </c>
      <c r="C162" s="79">
        <v>332.51135135135138</v>
      </c>
    </row>
    <row r="163" spans="1:3" ht="16.5" thickBot="1" x14ac:dyDescent="0.3">
      <c r="A163" s="83" t="s">
        <v>15</v>
      </c>
      <c r="B163" s="82">
        <v>522</v>
      </c>
      <c r="C163" s="81">
        <v>282.31034482758622</v>
      </c>
    </row>
    <row r="164" spans="1:3" ht="16.5" thickBot="1" x14ac:dyDescent="0.3">
      <c r="A164" s="78" t="s">
        <v>55</v>
      </c>
      <c r="B164" s="77">
        <v>10328</v>
      </c>
      <c r="C164" s="76">
        <v>645.63168086754456</v>
      </c>
    </row>
    <row r="165" spans="1:3" ht="16.5" thickBot="1" x14ac:dyDescent="0.3">
      <c r="A165" s="75" t="s">
        <v>10</v>
      </c>
      <c r="B165" s="80">
        <v>8878</v>
      </c>
      <c r="C165" s="79">
        <v>665.48569497634605</v>
      </c>
    </row>
    <row r="166" spans="1:3" ht="16.5" thickBot="1" x14ac:dyDescent="0.3">
      <c r="A166" s="75" t="s">
        <v>17</v>
      </c>
      <c r="B166" s="80">
        <v>99</v>
      </c>
      <c r="C166" s="79">
        <v>2698.2525252525252</v>
      </c>
    </row>
    <row r="167" spans="1:3" ht="16.5" thickBot="1" x14ac:dyDescent="0.3">
      <c r="A167" s="75" t="s">
        <v>19</v>
      </c>
      <c r="B167" s="80">
        <v>7</v>
      </c>
      <c r="C167" s="79">
        <v>19.857142857142858</v>
      </c>
    </row>
    <row r="168" spans="1:3" ht="16.5" thickBot="1" x14ac:dyDescent="0.3">
      <c r="A168" s="75" t="s">
        <v>13</v>
      </c>
      <c r="B168" s="80">
        <v>750</v>
      </c>
      <c r="C168" s="79">
        <v>285.04533333333336</v>
      </c>
    </row>
    <row r="169" spans="1:3" ht="16.5" thickBot="1" x14ac:dyDescent="0.3">
      <c r="A169" s="83" t="s">
        <v>15</v>
      </c>
      <c r="B169" s="82">
        <v>594</v>
      </c>
      <c r="C169" s="81">
        <v>469.44781144781143</v>
      </c>
    </row>
    <row r="170" spans="1:3" ht="16.5" thickBot="1" x14ac:dyDescent="0.3">
      <c r="A170" s="78" t="s">
        <v>56</v>
      </c>
      <c r="B170" s="77">
        <v>4102</v>
      </c>
      <c r="C170" s="76">
        <v>821.52901023890786</v>
      </c>
    </row>
    <row r="171" spans="1:3" ht="16.5" thickBot="1" x14ac:dyDescent="0.3">
      <c r="A171" s="75" t="s">
        <v>10</v>
      </c>
      <c r="B171" s="80">
        <v>3747</v>
      </c>
      <c r="C171" s="79">
        <v>844.91192954363487</v>
      </c>
    </row>
    <row r="172" spans="1:3" ht="16.5" thickBot="1" x14ac:dyDescent="0.3">
      <c r="A172" s="75" t="s">
        <v>17</v>
      </c>
      <c r="B172" s="80">
        <v>29</v>
      </c>
      <c r="C172" s="79">
        <v>2773.5862068965516</v>
      </c>
    </row>
    <row r="173" spans="1:3" ht="16.5" thickBot="1" x14ac:dyDescent="0.3">
      <c r="A173" s="75" t="s">
        <v>19</v>
      </c>
      <c r="B173" s="80">
        <v>6</v>
      </c>
      <c r="C173" s="79">
        <v>21.166666666666668</v>
      </c>
    </row>
    <row r="174" spans="1:3" ht="16.5" thickBot="1" x14ac:dyDescent="0.3">
      <c r="A174" s="75" t="s">
        <v>13</v>
      </c>
      <c r="B174" s="80">
        <v>297</v>
      </c>
      <c r="C174" s="79">
        <v>403.87205387205387</v>
      </c>
    </row>
    <row r="175" spans="1:3" ht="16.5" thickBot="1" x14ac:dyDescent="0.3">
      <c r="A175" s="75" t="s">
        <v>15</v>
      </c>
      <c r="B175" s="80">
        <v>23</v>
      </c>
      <c r="C175" s="79">
        <v>152.86956521739131</v>
      </c>
    </row>
    <row r="176" spans="1:3" ht="16.5" thickBot="1" x14ac:dyDescent="0.3">
      <c r="A176" s="78" t="s">
        <v>57</v>
      </c>
      <c r="B176" s="77">
        <v>2391</v>
      </c>
      <c r="C176" s="76">
        <v>404.02843998327057</v>
      </c>
    </row>
    <row r="177" spans="1:3" ht="16.5" thickBot="1" x14ac:dyDescent="0.3">
      <c r="A177" s="75" t="s">
        <v>10</v>
      </c>
      <c r="B177" s="74">
        <v>2119</v>
      </c>
      <c r="C177" s="73">
        <v>431.85181689476167</v>
      </c>
    </row>
    <row r="178" spans="1:3" ht="16.5" thickBot="1" x14ac:dyDescent="0.3">
      <c r="A178" s="75" t="s">
        <v>21</v>
      </c>
      <c r="B178" s="74">
        <v>2</v>
      </c>
      <c r="C178" s="73">
        <v>182</v>
      </c>
    </row>
    <row r="179" spans="1:3" ht="16.5" thickBot="1" x14ac:dyDescent="0.3">
      <c r="A179" s="75" t="s">
        <v>19</v>
      </c>
      <c r="B179" s="74">
        <v>24</v>
      </c>
      <c r="C179" s="73">
        <v>121.5</v>
      </c>
    </row>
    <row r="180" spans="1:3" ht="16.5" thickBot="1" x14ac:dyDescent="0.3">
      <c r="A180" s="75" t="s">
        <v>13</v>
      </c>
      <c r="B180" s="74">
        <v>204</v>
      </c>
      <c r="C180" s="73">
        <v>196.66176470588235</v>
      </c>
    </row>
    <row r="181" spans="1:3" ht="16.5" thickBot="1" x14ac:dyDescent="0.3">
      <c r="A181" s="75" t="s">
        <v>15</v>
      </c>
      <c r="B181" s="74">
        <v>42</v>
      </c>
      <c r="C181" s="73">
        <v>179.5</v>
      </c>
    </row>
  </sheetData>
  <mergeCells count="18">
    <mergeCell ref="E18:G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F0BB-1F56-45F7-87CE-40491A8FC1CD}">
  <sheetPr codeName="Sheet9">
    <tabColor theme="0"/>
  </sheetPr>
  <dimension ref="A1:BC169"/>
  <sheetViews>
    <sheetView showGridLines="0" zoomScale="115" zoomScaleNormal="115" zoomScalePageLayoutView="110" workbookViewId="0">
      <selection activeCell="H19" sqref="H19"/>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72" customWidth="1"/>
    <col min="7" max="7" width="15.85546875" style="71" customWidth="1"/>
    <col min="8" max="8" width="19.5703125" customWidth="1"/>
    <col min="9" max="9" width="15" customWidth="1"/>
    <col min="12" max="12" width="8.7109375" style="3"/>
  </cols>
  <sheetData>
    <row r="1" spans="1:55" ht="38.450000000000003" customHeight="1" x14ac:dyDescent="0.25">
      <c r="A1" s="376" t="s">
        <v>5</v>
      </c>
      <c r="B1" s="376"/>
      <c r="C1" s="376"/>
      <c r="D1" s="376"/>
      <c r="E1" s="376"/>
      <c r="F1" s="376"/>
      <c r="G1" s="37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77" t="s">
        <v>1</v>
      </c>
      <c r="B2" s="377"/>
      <c r="C2" s="377"/>
      <c r="D2" s="377"/>
      <c r="E2" s="377"/>
      <c r="F2" s="377"/>
      <c r="G2" s="37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77"/>
      <c r="B3" s="377"/>
      <c r="C3" s="377"/>
      <c r="D3" s="377"/>
      <c r="E3" s="377"/>
      <c r="F3" s="377"/>
      <c r="G3" s="37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78" t="s">
        <v>58</v>
      </c>
      <c r="B4" s="378"/>
      <c r="C4" s="378"/>
      <c r="D4" s="378"/>
      <c r="E4" s="378"/>
      <c r="F4" s="378"/>
      <c r="G4" s="378"/>
      <c r="H4" s="124"/>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125"/>
      <c r="B5" s="125"/>
      <c r="C5" s="125"/>
      <c r="D5" s="125"/>
      <c r="E5" s="125"/>
      <c r="F5" s="125"/>
      <c r="G5" s="125"/>
      <c r="H5" s="124"/>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162"/>
      <c r="B6" s="162"/>
      <c r="C6" s="162"/>
      <c r="D6" s="3"/>
      <c r="E6" s="3"/>
      <c r="F6" s="85"/>
      <c r="G6" s="86"/>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70" t="s">
        <v>6</v>
      </c>
      <c r="B7" s="370"/>
      <c r="C7" s="370"/>
      <c r="D7" s="118"/>
      <c r="E7" s="3"/>
      <c r="F7" s="85"/>
      <c r="G7" s="86"/>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115" t="s">
        <v>7</v>
      </c>
      <c r="B8" s="115" t="s">
        <v>8</v>
      </c>
      <c r="C8" s="115" t="s">
        <v>9</v>
      </c>
      <c r="D8" s="3"/>
      <c r="E8" s="372" t="s">
        <v>59</v>
      </c>
      <c r="F8" s="372"/>
      <c r="G8" s="37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104" t="s">
        <v>60</v>
      </c>
      <c r="B9" s="107">
        <v>12576</v>
      </c>
      <c r="C9" s="119">
        <v>34458.240000007179</v>
      </c>
      <c r="D9" s="3"/>
      <c r="E9" s="114" t="s">
        <v>11</v>
      </c>
      <c r="F9" s="123" t="s">
        <v>8</v>
      </c>
      <c r="G9" s="122"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104" t="s">
        <v>10</v>
      </c>
      <c r="B10" s="111">
        <v>173590</v>
      </c>
      <c r="C10" s="117">
        <v>166646.40000008326</v>
      </c>
      <c r="D10" s="3"/>
      <c r="E10" s="15" t="s">
        <v>14</v>
      </c>
      <c r="F10" s="109">
        <v>78716</v>
      </c>
      <c r="G10" s="108">
        <v>0.99099999999999999</v>
      </c>
      <c r="H10" s="3"/>
      <c r="I10" s="9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104" t="s">
        <v>17</v>
      </c>
      <c r="B11" s="107">
        <v>7320</v>
      </c>
      <c r="C11" s="119">
        <v>1317.5999999999785</v>
      </c>
      <c r="D11" s="3"/>
      <c r="E11" s="15" t="s">
        <v>16</v>
      </c>
      <c r="F11" s="121">
        <v>736</v>
      </c>
      <c r="G11" s="120">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104" t="s">
        <v>61</v>
      </c>
      <c r="B12" s="107">
        <v>42</v>
      </c>
      <c r="C12" s="119">
        <v>189</v>
      </c>
      <c r="D12" s="3"/>
      <c r="E12" s="102" t="s">
        <v>18</v>
      </c>
      <c r="F12" s="106">
        <v>79452</v>
      </c>
      <c r="G12" s="105">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104" t="s">
        <v>62</v>
      </c>
      <c r="B13" s="107">
        <v>386</v>
      </c>
      <c r="C13" s="119">
        <v>0</v>
      </c>
      <c r="D13" s="118"/>
      <c r="E13" s="164" t="s">
        <v>63</v>
      </c>
      <c r="F13" s="164"/>
      <c r="G13" s="16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104" t="s">
        <v>64</v>
      </c>
      <c r="B14" s="111">
        <v>513</v>
      </c>
      <c r="C14" s="117">
        <v>1898.1000000000158</v>
      </c>
      <c r="D14" s="3"/>
      <c r="E14" s="373" t="s">
        <v>22</v>
      </c>
      <c r="F14" s="373"/>
      <c r="G14" s="3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102" t="s">
        <v>18</v>
      </c>
      <c r="B15" s="101">
        <v>194427</v>
      </c>
      <c r="C15" s="116">
        <v>204509.33999977639</v>
      </c>
      <c r="D15" s="3"/>
      <c r="E15" s="164"/>
      <c r="F15" s="164"/>
      <c r="G15" s="16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75" t="s">
        <v>65</v>
      </c>
      <c r="B16" s="375"/>
      <c r="C16" s="375"/>
      <c r="D16" s="3"/>
      <c r="E16" s="164"/>
      <c r="F16" s="164"/>
      <c r="G16" s="164"/>
      <c r="H16" s="3"/>
      <c r="I16" s="98"/>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75" t="s">
        <v>23</v>
      </c>
      <c r="B17" s="375"/>
      <c r="C17" s="375"/>
      <c r="D17" s="3"/>
      <c r="E17" s="164"/>
      <c r="F17" s="164"/>
      <c r="G17" s="16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163"/>
      <c r="B18" s="163"/>
      <c r="C18" s="163"/>
      <c r="D18" s="3"/>
      <c r="E18" s="373"/>
      <c r="F18" s="373"/>
      <c r="G18" s="37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70" t="s">
        <v>66</v>
      </c>
      <c r="B19" s="370"/>
      <c r="C19" s="370"/>
      <c r="D19" s="3"/>
      <c r="E19" s="372" t="s">
        <v>67</v>
      </c>
      <c r="F19" s="372"/>
      <c r="G19" s="372"/>
      <c r="H19" s="9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115" t="s">
        <v>24</v>
      </c>
      <c r="B20" s="115" t="s">
        <v>8</v>
      </c>
      <c r="C20" s="115" t="s">
        <v>25</v>
      </c>
      <c r="D20" s="3"/>
      <c r="E20" s="114" t="s">
        <v>11</v>
      </c>
      <c r="F20" s="113" t="s">
        <v>8</v>
      </c>
      <c r="G20" s="112" t="s">
        <v>12</v>
      </c>
      <c r="H20" s="3"/>
      <c r="I20" s="9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104" t="s">
        <v>26</v>
      </c>
      <c r="B21" s="111">
        <v>85009</v>
      </c>
      <c r="C21" s="110">
        <v>568.94445294027696</v>
      </c>
      <c r="D21" s="3"/>
      <c r="E21" s="15" t="s">
        <v>14</v>
      </c>
      <c r="F21" s="109">
        <v>10679</v>
      </c>
      <c r="G21" s="108">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104" t="s">
        <v>27</v>
      </c>
      <c r="B22" s="111">
        <v>57</v>
      </c>
      <c r="C22" s="110">
        <v>970.15789473684208</v>
      </c>
      <c r="D22" s="3"/>
      <c r="E22" s="15" t="s">
        <v>16</v>
      </c>
      <c r="F22" s="109">
        <v>736</v>
      </c>
      <c r="G22" s="108">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104" t="s">
        <v>28</v>
      </c>
      <c r="B23" s="107">
        <v>109297</v>
      </c>
      <c r="C23" s="103">
        <v>532.26144358948557</v>
      </c>
      <c r="D23" s="3"/>
      <c r="E23" s="102" t="s">
        <v>18</v>
      </c>
      <c r="F23" s="106">
        <v>11415</v>
      </c>
      <c r="G23" s="105">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104" t="s">
        <v>29</v>
      </c>
      <c r="B24">
        <v>64</v>
      </c>
      <c r="C24" s="103">
        <v>1006.453125</v>
      </c>
      <c r="D24" s="3"/>
      <c r="E24" s="373" t="s">
        <v>63</v>
      </c>
      <c r="F24" s="373"/>
      <c r="G24" s="37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102" t="s">
        <v>18</v>
      </c>
      <c r="B25" s="101">
        <v>194427</v>
      </c>
      <c r="C25" s="100">
        <v>548.58476446172597</v>
      </c>
      <c r="D25" s="3"/>
      <c r="E25" s="373" t="s">
        <v>22</v>
      </c>
      <c r="F25" s="373"/>
      <c r="G25" s="37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75" t="str">
        <f>A16</f>
        <v>Data from BI Inc. Participants Report, 9.30.2023</v>
      </c>
      <c r="B26" s="375"/>
      <c r="C26" s="375"/>
      <c r="D26" s="98"/>
      <c r="E26" s="162"/>
      <c r="F26" s="99"/>
      <c r="G26" s="8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75" t="s">
        <v>68</v>
      </c>
      <c r="B27" s="375"/>
      <c r="C27" s="375"/>
      <c r="D27" s="98"/>
      <c r="F27" s="97"/>
      <c r="G27" s="96"/>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74"/>
      <c r="B28" s="374"/>
      <c r="C28" s="374"/>
      <c r="D28" s="3"/>
      <c r="E28" s="3"/>
      <c r="F28" s="85"/>
      <c r="G28" s="86"/>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74"/>
      <c r="B29" s="374"/>
      <c r="C29" s="374"/>
      <c r="D29" s="3"/>
      <c r="E29" s="3"/>
      <c r="F29" s="85"/>
      <c r="G29" s="86"/>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74" t="s">
        <v>69</v>
      </c>
      <c r="B30" s="374"/>
      <c r="C30" s="374"/>
      <c r="D30" s="3"/>
      <c r="E30" s="3"/>
      <c r="F30" s="85"/>
      <c r="G30" s="86"/>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95" t="s">
        <v>31</v>
      </c>
      <c r="B31" s="95" t="s">
        <v>8</v>
      </c>
      <c r="C31" s="95" t="s">
        <v>32</v>
      </c>
      <c r="D31" s="3"/>
      <c r="E31" s="3"/>
      <c r="F31" s="85"/>
      <c r="G31" s="86"/>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94" t="s">
        <v>18</v>
      </c>
      <c r="B32" s="93">
        <v>194427</v>
      </c>
      <c r="C32" s="92">
        <v>548.58476446172597</v>
      </c>
      <c r="D32" s="91"/>
      <c r="E32" s="3"/>
      <c r="F32" s="85"/>
      <c r="G32" s="86"/>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89" t="s">
        <v>33</v>
      </c>
      <c r="B33" s="88">
        <v>5244</v>
      </c>
      <c r="C33" s="87">
        <v>654.05949656750568</v>
      </c>
      <c r="E33" s="3"/>
      <c r="F33" s="85"/>
      <c r="G33" s="86"/>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75" t="s">
        <v>60</v>
      </c>
      <c r="B34" s="80">
        <v>309</v>
      </c>
      <c r="C34" s="79">
        <v>485.43042071197414</v>
      </c>
      <c r="E34" s="3"/>
      <c r="F34" s="85"/>
      <c r="G34" s="86"/>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75" t="s">
        <v>10</v>
      </c>
      <c r="B35" s="80">
        <v>4633</v>
      </c>
      <c r="C35" s="79">
        <v>575.50960500755446</v>
      </c>
      <c r="E35" s="84"/>
      <c r="F35" s="85"/>
      <c r="G35" s="86"/>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75" t="s">
        <v>17</v>
      </c>
      <c r="B36" s="80">
        <v>285</v>
      </c>
      <c r="C36" s="79">
        <v>2151.6666666666665</v>
      </c>
      <c r="E36" s="84"/>
      <c r="F36" s="85"/>
      <c r="G36" s="86"/>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75" t="s">
        <v>19</v>
      </c>
      <c r="B37" s="80">
        <v>17</v>
      </c>
      <c r="C37" s="79">
        <v>19.352941176470587</v>
      </c>
      <c r="E37" s="84"/>
      <c r="F37" s="85"/>
      <c r="G37" s="86"/>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89" t="s">
        <v>34</v>
      </c>
      <c r="B38" s="88">
        <v>3551</v>
      </c>
      <c r="C38" s="87">
        <v>564.00478738383549</v>
      </c>
      <c r="E38" s="84"/>
      <c r="F38" s="85"/>
      <c r="G38" s="86"/>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75" t="s">
        <v>60</v>
      </c>
      <c r="B39" s="80">
        <v>124</v>
      </c>
      <c r="C39" s="79">
        <v>292.16935483870969</v>
      </c>
      <c r="E39" s="84"/>
      <c r="F39" s="85"/>
      <c r="G39" s="86"/>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75" t="s">
        <v>10</v>
      </c>
      <c r="B40" s="80">
        <v>3361</v>
      </c>
      <c r="C40" s="79">
        <v>571.9485272240405</v>
      </c>
      <c r="E40" s="84"/>
      <c r="F40" s="85"/>
      <c r="G40" s="86"/>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75" t="s">
        <v>21</v>
      </c>
      <c r="B41" s="80">
        <v>1</v>
      </c>
      <c r="C41" s="79">
        <v>35</v>
      </c>
      <c r="D41" s="91"/>
      <c r="E41" s="84"/>
      <c r="F41" s="85"/>
      <c r="G41" s="86"/>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75" t="s">
        <v>17</v>
      </c>
      <c r="B42" s="80">
        <v>27</v>
      </c>
      <c r="C42" s="79">
        <v>1595.4814814814815</v>
      </c>
      <c r="E42" s="84"/>
      <c r="F42" s="85"/>
      <c r="G42" s="86"/>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75" t="s">
        <v>19</v>
      </c>
      <c r="B43" s="80">
        <v>38</v>
      </c>
      <c r="C43" s="79">
        <v>29.473684210526315</v>
      </c>
      <c r="E43" s="84"/>
      <c r="F43" s="85"/>
      <c r="G43" s="86"/>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89" t="s">
        <v>35</v>
      </c>
      <c r="B44" s="88">
        <v>7048</v>
      </c>
      <c r="C44" s="87">
        <v>482.88351305334845</v>
      </c>
      <c r="E44" s="84"/>
      <c r="F44" s="85"/>
      <c r="G44" s="86"/>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75" t="s">
        <v>60</v>
      </c>
      <c r="B45" s="80">
        <v>113</v>
      </c>
      <c r="C45" s="79">
        <v>409.69026548672565</v>
      </c>
      <c r="E45" s="84"/>
      <c r="F45" s="85"/>
      <c r="G45" s="86"/>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75" t="s">
        <v>10</v>
      </c>
      <c r="B46" s="80">
        <v>6905</v>
      </c>
      <c r="C46" s="79">
        <v>485.80318609703113</v>
      </c>
      <c r="E46" s="84"/>
      <c r="F46" s="85"/>
      <c r="G46" s="86"/>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75" t="s">
        <v>17</v>
      </c>
      <c r="B47" s="80">
        <v>2</v>
      </c>
      <c r="C47" s="79">
        <v>967</v>
      </c>
      <c r="E47" s="84"/>
      <c r="F47" s="85"/>
      <c r="G47" s="86"/>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75" t="s">
        <v>19</v>
      </c>
      <c r="B48" s="80">
        <v>28</v>
      </c>
      <c r="C48" s="79">
        <v>23.678571428571427</v>
      </c>
      <c r="E48" s="84"/>
      <c r="F48" s="85"/>
      <c r="G48" s="86"/>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89" t="s">
        <v>36</v>
      </c>
      <c r="B49" s="88">
        <v>602</v>
      </c>
      <c r="C49" s="87">
        <v>947.98172757475083</v>
      </c>
      <c r="E49" s="84"/>
      <c r="F49" s="85"/>
      <c r="G49" s="86"/>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75" t="s">
        <v>60</v>
      </c>
      <c r="B50" s="80">
        <v>9</v>
      </c>
      <c r="C50" s="79">
        <v>147</v>
      </c>
      <c r="E50" s="84"/>
      <c r="F50" s="85"/>
      <c r="G50" s="86"/>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75" t="s">
        <v>10</v>
      </c>
      <c r="B51" s="80">
        <v>340</v>
      </c>
      <c r="C51" s="79">
        <v>355.90588235294115</v>
      </c>
      <c r="E51" s="84"/>
      <c r="F51" s="85"/>
      <c r="G51" s="86"/>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75" t="s">
        <v>17</v>
      </c>
      <c r="B52" s="80">
        <v>253</v>
      </c>
      <c r="C52" s="79">
        <v>1772.1501976284585</v>
      </c>
      <c r="E52" s="84"/>
      <c r="F52" s="85"/>
      <c r="G52" s="86"/>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89" t="s">
        <v>37</v>
      </c>
      <c r="B53" s="88">
        <v>13882</v>
      </c>
      <c r="C53" s="87">
        <v>695.04372568794122</v>
      </c>
      <c r="E53" s="84"/>
      <c r="F53" s="85"/>
      <c r="G53" s="86"/>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75" t="s">
        <v>60</v>
      </c>
      <c r="B54" s="80">
        <v>430</v>
      </c>
      <c r="C54" s="79">
        <v>306.57674418604654</v>
      </c>
      <c r="D54" s="91"/>
      <c r="E54" s="84"/>
      <c r="F54" s="85"/>
      <c r="G54" s="86"/>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75" t="s">
        <v>10</v>
      </c>
      <c r="B55" s="80">
        <v>12698</v>
      </c>
      <c r="C55" s="79">
        <v>620.19459757442121</v>
      </c>
      <c r="E55" s="84"/>
      <c r="F55" s="85"/>
      <c r="G55" s="86"/>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75" t="s">
        <v>21</v>
      </c>
      <c r="B56" s="80">
        <v>3</v>
      </c>
      <c r="C56" s="79">
        <v>277</v>
      </c>
      <c r="E56" s="84"/>
      <c r="F56" s="85"/>
      <c r="G56" s="86"/>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75" t="s">
        <v>17</v>
      </c>
      <c r="B57" s="80">
        <v>708</v>
      </c>
      <c r="C57" s="79">
        <v>2316.0395480225989</v>
      </c>
      <c r="E57" s="84"/>
      <c r="F57" s="85"/>
      <c r="G57" s="86"/>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75" t="s">
        <v>19</v>
      </c>
      <c r="B58" s="80">
        <v>43</v>
      </c>
      <c r="C58" s="79">
        <v>22.11627906976744</v>
      </c>
      <c r="E58" s="84"/>
      <c r="F58" s="85"/>
      <c r="G58" s="86"/>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89" t="s">
        <v>38</v>
      </c>
      <c r="B59" s="88">
        <v>2358</v>
      </c>
      <c r="C59" s="87">
        <v>471.02417302798983</v>
      </c>
      <c r="E59" s="84"/>
      <c r="F59" s="85"/>
      <c r="G59" s="86"/>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75" t="s">
        <v>60</v>
      </c>
      <c r="B60" s="80">
        <v>156</v>
      </c>
      <c r="C60" s="79">
        <v>192.23717948717947</v>
      </c>
      <c r="E60" s="84"/>
      <c r="F60" s="85"/>
      <c r="G60" s="86"/>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75" t="s">
        <v>10</v>
      </c>
      <c r="B61" s="80">
        <v>2191</v>
      </c>
      <c r="C61" s="79">
        <v>491.06298493838432</v>
      </c>
      <c r="E61" s="84"/>
      <c r="F61" s="85"/>
      <c r="G61" s="86"/>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75" t="s">
        <v>21</v>
      </c>
      <c r="B62" s="80">
        <v>1</v>
      </c>
      <c r="C62" s="79">
        <v>59</v>
      </c>
      <c r="E62" s="84"/>
      <c r="F62" s="85"/>
      <c r="G62" s="86"/>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75" t="s">
        <v>17</v>
      </c>
      <c r="B63" s="80">
        <v>3</v>
      </c>
      <c r="C63" s="79">
        <v>1554.3333333333333</v>
      </c>
      <c r="E63" s="84"/>
      <c r="F63" s="85"/>
      <c r="G63" s="86"/>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75" t="s">
        <v>19</v>
      </c>
      <c r="B64" s="80">
        <v>7</v>
      </c>
      <c r="C64" s="79">
        <v>6.4285714285714288</v>
      </c>
      <c r="E64" s="84"/>
      <c r="F64" s="85"/>
      <c r="G64" s="86"/>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89" t="s">
        <v>39</v>
      </c>
      <c r="B65" s="88">
        <v>2924</v>
      </c>
      <c r="C65" s="87">
        <v>511.68125854993161</v>
      </c>
      <c r="E65" s="84"/>
      <c r="F65" s="85"/>
      <c r="G65" s="86"/>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75" t="s">
        <v>60</v>
      </c>
      <c r="B66" s="80">
        <v>26</v>
      </c>
      <c r="C66" s="79">
        <v>306.07692307692309</v>
      </c>
      <c r="E66" s="84"/>
      <c r="F66" s="85"/>
      <c r="G66" s="86"/>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75" t="s">
        <v>10</v>
      </c>
      <c r="B67" s="80">
        <v>2797</v>
      </c>
      <c r="C67" s="79">
        <v>478.07293528780838</v>
      </c>
      <c r="E67" s="84"/>
      <c r="F67" s="85"/>
      <c r="G67" s="86"/>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75" t="s">
        <v>70</v>
      </c>
      <c r="B68" s="80">
        <v>17</v>
      </c>
      <c r="C68" s="79">
        <v>920.76470588235293</v>
      </c>
      <c r="E68" s="84"/>
      <c r="F68" s="85"/>
      <c r="G68" s="86"/>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75" t="s">
        <v>17</v>
      </c>
      <c r="B69" s="80">
        <v>61</v>
      </c>
      <c r="C69" s="79">
        <v>2204.7213114754099</v>
      </c>
      <c r="E69" s="84"/>
      <c r="F69" s="85"/>
      <c r="G69" s="86"/>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75" t="s">
        <v>19</v>
      </c>
      <c r="B70" s="82">
        <v>23</v>
      </c>
      <c r="C70" s="81">
        <v>38.565217391304351</v>
      </c>
      <c r="E70" s="84"/>
      <c r="F70" s="85"/>
      <c r="G70" s="86"/>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89" t="s">
        <v>40</v>
      </c>
      <c r="B71" s="77">
        <v>10017</v>
      </c>
      <c r="C71" s="76">
        <v>833.78147149845267</v>
      </c>
      <c r="E71" s="84"/>
      <c r="F71" s="85"/>
      <c r="G71" s="86"/>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75" t="s">
        <v>60</v>
      </c>
      <c r="B72" s="80">
        <v>94</v>
      </c>
      <c r="C72" s="79">
        <v>487.39361702127661</v>
      </c>
      <c r="E72" s="84"/>
      <c r="F72" s="85"/>
      <c r="G72" s="86"/>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75" t="s">
        <v>10</v>
      </c>
      <c r="B73" s="80">
        <v>9343</v>
      </c>
      <c r="C73" s="79">
        <v>732.12126725891039</v>
      </c>
      <c r="E73" s="84"/>
      <c r="F73" s="85"/>
      <c r="G73" s="86"/>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75" t="s">
        <v>17</v>
      </c>
      <c r="B74" s="80">
        <v>580</v>
      </c>
      <c r="C74" s="79">
        <v>2527.5258620689656</v>
      </c>
      <c r="E74" s="84"/>
      <c r="F74" s="85"/>
      <c r="G74" s="86"/>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89" t="s">
        <v>41</v>
      </c>
      <c r="B75" s="88">
        <v>2935</v>
      </c>
      <c r="C75" s="87">
        <v>263.14344122657582</v>
      </c>
      <c r="E75" s="84"/>
      <c r="F75" s="85"/>
      <c r="G75" s="86"/>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75" t="s">
        <v>60</v>
      </c>
      <c r="B76" s="80">
        <v>1183</v>
      </c>
      <c r="C76" s="79">
        <v>51.449704142011832</v>
      </c>
      <c r="E76" s="84"/>
      <c r="F76" s="85"/>
      <c r="G76" s="86"/>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75" t="s">
        <v>10</v>
      </c>
      <c r="B77" s="80">
        <v>1558</v>
      </c>
      <c r="C77" s="79">
        <v>280.13414634146341</v>
      </c>
      <c r="E77" s="84"/>
      <c r="F77" s="85"/>
      <c r="G77" s="86"/>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75" t="s">
        <v>17</v>
      </c>
      <c r="B78" s="80">
        <v>192</v>
      </c>
      <c r="C78" s="79">
        <v>1431.8072916666667</v>
      </c>
      <c r="D78" s="91"/>
      <c r="E78" s="84"/>
      <c r="F78" s="85"/>
      <c r="G78" s="86"/>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75" t="s">
        <v>19</v>
      </c>
      <c r="B79" s="80">
        <v>2</v>
      </c>
      <c r="C79" s="79">
        <v>52.5</v>
      </c>
      <c r="E79" s="84"/>
      <c r="F79" s="85"/>
      <c r="G79" s="86"/>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89" t="s">
        <v>42</v>
      </c>
      <c r="B80" s="88">
        <v>13995</v>
      </c>
      <c r="C80" s="87">
        <v>212.84194355126832</v>
      </c>
      <c r="E80" s="84"/>
      <c r="F80" s="85"/>
      <c r="G80" s="86"/>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75" t="s">
        <v>60</v>
      </c>
      <c r="B81" s="80">
        <v>2814</v>
      </c>
      <c r="C81" s="79">
        <v>33.760483297796732</v>
      </c>
      <c r="E81" s="84"/>
      <c r="F81" s="85"/>
      <c r="G81" s="86"/>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75" t="s">
        <v>10</v>
      </c>
      <c r="B82" s="80">
        <v>11025</v>
      </c>
      <c r="C82" s="79">
        <v>257.81396825396826</v>
      </c>
      <c r="E82" s="84"/>
      <c r="F82" s="85"/>
      <c r="G82" s="86"/>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75" t="s">
        <v>21</v>
      </c>
      <c r="B83" s="80">
        <v>122</v>
      </c>
      <c r="C83" s="79">
        <v>331.13934426229508</v>
      </c>
      <c r="E83" s="84"/>
      <c r="F83" s="85"/>
      <c r="G83" s="86"/>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75" t="s">
        <v>17</v>
      </c>
      <c r="B84" s="80">
        <v>1</v>
      </c>
      <c r="C84" s="79">
        <v>638</v>
      </c>
      <c r="E84" s="84"/>
      <c r="F84" s="85"/>
      <c r="G84" s="86"/>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75" t="s">
        <v>19</v>
      </c>
      <c r="B85" s="80">
        <v>33</v>
      </c>
      <c r="C85" s="79">
        <v>8.6363636363636367</v>
      </c>
      <c r="E85" s="84"/>
      <c r="F85" s="85"/>
      <c r="G85" s="86"/>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89" t="s">
        <v>43</v>
      </c>
      <c r="B86" s="88">
        <v>2727</v>
      </c>
      <c r="C86" s="87">
        <v>363.58635863586358</v>
      </c>
      <c r="E86" s="84"/>
      <c r="F86" s="85"/>
      <c r="G86" s="86"/>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75" t="s">
        <v>60</v>
      </c>
      <c r="B87" s="80">
        <v>354</v>
      </c>
      <c r="C87" s="79">
        <v>389.16101694915255</v>
      </c>
      <c r="E87" s="84"/>
      <c r="F87" s="85"/>
      <c r="G87" s="86"/>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75" t="s">
        <v>10</v>
      </c>
      <c r="B88" s="80">
        <v>2365</v>
      </c>
      <c r="C88" s="79">
        <v>360.93023255813955</v>
      </c>
      <c r="E88" s="84"/>
      <c r="F88" s="85"/>
      <c r="G88" s="86"/>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75" t="s">
        <v>19</v>
      </c>
      <c r="B89" s="80">
        <v>8</v>
      </c>
      <c r="C89" s="79">
        <v>17.125</v>
      </c>
      <c r="E89" s="84"/>
      <c r="F89" s="85"/>
      <c r="G89" s="86"/>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89" t="s">
        <v>44</v>
      </c>
      <c r="B90" s="88">
        <v>11440</v>
      </c>
      <c r="C90" s="87">
        <v>509.98505244755245</v>
      </c>
      <c r="E90" s="84"/>
      <c r="F90" s="85"/>
      <c r="G90" s="86"/>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75" t="s">
        <v>60</v>
      </c>
      <c r="B91" s="80">
        <v>605</v>
      </c>
      <c r="C91" s="79">
        <v>262.33719008264461</v>
      </c>
      <c r="E91" s="84"/>
      <c r="F91" s="85"/>
      <c r="G91" s="86"/>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75" t="s">
        <v>10</v>
      </c>
      <c r="B92" s="80">
        <v>9834</v>
      </c>
      <c r="C92" s="79">
        <v>414.74577994712223</v>
      </c>
      <c r="E92" s="84"/>
      <c r="F92" s="85"/>
      <c r="G92" s="86"/>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75" t="s">
        <v>70</v>
      </c>
      <c r="B93" s="80">
        <v>25</v>
      </c>
      <c r="C93" s="79">
        <v>584.44000000000005</v>
      </c>
      <c r="E93" s="84"/>
      <c r="F93" s="85"/>
      <c r="G93" s="86"/>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75" t="s">
        <v>17</v>
      </c>
      <c r="B94" s="80">
        <v>935</v>
      </c>
      <c r="C94" s="79">
        <v>1691.614973262032</v>
      </c>
      <c r="E94" s="84"/>
      <c r="F94" s="85"/>
      <c r="G94" s="86"/>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75" t="s">
        <v>19</v>
      </c>
      <c r="B95" s="80">
        <v>41</v>
      </c>
      <c r="C95" s="79">
        <v>15.463414634146341</v>
      </c>
      <c r="E95" s="84"/>
      <c r="F95" s="85"/>
      <c r="G95" s="86"/>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89" t="s">
        <v>45</v>
      </c>
      <c r="B96" s="88">
        <v>18321</v>
      </c>
      <c r="C96" s="87">
        <v>437.57595109437256</v>
      </c>
      <c r="E96" s="84"/>
      <c r="F96" s="85"/>
      <c r="G96" s="86"/>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75" t="s">
        <v>60</v>
      </c>
      <c r="B97" s="80">
        <v>433</v>
      </c>
      <c r="C97" s="79">
        <v>325.32332563510391</v>
      </c>
      <c r="E97" s="84"/>
      <c r="F97" s="85"/>
      <c r="G97" s="86"/>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75" t="s">
        <v>10</v>
      </c>
      <c r="B98" s="80">
        <v>17856</v>
      </c>
      <c r="C98" s="79">
        <v>439.99036738351253</v>
      </c>
      <c r="E98" s="84"/>
      <c r="F98" s="85"/>
      <c r="G98" s="86"/>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75" t="s">
        <v>21</v>
      </c>
      <c r="B99" s="80">
        <v>1</v>
      </c>
      <c r="C99" s="79">
        <v>297</v>
      </c>
      <c r="E99" s="84"/>
      <c r="F99" s="85"/>
      <c r="G99" s="86"/>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75" t="s">
        <v>17</v>
      </c>
      <c r="B100" s="80">
        <v>15</v>
      </c>
      <c r="C100" s="79">
        <v>1270.0666666666666</v>
      </c>
      <c r="E100" s="84"/>
      <c r="F100" s="85"/>
      <c r="G100" s="86"/>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75" t="s">
        <v>19</v>
      </c>
      <c r="B101" s="80">
        <v>16</v>
      </c>
      <c r="C101" s="79">
        <v>9.25</v>
      </c>
      <c r="E101" s="84"/>
      <c r="F101" s="85"/>
      <c r="G101" s="86"/>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89" t="s">
        <v>46</v>
      </c>
      <c r="B102" s="88">
        <v>4817</v>
      </c>
      <c r="C102" s="87">
        <v>553.03383848868589</v>
      </c>
      <c r="E102" s="84"/>
      <c r="F102" s="85"/>
      <c r="G102" s="86"/>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75" t="s">
        <v>60</v>
      </c>
      <c r="B103" s="80">
        <v>215</v>
      </c>
      <c r="C103" s="79">
        <v>263.2</v>
      </c>
      <c r="E103" s="84"/>
      <c r="F103" s="85"/>
      <c r="G103" s="86"/>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75" t="s">
        <v>10</v>
      </c>
      <c r="B104" s="80">
        <v>4532</v>
      </c>
      <c r="C104" s="79">
        <v>561.24183583406887</v>
      </c>
      <c r="E104" s="84"/>
      <c r="F104" s="85"/>
      <c r="G104" s="86"/>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75" t="s">
        <v>17</v>
      </c>
      <c r="B105" s="80">
        <v>35</v>
      </c>
      <c r="C105" s="79">
        <v>1799.9428571428571</v>
      </c>
      <c r="E105" s="84"/>
      <c r="F105" s="85"/>
      <c r="G105" s="86"/>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75" t="s">
        <v>19</v>
      </c>
      <c r="B106" s="80">
        <v>35</v>
      </c>
      <c r="C106" s="79">
        <v>23.714285714285715</v>
      </c>
      <c r="E106" s="84"/>
      <c r="F106" s="85"/>
      <c r="G106" s="86"/>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89" t="s">
        <v>47</v>
      </c>
      <c r="B107" s="88">
        <v>8818</v>
      </c>
      <c r="C107" s="87">
        <v>557.04184622363346</v>
      </c>
      <c r="E107" s="84"/>
      <c r="F107" s="85"/>
      <c r="G107" s="86"/>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75" t="s">
        <v>60</v>
      </c>
      <c r="B108" s="80">
        <v>362</v>
      </c>
      <c r="C108" s="79">
        <v>525.07182320441984</v>
      </c>
      <c r="E108" s="84"/>
      <c r="F108" s="85"/>
      <c r="G108" s="86"/>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75" t="s">
        <v>10</v>
      </c>
      <c r="B109" s="80">
        <v>8279</v>
      </c>
      <c r="C109" s="79">
        <v>525.00555622659738</v>
      </c>
      <c r="E109" s="84"/>
      <c r="F109" s="85"/>
      <c r="G109" s="86"/>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75" t="s">
        <v>21</v>
      </c>
      <c r="B110" s="80">
        <v>2</v>
      </c>
      <c r="C110" s="79">
        <v>483.5</v>
      </c>
      <c r="E110" s="84"/>
      <c r="F110" s="85"/>
      <c r="G110" s="86"/>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75" t="s">
        <v>17</v>
      </c>
      <c r="B111" s="80">
        <v>175</v>
      </c>
      <c r="C111" s="79">
        <v>2139.6057142857144</v>
      </c>
      <c r="E111" s="84"/>
      <c r="F111" s="85"/>
      <c r="G111" s="86"/>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89" t="s">
        <v>48</v>
      </c>
      <c r="B112" s="88">
        <v>14081</v>
      </c>
      <c r="C112" s="87">
        <v>813.29365812087212</v>
      </c>
      <c r="E112" s="84"/>
      <c r="F112" s="85"/>
      <c r="G112" s="86"/>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75" t="s">
        <v>60</v>
      </c>
      <c r="B113" s="80">
        <v>244</v>
      </c>
      <c r="C113" s="79">
        <v>422.28278688524591</v>
      </c>
      <c r="E113" s="84"/>
      <c r="F113" s="85"/>
      <c r="G113" s="86"/>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75" t="s">
        <v>10</v>
      </c>
      <c r="B114" s="80">
        <v>12587</v>
      </c>
      <c r="C114" s="79">
        <v>669.79820449670297</v>
      </c>
      <c r="E114" s="84"/>
      <c r="F114" s="85"/>
      <c r="G114" s="86"/>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75" t="s">
        <v>21</v>
      </c>
      <c r="B115" s="80">
        <v>6</v>
      </c>
      <c r="C115" s="79">
        <v>1111.8333333333333</v>
      </c>
      <c r="E115" s="84"/>
      <c r="F115" s="85"/>
      <c r="G115" s="86"/>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75" t="s">
        <v>17</v>
      </c>
      <c r="B116" s="80">
        <v>1177</v>
      </c>
      <c r="C116" s="79">
        <v>2472.1971112999149</v>
      </c>
      <c r="E116" s="84"/>
      <c r="F116" s="85"/>
      <c r="G116" s="86"/>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75" t="s">
        <v>19</v>
      </c>
      <c r="B117" s="80">
        <v>67</v>
      </c>
      <c r="C117" s="79">
        <v>26.17910447761194</v>
      </c>
      <c r="E117" s="84"/>
      <c r="F117" s="85"/>
      <c r="G117" s="86"/>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89" t="s">
        <v>49</v>
      </c>
      <c r="B118" s="88">
        <v>8413</v>
      </c>
      <c r="C118" s="87">
        <v>499.55877808154048</v>
      </c>
      <c r="E118" s="84"/>
      <c r="F118" s="85"/>
      <c r="G118" s="86"/>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75" t="s">
        <v>60</v>
      </c>
      <c r="B119" s="80">
        <v>22</v>
      </c>
      <c r="C119" s="79">
        <v>507.54545454545456</v>
      </c>
      <c r="E119" s="84"/>
      <c r="F119" s="85"/>
      <c r="G119" s="86"/>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75" t="s">
        <v>10</v>
      </c>
      <c r="B120" s="80">
        <v>8370</v>
      </c>
      <c r="C120" s="79">
        <v>496.88972520908004</v>
      </c>
      <c r="E120" s="84"/>
      <c r="F120" s="85"/>
      <c r="G120" s="86"/>
      <c r="L120"/>
    </row>
    <row r="121" spans="1:55" ht="16.5" thickBot="1" x14ac:dyDescent="0.3">
      <c r="A121" s="75" t="s">
        <v>17</v>
      </c>
      <c r="B121" s="80">
        <v>18</v>
      </c>
      <c r="C121" s="79">
        <v>1811.6111111111111</v>
      </c>
      <c r="E121" s="84"/>
      <c r="F121" s="85"/>
      <c r="G121" s="86"/>
    </row>
    <row r="122" spans="1:55" ht="16.5" thickBot="1" x14ac:dyDescent="0.3">
      <c r="A122" s="75" t="s">
        <v>19</v>
      </c>
      <c r="B122" s="80">
        <v>3</v>
      </c>
      <c r="C122" s="79">
        <v>15.333333333333334</v>
      </c>
      <c r="E122" s="84"/>
      <c r="F122" s="85"/>
      <c r="G122" s="86"/>
    </row>
    <row r="123" spans="1:55" ht="16.5" thickBot="1" x14ac:dyDescent="0.3">
      <c r="A123" s="89" t="s">
        <v>50</v>
      </c>
      <c r="B123" s="88">
        <v>6172</v>
      </c>
      <c r="C123" s="87">
        <v>163.50826312378484</v>
      </c>
      <c r="E123" s="84"/>
      <c r="F123" s="85"/>
    </row>
    <row r="124" spans="1:55" ht="16.5" thickBot="1" x14ac:dyDescent="0.3">
      <c r="A124" s="75" t="s">
        <v>60</v>
      </c>
      <c r="B124" s="80">
        <v>112</v>
      </c>
      <c r="C124" s="79">
        <v>138.26785714285714</v>
      </c>
      <c r="E124" s="84"/>
      <c r="F124" s="85"/>
    </row>
    <row r="125" spans="1:55" ht="16.5" thickBot="1" x14ac:dyDescent="0.3">
      <c r="A125" s="75" t="s">
        <v>10</v>
      </c>
      <c r="B125" s="80">
        <v>5957</v>
      </c>
      <c r="C125" s="79">
        <v>165.27060600973644</v>
      </c>
      <c r="E125" s="84"/>
      <c r="F125" s="85"/>
    </row>
    <row r="126" spans="1:55" ht="16.5" thickBot="1" x14ac:dyDescent="0.3">
      <c r="A126" s="75" t="s">
        <v>21</v>
      </c>
      <c r="B126" s="80">
        <v>28</v>
      </c>
      <c r="C126" s="79">
        <v>309.10714285714283</v>
      </c>
      <c r="E126" s="84"/>
      <c r="F126" s="85"/>
    </row>
    <row r="127" spans="1:55" ht="16.5" thickBot="1" x14ac:dyDescent="0.3">
      <c r="A127" s="75" t="s">
        <v>19</v>
      </c>
      <c r="B127" s="80">
        <v>75</v>
      </c>
      <c r="C127" s="79">
        <v>6.8666666666666663</v>
      </c>
      <c r="E127" s="84"/>
      <c r="F127" s="85"/>
    </row>
    <row r="128" spans="1:55" ht="16.5" thickBot="1" x14ac:dyDescent="0.3">
      <c r="A128" s="89" t="s">
        <v>51</v>
      </c>
      <c r="B128" s="88">
        <v>7152</v>
      </c>
      <c r="C128" s="87">
        <v>623.78159955257274</v>
      </c>
      <c r="E128" s="84"/>
      <c r="F128" s="85"/>
    </row>
    <row r="129" spans="1:12" ht="16.5" thickBot="1" x14ac:dyDescent="0.3">
      <c r="A129" s="75" t="s">
        <v>60</v>
      </c>
      <c r="B129" s="80">
        <v>76</v>
      </c>
      <c r="C129" s="79">
        <v>591.77631578947364</v>
      </c>
      <c r="E129" s="84"/>
      <c r="F129" s="85"/>
    </row>
    <row r="130" spans="1:12" ht="16.5" thickBot="1" x14ac:dyDescent="0.3">
      <c r="A130" s="75" t="s">
        <v>10</v>
      </c>
      <c r="B130" s="80">
        <v>6975</v>
      </c>
      <c r="C130" s="79">
        <v>606.56888888888886</v>
      </c>
      <c r="E130" s="84"/>
      <c r="F130" s="85"/>
    </row>
    <row r="131" spans="1:12" ht="16.5" thickBot="1" x14ac:dyDescent="0.3">
      <c r="A131" s="75" t="s">
        <v>17</v>
      </c>
      <c r="B131" s="80">
        <v>94</v>
      </c>
      <c r="C131" s="79">
        <v>1972.1914893617022</v>
      </c>
      <c r="E131" s="84"/>
      <c r="F131" s="85"/>
    </row>
    <row r="132" spans="1:12" ht="16.5" thickBot="1" x14ac:dyDescent="0.3">
      <c r="A132" s="75" t="s">
        <v>19</v>
      </c>
      <c r="B132" s="80">
        <v>7</v>
      </c>
      <c r="C132" s="79">
        <v>15.285714285714286</v>
      </c>
      <c r="E132" s="84"/>
      <c r="F132" s="85"/>
    </row>
    <row r="133" spans="1:12" ht="16.5" thickBot="1" x14ac:dyDescent="0.3">
      <c r="A133" s="89" t="s">
        <v>52</v>
      </c>
      <c r="B133" s="88">
        <v>13088</v>
      </c>
      <c r="C133" s="87">
        <v>183.99258863080684</v>
      </c>
      <c r="E133" s="84"/>
      <c r="F133" s="85"/>
    </row>
    <row r="134" spans="1:12" ht="16.5" thickBot="1" x14ac:dyDescent="0.3">
      <c r="A134" s="75" t="s">
        <v>60</v>
      </c>
      <c r="B134" s="80">
        <v>3417</v>
      </c>
      <c r="C134" s="79">
        <v>29.441322797775825</v>
      </c>
      <c r="E134" s="84"/>
      <c r="F134" s="85"/>
    </row>
    <row r="135" spans="1:12" ht="16.5" thickBot="1" x14ac:dyDescent="0.3">
      <c r="A135" s="75" t="s">
        <v>10</v>
      </c>
      <c r="B135" s="80">
        <v>9412</v>
      </c>
      <c r="C135" s="79">
        <v>234.84360390990224</v>
      </c>
      <c r="E135" s="84"/>
      <c r="F135" s="85"/>
    </row>
    <row r="136" spans="1:12" ht="16.5" thickBot="1" x14ac:dyDescent="0.3">
      <c r="A136" s="75" t="s">
        <v>21</v>
      </c>
      <c r="B136" s="80">
        <v>214</v>
      </c>
      <c r="C136" s="79">
        <v>350.24299065420558</v>
      </c>
      <c r="E136" s="84"/>
      <c r="F136" s="85"/>
    </row>
    <row r="137" spans="1:12" ht="16.5" thickBot="1" x14ac:dyDescent="0.3">
      <c r="A137" s="75" t="s">
        <v>17</v>
      </c>
      <c r="B137" s="80">
        <v>33</v>
      </c>
      <c r="C137" s="79">
        <v>663.78787878787875</v>
      </c>
      <c r="E137" s="84"/>
      <c r="F137" s="85"/>
    </row>
    <row r="138" spans="1:12" ht="16.5" thickBot="1" x14ac:dyDescent="0.3">
      <c r="A138" s="75" t="s">
        <v>19</v>
      </c>
      <c r="B138" s="80">
        <v>12</v>
      </c>
      <c r="C138" s="79">
        <v>24.083333333333332</v>
      </c>
      <c r="E138" s="84"/>
      <c r="F138" s="85"/>
    </row>
    <row r="139" spans="1:12" ht="16.5" thickBot="1" x14ac:dyDescent="0.3">
      <c r="A139" s="89" t="s">
        <v>53</v>
      </c>
      <c r="B139" s="88">
        <v>3314</v>
      </c>
      <c r="C139" s="87">
        <v>515.30687990343995</v>
      </c>
      <c r="E139" s="84"/>
    </row>
    <row r="140" spans="1:12" ht="16.5" thickBot="1" x14ac:dyDescent="0.3">
      <c r="A140" s="75" t="s">
        <v>60</v>
      </c>
      <c r="B140" s="80">
        <v>227</v>
      </c>
      <c r="C140" s="79">
        <v>540.75770925110135</v>
      </c>
      <c r="E140" s="84"/>
    </row>
    <row r="141" spans="1:12" ht="16.5" thickBot="1" x14ac:dyDescent="0.3">
      <c r="A141" s="75" t="s">
        <v>10</v>
      </c>
      <c r="B141" s="80">
        <v>2997</v>
      </c>
      <c r="C141" s="79">
        <v>466.96162829496166</v>
      </c>
      <c r="E141" s="84"/>
      <c r="J141" s="3"/>
      <c r="L141"/>
    </row>
    <row r="142" spans="1:12" ht="16.5" thickBot="1" x14ac:dyDescent="0.3">
      <c r="A142" s="75" t="s">
        <v>21</v>
      </c>
      <c r="B142" s="80">
        <v>5</v>
      </c>
      <c r="C142" s="79">
        <v>2113</v>
      </c>
      <c r="E142" s="84"/>
      <c r="J142" s="3"/>
      <c r="L142"/>
    </row>
    <row r="143" spans="1:12" ht="16.5" thickBot="1" x14ac:dyDescent="0.3">
      <c r="A143" s="75" t="s">
        <v>17</v>
      </c>
      <c r="B143" s="80">
        <v>80</v>
      </c>
      <c r="C143" s="79">
        <v>2185.4499999999998</v>
      </c>
      <c r="E143" s="84"/>
      <c r="J143" s="3"/>
      <c r="L143"/>
    </row>
    <row r="144" spans="1:12" ht="16.5" thickBot="1" x14ac:dyDescent="0.3">
      <c r="A144" s="75" t="s">
        <v>19</v>
      </c>
      <c r="B144" s="80">
        <v>5</v>
      </c>
      <c r="C144" s="79">
        <v>18</v>
      </c>
      <c r="E144" s="84"/>
      <c r="G144"/>
      <c r="J144" s="3"/>
      <c r="L144"/>
    </row>
    <row r="145" spans="1:7" ht="16.5" thickBot="1" x14ac:dyDescent="0.3">
      <c r="A145" s="89" t="s">
        <v>54</v>
      </c>
      <c r="B145" s="88">
        <v>18765</v>
      </c>
      <c r="C145" s="87">
        <v>762.87370103916862</v>
      </c>
      <c r="E145" s="84"/>
      <c r="G145"/>
    </row>
    <row r="146" spans="1:7" ht="16.5" thickBot="1" x14ac:dyDescent="0.3">
      <c r="A146" s="75" t="s">
        <v>60</v>
      </c>
      <c r="B146" s="80">
        <v>670</v>
      </c>
      <c r="C146" s="79">
        <v>465.14477611940299</v>
      </c>
      <c r="E146" s="84"/>
      <c r="G146"/>
    </row>
    <row r="147" spans="1:7" ht="16.5" thickBot="1" x14ac:dyDescent="0.3">
      <c r="A147" s="75" t="s">
        <v>10</v>
      </c>
      <c r="B147" s="80">
        <v>16005</v>
      </c>
      <c r="C147" s="79">
        <v>591.54364261168382</v>
      </c>
      <c r="E147" s="84"/>
      <c r="G147"/>
    </row>
    <row r="148" spans="1:7" ht="16.5" thickBot="1" x14ac:dyDescent="0.3">
      <c r="A148" s="75" t="s">
        <v>21</v>
      </c>
      <c r="B148" s="80">
        <v>1</v>
      </c>
      <c r="C148" s="79">
        <v>298</v>
      </c>
      <c r="E148" s="84"/>
    </row>
    <row r="149" spans="1:7" ht="16.5" thickBot="1" x14ac:dyDescent="0.3">
      <c r="A149" s="75" t="s">
        <v>17</v>
      </c>
      <c r="B149" s="80">
        <v>2074</v>
      </c>
      <c r="C149" s="79">
        <v>2186.8297974927677</v>
      </c>
      <c r="E149" s="84"/>
    </row>
    <row r="150" spans="1:7" ht="16.5" thickBot="1" x14ac:dyDescent="0.3">
      <c r="A150" s="75" t="s">
        <v>19</v>
      </c>
      <c r="B150" s="80">
        <v>15</v>
      </c>
      <c r="C150" s="79">
        <v>15.933333333333334</v>
      </c>
      <c r="D150" s="72"/>
      <c r="E150" s="84"/>
    </row>
    <row r="151" spans="1:7" ht="16.5" thickBot="1" x14ac:dyDescent="0.3">
      <c r="A151" s="89" t="s">
        <v>55</v>
      </c>
      <c r="B151" s="88">
        <v>7216</v>
      </c>
      <c r="C151" s="87">
        <v>739.68472838137473</v>
      </c>
      <c r="D151" s="72"/>
      <c r="E151" s="84"/>
    </row>
    <row r="152" spans="1:7" ht="16.5" thickBot="1" x14ac:dyDescent="0.3">
      <c r="A152" s="75" t="s">
        <v>60</v>
      </c>
      <c r="B152" s="80">
        <v>129</v>
      </c>
      <c r="C152" s="79">
        <v>279.82945736434107</v>
      </c>
      <c r="D152" s="72"/>
      <c r="E152" s="84"/>
    </row>
    <row r="153" spans="1:7" ht="16.5" thickBot="1" x14ac:dyDescent="0.3">
      <c r="A153" s="75" t="s">
        <v>10</v>
      </c>
      <c r="B153" s="80">
        <v>6756</v>
      </c>
      <c r="C153" s="79">
        <v>672.70293072824154</v>
      </c>
      <c r="D153" s="72"/>
      <c r="E153" s="71"/>
      <c r="F153"/>
    </row>
    <row r="154" spans="1:7" ht="16.5" thickBot="1" x14ac:dyDescent="0.3">
      <c r="A154" s="75" t="s">
        <v>17</v>
      </c>
      <c r="B154" s="80">
        <v>322</v>
      </c>
      <c r="C154" s="79">
        <v>2349.6863354037268</v>
      </c>
      <c r="E154" s="71"/>
      <c r="F154"/>
    </row>
    <row r="155" spans="1:7" ht="16.5" thickBot="1" x14ac:dyDescent="0.3">
      <c r="A155" s="75" t="s">
        <v>19</v>
      </c>
      <c r="B155" s="80">
        <v>9</v>
      </c>
      <c r="C155" s="79">
        <v>9.6666666666666661</v>
      </c>
      <c r="E155" s="71"/>
      <c r="F155"/>
    </row>
    <row r="156" spans="1:7" ht="16.5" thickBot="1" x14ac:dyDescent="0.3">
      <c r="A156" s="89" t="s">
        <v>56</v>
      </c>
      <c r="B156" s="88">
        <v>3467</v>
      </c>
      <c r="C156" s="87">
        <v>926.72050764349581</v>
      </c>
      <c r="E156" s="71"/>
      <c r="F156"/>
    </row>
    <row r="157" spans="1:7" ht="16.5" thickBot="1" x14ac:dyDescent="0.3">
      <c r="A157" s="75" t="s">
        <v>60</v>
      </c>
      <c r="B157" s="80">
        <v>124</v>
      </c>
      <c r="C157" s="79">
        <v>638.04032258064512</v>
      </c>
    </row>
    <row r="158" spans="1:7" ht="16.5" thickBot="1" x14ac:dyDescent="0.3">
      <c r="A158" s="75" t="s">
        <v>10</v>
      </c>
      <c r="B158" s="80">
        <v>3094</v>
      </c>
      <c r="C158" s="79">
        <v>813.13510019392368</v>
      </c>
    </row>
    <row r="159" spans="1:7" ht="16.5" thickBot="1" x14ac:dyDescent="0.3">
      <c r="A159" s="75" t="s">
        <v>17</v>
      </c>
      <c r="B159" s="80">
        <v>242</v>
      </c>
      <c r="C159" s="79">
        <v>2552.7190082644629</v>
      </c>
    </row>
    <row r="160" spans="1:7" ht="16.5" thickBot="1" x14ac:dyDescent="0.3">
      <c r="A160" s="75" t="s">
        <v>19</v>
      </c>
      <c r="B160" s="80">
        <v>7</v>
      </c>
      <c r="C160" s="79">
        <v>32.142857142857146</v>
      </c>
    </row>
    <row r="161" spans="1:3" ht="16.5" thickBot="1" x14ac:dyDescent="0.3">
      <c r="A161" s="89" t="s">
        <v>57</v>
      </c>
      <c r="B161" s="88">
        <v>4080</v>
      </c>
      <c r="C161" s="87">
        <v>580.66250000000002</v>
      </c>
    </row>
    <row r="162" spans="1:3" ht="16.5" thickBot="1" x14ac:dyDescent="0.3">
      <c r="A162" s="75" t="s">
        <v>60</v>
      </c>
      <c r="B162" s="80">
        <v>328</v>
      </c>
      <c r="C162" s="79">
        <v>516.29878048780483</v>
      </c>
    </row>
    <row r="163" spans="1:3" ht="16.5" thickBot="1" x14ac:dyDescent="0.3">
      <c r="A163" s="75" t="s">
        <v>10</v>
      </c>
      <c r="B163" s="80">
        <v>3720</v>
      </c>
      <c r="C163" s="79">
        <v>586.78655913978491</v>
      </c>
    </row>
    <row r="164" spans="1:3" ht="16.5" thickBot="1" x14ac:dyDescent="0.3">
      <c r="A164" s="75" t="s">
        <v>21</v>
      </c>
      <c r="B164" s="80">
        <v>2</v>
      </c>
      <c r="C164" s="79">
        <v>1803</v>
      </c>
    </row>
    <row r="165" spans="1:3" ht="16.5" thickBot="1" x14ac:dyDescent="0.3">
      <c r="A165" s="75" t="s">
        <v>17</v>
      </c>
      <c r="B165" s="80">
        <v>8</v>
      </c>
      <c r="C165" s="79">
        <v>1584.75</v>
      </c>
    </row>
    <row r="166" spans="1:3" ht="16.5" thickBot="1" x14ac:dyDescent="0.3">
      <c r="A166" s="128" t="s">
        <v>19</v>
      </c>
      <c r="B166" s="127">
        <v>22</v>
      </c>
      <c r="C166" s="126">
        <v>28.5</v>
      </c>
    </row>
    <row r="167" spans="1:3" x14ac:dyDescent="0.25">
      <c r="C167" s="84"/>
    </row>
    <row r="168" spans="1:3" x14ac:dyDescent="0.25">
      <c r="C168" s="84"/>
    </row>
    <row r="169" spans="1:3" x14ac:dyDescent="0.25">
      <c r="C169" s="84"/>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CAEE-0E73-4E09-9167-017052404959}">
  <dimension ref="A1:AX174"/>
  <sheetViews>
    <sheetView showGridLines="0" zoomScaleNormal="100" zoomScaleSheetLayoutView="70" zoomScalePageLayoutView="90" workbookViewId="0">
      <selection activeCell="R11" sqref="R1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70" customFormat="1" ht="27.75" customHeight="1" x14ac:dyDescent="0.2">
      <c r="A1" s="381" t="s">
        <v>5</v>
      </c>
      <c r="B1" s="381"/>
      <c r="C1" s="381"/>
      <c r="D1" s="381"/>
    </row>
    <row r="2" spans="1:50" s="172" customFormat="1" ht="45.75" customHeight="1" x14ac:dyDescent="0.2">
      <c r="A2" s="382" t="s">
        <v>1</v>
      </c>
      <c r="B2" s="382"/>
      <c r="C2" s="382"/>
      <c r="D2" s="382"/>
      <c r="E2" s="382"/>
      <c r="F2" s="382"/>
      <c r="G2" s="382"/>
      <c r="H2" s="382"/>
      <c r="I2" s="382"/>
      <c r="J2" s="382"/>
      <c r="K2" s="382"/>
      <c r="L2" s="382"/>
      <c r="M2" s="382"/>
      <c r="N2" s="382"/>
      <c r="O2" s="382"/>
      <c r="P2" s="382"/>
      <c r="Q2" s="171"/>
      <c r="R2" s="171"/>
      <c r="S2" s="171"/>
      <c r="T2" s="171"/>
      <c r="U2" s="171"/>
      <c r="V2" s="171"/>
    </row>
    <row r="3" spans="1:50" ht="31.5" customHeight="1" x14ac:dyDescent="0.25">
      <c r="A3" s="380" t="s">
        <v>770</v>
      </c>
      <c r="B3" s="380"/>
      <c r="C3" s="380"/>
      <c r="D3" s="380"/>
      <c r="E3" s="173"/>
      <c r="F3" s="173"/>
      <c r="G3" s="173"/>
      <c r="H3" s="173"/>
      <c r="I3" s="173"/>
      <c r="J3" s="173"/>
      <c r="K3" s="173"/>
      <c r="L3" s="173"/>
      <c r="M3" s="173"/>
      <c r="N3" s="173"/>
      <c r="O3" s="173"/>
      <c r="P3" s="173"/>
      <c r="Q3" s="173"/>
      <c r="R3" s="173"/>
      <c r="S3" s="173"/>
      <c r="T3" s="173"/>
      <c r="U3" s="173"/>
      <c r="V3" s="17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0" customFormat="1" ht="30.75" customHeight="1" x14ac:dyDescent="0.2">
      <c r="A4" s="385"/>
      <c r="B4" s="385"/>
      <c r="C4" s="385"/>
      <c r="D4" s="385"/>
      <c r="E4" s="385"/>
      <c r="F4" s="385"/>
      <c r="G4" s="385"/>
      <c r="H4" s="385"/>
      <c r="I4" s="385"/>
      <c r="J4" s="385"/>
      <c r="K4" s="385"/>
      <c r="L4" s="385"/>
      <c r="M4" s="385"/>
      <c r="N4" s="385"/>
      <c r="O4" s="385"/>
      <c r="P4" s="385"/>
      <c r="Q4" s="385"/>
      <c r="R4" s="385"/>
      <c r="S4" s="385"/>
      <c r="T4" s="385"/>
      <c r="U4" s="385"/>
      <c r="V4" s="385"/>
      <c r="W4" s="174"/>
      <c r="X4" s="174"/>
      <c r="Y4" s="174"/>
      <c r="Z4" s="174"/>
    </row>
    <row r="5" spans="1:50" s="172" customFormat="1" ht="7.5" customHeight="1" thickBot="1" x14ac:dyDescent="0.25">
      <c r="A5" s="175"/>
      <c r="B5" s="175"/>
      <c r="C5" s="175"/>
      <c r="D5" s="175"/>
      <c r="E5" s="175"/>
      <c r="F5" s="175"/>
      <c r="G5" s="175"/>
      <c r="H5" s="175"/>
      <c r="I5" s="175"/>
      <c r="J5" s="175"/>
      <c r="K5" s="175"/>
      <c r="L5" s="175"/>
      <c r="M5" s="175"/>
      <c r="N5" s="175"/>
      <c r="O5" s="175"/>
      <c r="P5" s="175"/>
      <c r="Q5" s="175"/>
      <c r="R5" s="175"/>
      <c r="S5" s="175"/>
      <c r="T5" s="175"/>
      <c r="U5" s="175"/>
      <c r="V5" s="175"/>
      <c r="W5" s="176"/>
      <c r="X5" s="176"/>
      <c r="Y5" s="176"/>
      <c r="Z5" s="176"/>
    </row>
    <row r="6" spans="1:50" s="172" customFormat="1" ht="16.5" customHeight="1" x14ac:dyDescent="0.2">
      <c r="A6" s="386"/>
      <c r="B6" s="387"/>
      <c r="C6" s="387"/>
      <c r="D6" s="387"/>
      <c r="E6" s="387"/>
      <c r="F6" s="387"/>
      <c r="G6" s="387"/>
      <c r="H6" s="387"/>
      <c r="I6" s="387"/>
      <c r="J6" s="387"/>
      <c r="K6" s="387"/>
      <c r="L6" s="387"/>
      <c r="M6" s="387"/>
      <c r="N6" s="387"/>
      <c r="O6" s="387"/>
      <c r="P6" s="387"/>
      <c r="Q6" s="387"/>
      <c r="R6" s="387"/>
      <c r="S6" s="387"/>
      <c r="T6" s="387"/>
      <c r="U6" s="387"/>
      <c r="V6" s="388"/>
      <c r="W6" s="176"/>
      <c r="X6" s="176"/>
      <c r="Y6" s="176"/>
      <c r="Z6" s="176"/>
    </row>
    <row r="7" spans="1:50" s="170" customFormat="1" ht="16.5" customHeight="1" x14ac:dyDescent="0.2">
      <c r="A7" s="177"/>
      <c r="B7" s="178"/>
      <c r="C7" s="178"/>
      <c r="D7" s="178"/>
      <c r="E7" s="178"/>
      <c r="F7" s="178"/>
      <c r="G7" s="178"/>
      <c r="H7" s="178"/>
      <c r="J7" s="179"/>
      <c r="K7" s="179"/>
      <c r="L7" s="179"/>
      <c r="N7" s="178"/>
      <c r="O7" s="178"/>
      <c r="P7" s="178"/>
      <c r="Q7" s="178"/>
      <c r="R7" s="178"/>
      <c r="S7" s="178"/>
      <c r="T7" s="178"/>
      <c r="U7" s="178"/>
      <c r="V7" s="180"/>
      <c r="W7" s="181"/>
      <c r="X7" s="181"/>
      <c r="Y7" s="181"/>
      <c r="Z7" s="181"/>
    </row>
    <row r="8" spans="1:50" s="183" customFormat="1" ht="30.6" customHeight="1" x14ac:dyDescent="0.2">
      <c r="A8" s="389" t="s">
        <v>771</v>
      </c>
      <c r="B8" s="390"/>
      <c r="C8" s="390"/>
      <c r="D8" s="390"/>
      <c r="E8" s="182"/>
      <c r="F8" s="182"/>
      <c r="G8" s="390" t="s">
        <v>772</v>
      </c>
      <c r="H8" s="390"/>
      <c r="I8" s="390"/>
      <c r="J8" s="390"/>
      <c r="K8" s="390"/>
      <c r="M8" s="390" t="s">
        <v>773</v>
      </c>
      <c r="N8" s="390"/>
      <c r="O8" s="390"/>
      <c r="P8" s="390"/>
      <c r="Q8" s="390"/>
      <c r="T8" s="184"/>
      <c r="U8" s="184"/>
      <c r="V8" s="185"/>
      <c r="W8" s="186"/>
      <c r="X8" s="186"/>
      <c r="Y8" s="186"/>
      <c r="Z8" s="186"/>
      <c r="AB8" s="187"/>
      <c r="AC8" s="187"/>
    </row>
    <row r="9" spans="1:50" s="170" customFormat="1" ht="28.35" customHeight="1" x14ac:dyDescent="0.2">
      <c r="A9" s="188" t="s">
        <v>774</v>
      </c>
      <c r="B9" s="189" t="s">
        <v>775</v>
      </c>
      <c r="C9" s="189" t="s">
        <v>18</v>
      </c>
      <c r="D9" s="178"/>
      <c r="E9" s="178"/>
      <c r="F9" s="178"/>
      <c r="G9" s="391" t="s">
        <v>776</v>
      </c>
      <c r="H9" s="392"/>
      <c r="I9" s="190" t="s">
        <v>775</v>
      </c>
      <c r="J9" s="190" t="s">
        <v>18</v>
      </c>
      <c r="K9" s="191"/>
      <c r="L9" s="191"/>
      <c r="M9" s="391" t="s">
        <v>777</v>
      </c>
      <c r="N9" s="392"/>
      <c r="O9" s="192" t="s">
        <v>778</v>
      </c>
      <c r="P9" s="178"/>
      <c r="Q9" s="178"/>
      <c r="R9" s="178"/>
      <c r="S9" s="178"/>
      <c r="T9" s="178"/>
      <c r="U9" s="181"/>
      <c r="V9" s="185"/>
      <c r="W9" s="181"/>
      <c r="X9" s="181"/>
      <c r="Y9" s="181"/>
      <c r="Z9" s="181"/>
      <c r="AA9" s="181"/>
      <c r="AB9" s="193"/>
      <c r="AC9" s="193"/>
    </row>
    <row r="10" spans="1:50" s="170" customFormat="1" ht="16.5" customHeight="1" thickBot="1" x14ac:dyDescent="0.25">
      <c r="A10" s="194" t="s">
        <v>18</v>
      </c>
      <c r="B10" s="195">
        <f>SUM(B11:B14)</f>
        <v>39080</v>
      </c>
      <c r="C10" s="195">
        <f>SUM(C11:C14)</f>
        <v>39080</v>
      </c>
      <c r="D10" s="178"/>
      <c r="E10" s="178"/>
      <c r="F10" s="178"/>
      <c r="G10" s="393" t="s">
        <v>779</v>
      </c>
      <c r="H10" s="393"/>
      <c r="I10" s="196">
        <v>45.087975013014102</v>
      </c>
      <c r="J10" s="196">
        <v>45.087975013014102</v>
      </c>
      <c r="K10" s="197"/>
      <c r="L10" s="197"/>
      <c r="M10" s="394" t="s">
        <v>18</v>
      </c>
      <c r="N10" s="395"/>
      <c r="O10" s="198">
        <v>10707</v>
      </c>
      <c r="P10" s="178"/>
      <c r="Q10" s="178"/>
      <c r="R10" s="178"/>
      <c r="S10" s="178"/>
      <c r="T10" s="178"/>
      <c r="U10" s="199"/>
      <c r="V10" s="185"/>
      <c r="W10" s="181"/>
      <c r="X10" s="181"/>
      <c r="Y10" s="181"/>
      <c r="Z10" s="181"/>
      <c r="AA10" s="181"/>
      <c r="AB10" s="193"/>
      <c r="AC10" s="193"/>
    </row>
    <row r="11" spans="1:50" s="170" customFormat="1" ht="13.35" customHeight="1" thickTop="1" x14ac:dyDescent="0.2">
      <c r="A11" s="200" t="s">
        <v>780</v>
      </c>
      <c r="B11" s="201">
        <v>5742</v>
      </c>
      <c r="C11" s="202">
        <f>SUM(B11)</f>
        <v>5742</v>
      </c>
      <c r="D11" s="178"/>
      <c r="E11" s="178"/>
      <c r="F11" s="396"/>
      <c r="G11" s="397"/>
      <c r="H11" s="203"/>
      <c r="I11" s="203"/>
      <c r="J11" s="203"/>
      <c r="K11" s="203"/>
      <c r="M11" s="398" t="s">
        <v>775</v>
      </c>
      <c r="N11" s="399"/>
      <c r="O11" s="204">
        <v>10707</v>
      </c>
      <c r="P11" s="178"/>
      <c r="Q11" s="178"/>
      <c r="R11" s="199"/>
      <c r="S11" s="199"/>
      <c r="T11" s="199"/>
      <c r="U11" s="181"/>
      <c r="V11" s="185"/>
      <c r="W11" s="181"/>
      <c r="X11" s="181"/>
      <c r="Y11" s="193"/>
      <c r="Z11" s="193"/>
    </row>
    <row r="12" spans="1:50" s="170" customFormat="1" ht="13.35" customHeight="1" x14ac:dyDescent="0.2">
      <c r="A12" s="205" t="s">
        <v>781</v>
      </c>
      <c r="B12" s="201">
        <v>12357</v>
      </c>
      <c r="C12" s="202">
        <f t="shared" ref="C12:C14" si="0">SUM(B12)</f>
        <v>12357</v>
      </c>
      <c r="D12" s="178"/>
      <c r="E12" s="178"/>
      <c r="M12" s="400"/>
      <c r="N12" s="400"/>
      <c r="O12" s="207"/>
      <c r="P12" s="178"/>
      <c r="Q12" s="178"/>
      <c r="R12" s="178"/>
      <c r="S12" s="178"/>
      <c r="T12" s="178"/>
      <c r="U12" s="199"/>
      <c r="V12" s="185"/>
      <c r="W12" s="208"/>
      <c r="X12" s="181"/>
      <c r="Y12" s="181"/>
      <c r="Z12" s="181"/>
      <c r="AA12" s="181"/>
      <c r="AB12" s="193"/>
      <c r="AC12" s="193"/>
    </row>
    <row r="13" spans="1:50" s="170" customFormat="1" ht="13.35" customHeight="1" x14ac:dyDescent="0.2">
      <c r="A13" s="205" t="s">
        <v>782</v>
      </c>
      <c r="B13" s="201">
        <v>3570</v>
      </c>
      <c r="C13" s="202">
        <f t="shared" si="0"/>
        <v>3570</v>
      </c>
      <c r="D13" s="178"/>
      <c r="E13" s="178"/>
      <c r="F13" s="178"/>
      <c r="G13" s="178"/>
      <c r="H13" s="178"/>
      <c r="I13" s="178"/>
      <c r="J13" s="178"/>
      <c r="Q13" s="178"/>
      <c r="R13" s="178"/>
      <c r="S13" s="178"/>
      <c r="T13" s="199"/>
      <c r="U13" s="178"/>
      <c r="V13" s="185"/>
      <c r="W13" s="209"/>
      <c r="X13" s="181"/>
      <c r="Y13" s="181"/>
      <c r="Z13" s="181"/>
      <c r="AA13" s="193"/>
      <c r="AB13" s="193"/>
    </row>
    <row r="14" spans="1:50" s="170" customFormat="1" ht="13.35" customHeight="1" x14ac:dyDescent="0.2">
      <c r="A14" s="205" t="s">
        <v>783</v>
      </c>
      <c r="B14" s="201">
        <v>17411</v>
      </c>
      <c r="C14" s="202">
        <f t="shared" si="0"/>
        <v>17411</v>
      </c>
      <c r="D14" s="178"/>
      <c r="E14" s="178"/>
      <c r="F14" s="178"/>
      <c r="G14" s="178"/>
      <c r="H14" s="178"/>
      <c r="I14" s="178"/>
      <c r="J14" s="178"/>
      <c r="K14" s="178"/>
      <c r="L14" s="178"/>
      <c r="M14" s="178"/>
      <c r="N14" s="178"/>
      <c r="O14" s="178"/>
      <c r="P14" s="178"/>
      <c r="Q14" s="178"/>
      <c r="R14" s="178"/>
      <c r="S14" s="178"/>
      <c r="T14" s="199"/>
      <c r="U14" s="178"/>
      <c r="V14" s="185"/>
      <c r="W14" s="209"/>
      <c r="X14" s="181"/>
      <c r="Y14" s="181"/>
      <c r="Z14" s="181"/>
      <c r="AA14" s="193"/>
      <c r="AB14" s="193"/>
    </row>
    <row r="15" spans="1:50" s="170" customFormat="1" ht="16.5" customHeight="1" x14ac:dyDescent="0.2">
      <c r="A15" s="210"/>
      <c r="B15" s="206"/>
      <c r="C15" s="206"/>
      <c r="D15" s="206"/>
      <c r="E15" s="206"/>
      <c r="F15" s="206"/>
      <c r="G15" s="178"/>
      <c r="H15" s="178"/>
      <c r="I15" s="178"/>
      <c r="J15" s="178"/>
      <c r="K15" s="178"/>
      <c r="L15" s="178"/>
      <c r="M15" s="178"/>
      <c r="N15" s="178"/>
      <c r="O15" s="178"/>
      <c r="P15" s="178"/>
      <c r="Q15" s="178"/>
      <c r="R15" s="178"/>
      <c r="S15" s="178"/>
      <c r="T15" s="178"/>
      <c r="U15" s="178"/>
      <c r="V15" s="185"/>
      <c r="W15" s="209"/>
      <c r="X15" s="181"/>
      <c r="Y15" s="181"/>
      <c r="Z15" s="181"/>
      <c r="AA15" s="181"/>
      <c r="AB15" s="193"/>
      <c r="AC15" s="193"/>
      <c r="AK15" s="193"/>
      <c r="AL15" s="193"/>
    </row>
    <row r="16" spans="1:50" s="170" customFormat="1" ht="16.5" customHeight="1" x14ac:dyDescent="0.2">
      <c r="A16" s="383"/>
      <c r="B16" s="384"/>
      <c r="C16" s="384"/>
      <c r="D16" s="384"/>
      <c r="E16" s="384"/>
      <c r="F16" s="384"/>
      <c r="G16" s="384"/>
      <c r="H16" s="384"/>
      <c r="I16" s="384"/>
      <c r="J16" s="384"/>
      <c r="K16" s="384"/>
      <c r="L16" s="384"/>
      <c r="M16" s="384"/>
      <c r="N16" s="384"/>
      <c r="O16" s="384"/>
      <c r="P16" s="384"/>
      <c r="Q16" s="384"/>
      <c r="R16" s="384"/>
      <c r="S16" s="384"/>
      <c r="T16" s="384"/>
      <c r="U16" s="384"/>
      <c r="V16" s="384"/>
      <c r="W16" s="209"/>
      <c r="X16" s="193"/>
      <c r="Y16" s="181"/>
      <c r="Z16" s="181"/>
      <c r="AK16" s="193"/>
    </row>
    <row r="17" spans="1:38" s="170" customFormat="1" ht="16.5" customHeight="1" x14ac:dyDescent="0.2">
      <c r="A17" s="177"/>
      <c r="B17" s="178"/>
      <c r="C17" s="178"/>
      <c r="D17" s="178"/>
      <c r="E17" s="178"/>
      <c r="F17" s="178"/>
      <c r="G17" s="178"/>
      <c r="H17" s="178"/>
      <c r="I17" s="178"/>
      <c r="J17" s="178"/>
      <c r="K17" s="178"/>
      <c r="L17" s="178"/>
      <c r="M17" s="178"/>
      <c r="N17" s="178"/>
      <c r="O17" s="178"/>
      <c r="P17" s="178"/>
      <c r="Q17" s="178"/>
      <c r="R17" s="178"/>
      <c r="S17" s="178"/>
      <c r="T17" s="178"/>
      <c r="U17" s="178"/>
      <c r="V17" s="180"/>
      <c r="W17" s="181"/>
      <c r="X17" s="181"/>
      <c r="Y17" s="181"/>
      <c r="Z17" s="181"/>
      <c r="AF17" s="193"/>
      <c r="AK17" s="193"/>
    </row>
    <row r="18" spans="1:38" s="211" customFormat="1" ht="27.6" customHeight="1" x14ac:dyDescent="0.2">
      <c r="A18" s="401" t="s">
        <v>784</v>
      </c>
      <c r="B18" s="402"/>
      <c r="C18" s="402"/>
      <c r="D18" s="402"/>
      <c r="E18" s="402"/>
      <c r="F18" s="402"/>
      <c r="I18" s="403" t="s">
        <v>785</v>
      </c>
      <c r="J18" s="403"/>
      <c r="K18" s="403"/>
      <c r="L18" s="403"/>
      <c r="M18" s="403"/>
      <c r="N18" s="403"/>
      <c r="O18" s="403"/>
      <c r="P18" s="403"/>
      <c r="Q18" s="403"/>
      <c r="R18" s="403"/>
      <c r="S18" s="403"/>
      <c r="T18" s="403"/>
      <c r="U18" s="403"/>
      <c r="V18" s="404"/>
      <c r="W18" s="212"/>
      <c r="X18" s="212"/>
      <c r="Y18" s="212"/>
      <c r="AE18" s="170"/>
      <c r="AF18" s="193"/>
      <c r="AG18" s="170"/>
      <c r="AH18" s="170"/>
      <c r="AI18" s="170"/>
      <c r="AJ18" s="170"/>
      <c r="AK18" s="170"/>
      <c r="AL18" s="193"/>
    </row>
    <row r="19" spans="1:38" s="172" customFormat="1" ht="28.7" customHeight="1" x14ac:dyDescent="0.2">
      <c r="A19" s="189" t="s">
        <v>786</v>
      </c>
      <c r="B19" s="189" t="s">
        <v>650</v>
      </c>
      <c r="C19" s="189" t="s">
        <v>787</v>
      </c>
      <c r="D19" s="189" t="s">
        <v>631</v>
      </c>
      <c r="E19" s="189" t="s">
        <v>788</v>
      </c>
      <c r="F19" s="189" t="s">
        <v>18</v>
      </c>
      <c r="I19" s="189" t="s">
        <v>789</v>
      </c>
      <c r="J19" s="189" t="s">
        <v>790</v>
      </c>
      <c r="K19" s="189" t="s">
        <v>791</v>
      </c>
      <c r="L19" s="189" t="s">
        <v>792</v>
      </c>
      <c r="M19" s="189" t="s">
        <v>793</v>
      </c>
      <c r="N19" s="189" t="s">
        <v>794</v>
      </c>
      <c r="O19" s="189" t="s">
        <v>795</v>
      </c>
      <c r="P19" s="189" t="s">
        <v>796</v>
      </c>
      <c r="Q19" s="189" t="s">
        <v>797</v>
      </c>
      <c r="R19" s="189" t="s">
        <v>798</v>
      </c>
      <c r="S19" s="189" t="s">
        <v>799</v>
      </c>
      <c r="T19" s="189" t="s">
        <v>800</v>
      </c>
      <c r="U19" s="189" t="s">
        <v>801</v>
      </c>
      <c r="V19" s="189" t="s">
        <v>18</v>
      </c>
      <c r="W19" s="213"/>
      <c r="X19" s="214"/>
      <c r="Y19" s="214"/>
      <c r="Z19" s="215"/>
      <c r="AA19" s="216"/>
      <c r="AB19" s="217"/>
      <c r="AC19" s="217"/>
      <c r="AD19" s="217"/>
      <c r="AE19" s="218"/>
      <c r="AF19" s="217"/>
      <c r="AG19" s="217"/>
      <c r="AH19" s="217"/>
      <c r="AI19" s="217"/>
      <c r="AJ19" s="217"/>
      <c r="AK19" s="217"/>
    </row>
    <row r="20" spans="1:38" s="172" customFormat="1" ht="18" customHeight="1" thickBot="1" x14ac:dyDescent="0.25">
      <c r="A20" s="194" t="s">
        <v>18</v>
      </c>
      <c r="B20" s="195">
        <f>SUM(B21:B23)</f>
        <v>14312</v>
      </c>
      <c r="C20" s="219">
        <f>IF(ISERROR(B20/F20),0,B20/F20)</f>
        <v>0.36622313203684748</v>
      </c>
      <c r="D20" s="195">
        <f>SUM(D21:D23)</f>
        <v>24768</v>
      </c>
      <c r="E20" s="219">
        <f>IF(ISERROR(D20/F20),0,D20/F20)</f>
        <v>0.63377686796315247</v>
      </c>
      <c r="F20" s="195">
        <f>B20+D20</f>
        <v>39080</v>
      </c>
      <c r="I20" s="220" t="s">
        <v>18</v>
      </c>
      <c r="J20" s="221">
        <f t="shared" ref="J20:U20" si="1">SUM(J21:J22)</f>
        <v>23641</v>
      </c>
      <c r="K20" s="222">
        <f t="shared" si="1"/>
        <v>11385</v>
      </c>
      <c r="L20" s="221">
        <f t="shared" si="1"/>
        <v>0</v>
      </c>
      <c r="M20" s="221">
        <f t="shared" si="1"/>
        <v>0</v>
      </c>
      <c r="N20" s="221">
        <f t="shared" si="1"/>
        <v>0</v>
      </c>
      <c r="O20" s="221">
        <f t="shared" si="1"/>
        <v>0</v>
      </c>
      <c r="P20" s="221">
        <f t="shared" si="1"/>
        <v>0</v>
      </c>
      <c r="Q20" s="221">
        <f t="shared" si="1"/>
        <v>0</v>
      </c>
      <c r="R20" s="221">
        <f t="shared" si="1"/>
        <v>0</v>
      </c>
      <c r="S20" s="221">
        <f t="shared" si="1"/>
        <v>0</v>
      </c>
      <c r="T20" s="221">
        <f t="shared" si="1"/>
        <v>0</v>
      </c>
      <c r="U20" s="221">
        <f t="shared" si="1"/>
        <v>0</v>
      </c>
      <c r="V20" s="223">
        <f>SUM(J20:U20)</f>
        <v>35026</v>
      </c>
      <c r="W20" s="213"/>
      <c r="X20" s="213"/>
      <c r="Y20" s="214"/>
      <c r="Z20" s="214"/>
      <c r="AA20" s="217"/>
      <c r="AB20" s="217"/>
      <c r="AC20" s="217"/>
      <c r="AD20" s="217"/>
      <c r="AE20" s="218"/>
      <c r="AF20" s="217"/>
      <c r="AG20" s="217"/>
    </row>
    <row r="21" spans="1:38" s="172" customFormat="1" ht="15" customHeight="1" thickTop="1" x14ac:dyDescent="0.2">
      <c r="A21" s="200" t="s">
        <v>802</v>
      </c>
      <c r="B21" s="224">
        <v>9101</v>
      </c>
      <c r="C21" s="225">
        <f>IF(ISERROR(B21/F21),0,B21/F21)</f>
        <v>0.86240879370795032</v>
      </c>
      <c r="D21" s="224">
        <v>1452</v>
      </c>
      <c r="E21" s="225">
        <f>IF(ISERROR(D21/F21),0,D21/F21)</f>
        <v>0.13759120629204966</v>
      </c>
      <c r="F21" s="226">
        <f>B21+D21</f>
        <v>10553</v>
      </c>
      <c r="I21" s="226" t="s">
        <v>631</v>
      </c>
      <c r="J21" s="227">
        <v>15030</v>
      </c>
      <c r="K21" s="227">
        <v>7260</v>
      </c>
      <c r="L21" s="227">
        <v>0</v>
      </c>
      <c r="M21" s="227">
        <v>0</v>
      </c>
      <c r="N21" s="227">
        <v>0</v>
      </c>
      <c r="O21" s="227">
        <v>0</v>
      </c>
      <c r="P21" s="227">
        <v>0</v>
      </c>
      <c r="Q21" s="227">
        <v>0</v>
      </c>
      <c r="R21" s="227">
        <v>0</v>
      </c>
      <c r="S21" s="227">
        <v>0</v>
      </c>
      <c r="T21" s="227">
        <v>0</v>
      </c>
      <c r="U21" s="227">
        <v>0</v>
      </c>
      <c r="V21" s="228">
        <f>SUM(J21:U21)</f>
        <v>22290</v>
      </c>
      <c r="W21" s="213"/>
      <c r="X21" s="229"/>
      <c r="Y21" s="229"/>
      <c r="Z21" s="214"/>
      <c r="AA21" s="217"/>
      <c r="AB21" s="218"/>
      <c r="AC21" s="218"/>
      <c r="AD21" s="218"/>
      <c r="AE21" s="218"/>
      <c r="AF21" s="218"/>
      <c r="AG21" s="218"/>
      <c r="AH21" s="218"/>
      <c r="AI21" s="218"/>
      <c r="AJ21" s="218"/>
      <c r="AK21" s="218"/>
      <c r="AL21" s="218"/>
    </row>
    <row r="22" spans="1:38" s="172" customFormat="1" ht="15" customHeight="1" x14ac:dyDescent="0.2">
      <c r="A22" s="205" t="s">
        <v>803</v>
      </c>
      <c r="B22" s="230">
        <v>4363</v>
      </c>
      <c r="C22" s="231">
        <f>IF(ISERROR(B22/F22),0,B22/F22)</f>
        <v>0.8501558846453624</v>
      </c>
      <c r="D22" s="230">
        <v>769</v>
      </c>
      <c r="E22" s="231">
        <f>IF(ISERROR(D22/F22),0,D22/F22)</f>
        <v>0.14984411535463757</v>
      </c>
      <c r="F22" s="232">
        <f>B22+D22</f>
        <v>5132</v>
      </c>
      <c r="I22" s="232" t="s">
        <v>804</v>
      </c>
      <c r="J22" s="233">
        <v>8611</v>
      </c>
      <c r="K22" s="227">
        <v>4125</v>
      </c>
      <c r="L22" s="227">
        <v>0</v>
      </c>
      <c r="M22" s="227">
        <v>0</v>
      </c>
      <c r="N22" s="227">
        <v>0</v>
      </c>
      <c r="O22" s="227">
        <v>0</v>
      </c>
      <c r="P22" s="227">
        <v>0</v>
      </c>
      <c r="Q22" s="227">
        <v>0</v>
      </c>
      <c r="R22" s="227">
        <v>0</v>
      </c>
      <c r="S22" s="227">
        <v>0</v>
      </c>
      <c r="T22" s="227">
        <v>0</v>
      </c>
      <c r="U22" s="227">
        <v>0</v>
      </c>
      <c r="V22" s="234">
        <f>SUM(J22:U22)</f>
        <v>12736</v>
      </c>
      <c r="W22" s="213"/>
      <c r="X22" s="229"/>
      <c r="Y22" s="229"/>
      <c r="Z22" s="229"/>
      <c r="AA22" s="218"/>
      <c r="AB22" s="218"/>
      <c r="AC22" s="218"/>
      <c r="AD22" s="218"/>
      <c r="AE22" s="218"/>
      <c r="AF22" s="218"/>
      <c r="AG22" s="218"/>
      <c r="AH22" s="218"/>
      <c r="AI22" s="218"/>
      <c r="AJ22" s="218"/>
      <c r="AK22" s="218"/>
      <c r="AL22" s="218"/>
    </row>
    <row r="23" spans="1:38" s="172" customFormat="1" ht="15" customHeight="1" x14ac:dyDescent="0.2">
      <c r="A23" s="205" t="s">
        <v>805</v>
      </c>
      <c r="B23" s="230">
        <v>848</v>
      </c>
      <c r="C23" s="231">
        <f>IF(ISERROR(B23/F23),0,B23/F23)</f>
        <v>3.6247061337892711E-2</v>
      </c>
      <c r="D23" s="230">
        <v>22547</v>
      </c>
      <c r="E23" s="231">
        <f>IF(ISERROR(D23/F23),0,D23/F23)</f>
        <v>0.96375293866210732</v>
      </c>
      <c r="F23" s="232">
        <f>B23+D23</f>
        <v>23395</v>
      </c>
      <c r="T23" s="181"/>
      <c r="U23" s="181"/>
      <c r="V23" s="235"/>
      <c r="W23" s="213"/>
      <c r="X23" s="229"/>
      <c r="Y23" s="229"/>
      <c r="Z23" s="229"/>
      <c r="AA23" s="218"/>
      <c r="AB23" s="218"/>
      <c r="AC23" s="218"/>
      <c r="AD23" s="218"/>
      <c r="AE23" s="218"/>
      <c r="AF23" s="218"/>
      <c r="AG23" s="218"/>
      <c r="AH23" s="218"/>
      <c r="AI23" s="218"/>
      <c r="AJ23" s="218"/>
      <c r="AK23" s="218"/>
      <c r="AL23" s="218"/>
    </row>
    <row r="24" spans="1:38" s="172" customFormat="1" ht="12" x14ac:dyDescent="0.2">
      <c r="A24" s="236"/>
      <c r="T24" s="181"/>
      <c r="U24" s="181"/>
      <c r="V24" s="235"/>
      <c r="W24" s="213"/>
      <c r="X24" s="213"/>
      <c r="Y24" s="229"/>
      <c r="Z24" s="229"/>
      <c r="AA24" s="218"/>
      <c r="AB24" s="218"/>
      <c r="AC24" s="218"/>
      <c r="AD24" s="218"/>
      <c r="AE24" s="218"/>
      <c r="AF24" s="218"/>
      <c r="AG24" s="218"/>
      <c r="AH24" s="218"/>
      <c r="AK24" s="218"/>
      <c r="AL24" s="218"/>
    </row>
    <row r="25" spans="1:38" s="170" customFormat="1" ht="16.5" customHeight="1" x14ac:dyDescent="0.2">
      <c r="A25" s="383"/>
      <c r="B25" s="384"/>
      <c r="C25" s="384"/>
      <c r="D25" s="384"/>
      <c r="E25" s="384"/>
      <c r="F25" s="384"/>
      <c r="G25" s="384"/>
      <c r="H25" s="384"/>
      <c r="I25" s="384"/>
      <c r="J25" s="384"/>
      <c r="K25" s="384"/>
      <c r="L25" s="384"/>
      <c r="M25" s="384"/>
      <c r="N25" s="384"/>
      <c r="O25" s="384"/>
      <c r="P25" s="384"/>
      <c r="Q25" s="384"/>
      <c r="R25" s="384"/>
      <c r="S25" s="384"/>
      <c r="T25" s="384"/>
      <c r="U25" s="384"/>
      <c r="V25" s="405"/>
      <c r="W25" s="181"/>
      <c r="X25" s="181"/>
      <c r="Y25" s="181"/>
      <c r="Z25" s="199"/>
      <c r="AA25" s="193"/>
      <c r="AB25" s="193"/>
      <c r="AC25" s="193"/>
      <c r="AD25" s="193"/>
      <c r="AE25" s="193"/>
      <c r="AF25" s="193"/>
      <c r="AG25" s="193"/>
    </row>
    <row r="26" spans="1:38" s="172" customFormat="1" ht="12" x14ac:dyDescent="0.2">
      <c r="A26" s="236"/>
      <c r="T26" s="181"/>
      <c r="U26" s="181"/>
      <c r="V26" s="235"/>
      <c r="W26" s="213"/>
      <c r="X26" s="213"/>
      <c r="Y26" s="213"/>
      <c r="Z26" s="229"/>
      <c r="AA26" s="218"/>
      <c r="AB26" s="218"/>
      <c r="AC26" s="218"/>
      <c r="AG26" s="218"/>
    </row>
    <row r="27" spans="1:38" s="170" customFormat="1" ht="21.6" customHeight="1" x14ac:dyDescent="0.2">
      <c r="A27" s="406" t="s">
        <v>806</v>
      </c>
      <c r="B27" s="407"/>
      <c r="C27" s="407"/>
      <c r="D27" s="407"/>
      <c r="E27" s="407"/>
      <c r="F27" s="237"/>
      <c r="H27" s="407" t="s">
        <v>807</v>
      </c>
      <c r="I27" s="407"/>
      <c r="J27" s="407"/>
      <c r="K27" s="407"/>
      <c r="L27" s="407"/>
      <c r="M27" s="237"/>
      <c r="N27" s="408" t="s">
        <v>808</v>
      </c>
      <c r="O27" s="408"/>
      <c r="P27" s="408"/>
      <c r="Q27" s="408"/>
      <c r="R27" s="408"/>
      <c r="S27" s="237"/>
      <c r="V27" s="238"/>
      <c r="W27" s="239"/>
      <c r="X27" s="240"/>
      <c r="Y27" s="240"/>
      <c r="Z27" s="240"/>
      <c r="AA27" s="241"/>
      <c r="AB27" s="241"/>
      <c r="AC27" s="241"/>
      <c r="AD27" s="241"/>
      <c r="AE27" s="193"/>
      <c r="AF27" s="193"/>
      <c r="AG27" s="193"/>
      <c r="AH27" s="241"/>
      <c r="AI27" s="241"/>
    </row>
    <row r="28" spans="1:38" s="172" customFormat="1" ht="37.5" customHeight="1" x14ac:dyDescent="0.2">
      <c r="A28" s="189" t="s">
        <v>809</v>
      </c>
      <c r="B28" s="189" t="s">
        <v>802</v>
      </c>
      <c r="C28" s="189" t="s">
        <v>803</v>
      </c>
      <c r="D28" s="189" t="s">
        <v>805</v>
      </c>
      <c r="E28" s="189" t="s">
        <v>18</v>
      </c>
      <c r="H28" s="411" t="s">
        <v>809</v>
      </c>
      <c r="I28" s="411"/>
      <c r="J28" s="192" t="s">
        <v>18</v>
      </c>
      <c r="K28" s="181"/>
      <c r="L28" s="181"/>
      <c r="M28" s="181"/>
      <c r="N28" s="412" t="s">
        <v>810</v>
      </c>
      <c r="O28" s="413"/>
      <c r="P28" s="242" t="s">
        <v>18</v>
      </c>
      <c r="U28" s="181"/>
      <c r="V28" s="243"/>
      <c r="W28" s="213"/>
      <c r="X28" s="213"/>
      <c r="Y28" s="213"/>
      <c r="Z28" s="218"/>
      <c r="AD28" s="218"/>
      <c r="AE28" s="218"/>
      <c r="AF28" s="218"/>
      <c r="AG28" s="218"/>
    </row>
    <row r="29" spans="1:38" s="172" customFormat="1" ht="15" customHeight="1" thickBot="1" x14ac:dyDescent="0.25">
      <c r="A29" s="194" t="s">
        <v>18</v>
      </c>
      <c r="B29" s="195">
        <f>SUM(B30:B30)</f>
        <v>9399</v>
      </c>
      <c r="C29" s="195">
        <f>SUM(C30:C30)</f>
        <v>4316</v>
      </c>
      <c r="D29" s="195">
        <f>SUM(D30:D30)</f>
        <v>21311</v>
      </c>
      <c r="E29" s="222">
        <f>SUM(B29:D29)</f>
        <v>35026</v>
      </c>
      <c r="H29" s="414" t="s">
        <v>18</v>
      </c>
      <c r="I29" s="414"/>
      <c r="J29" s="244">
        <f>SUM(J30)</f>
        <v>33026</v>
      </c>
      <c r="K29" s="181"/>
      <c r="L29" s="181"/>
      <c r="M29" s="181"/>
      <c r="N29" s="415" t="s">
        <v>18</v>
      </c>
      <c r="O29" s="416"/>
      <c r="P29" s="245">
        <v>40658</v>
      </c>
      <c r="U29" s="199"/>
      <c r="V29" s="246"/>
      <c r="W29" s="213"/>
      <c r="X29" s="229"/>
      <c r="Y29" s="229"/>
      <c r="Z29" s="218"/>
      <c r="AA29" s="218"/>
      <c r="AB29" s="218"/>
      <c r="AC29" s="218"/>
      <c r="AD29" s="218"/>
      <c r="AE29" s="218"/>
      <c r="AF29" s="218"/>
      <c r="AG29" s="218"/>
      <c r="AH29" s="218"/>
      <c r="AI29" s="218"/>
      <c r="AJ29" s="218"/>
    </row>
    <row r="30" spans="1:38" s="172" customFormat="1" ht="14.45" customHeight="1" thickTop="1" x14ac:dyDescent="0.2">
      <c r="A30" s="205" t="s">
        <v>775</v>
      </c>
      <c r="B30" s="230">
        <v>9399</v>
      </c>
      <c r="C30" s="230">
        <v>4316</v>
      </c>
      <c r="D30" s="230">
        <v>21311</v>
      </c>
      <c r="E30" s="226">
        <f>SUM(B30:D30)</f>
        <v>35026</v>
      </c>
      <c r="F30" s="170"/>
      <c r="G30" s="170"/>
      <c r="H30" s="417" t="s">
        <v>775</v>
      </c>
      <c r="I30" s="417"/>
      <c r="J30" s="247">
        <v>33026</v>
      </c>
      <c r="K30" s="181"/>
      <c r="L30" s="181"/>
      <c r="M30" s="181"/>
      <c r="N30" s="417" t="s">
        <v>811</v>
      </c>
      <c r="O30" s="417"/>
      <c r="P30" s="247">
        <v>5088</v>
      </c>
      <c r="R30" s="181"/>
      <c r="U30" s="199"/>
      <c r="V30" s="246"/>
      <c r="W30" s="213"/>
      <c r="X30" s="229"/>
      <c r="Y30" s="229"/>
      <c r="Z30" s="218"/>
      <c r="AA30" s="218"/>
      <c r="AB30" s="218"/>
      <c r="AC30" s="218"/>
      <c r="AD30" s="218"/>
      <c r="AE30" s="218"/>
      <c r="AF30" s="218"/>
      <c r="AG30" s="218"/>
      <c r="AH30" s="218"/>
      <c r="AI30" s="218"/>
      <c r="AJ30" s="218"/>
    </row>
    <row r="31" spans="1:38" s="172" customFormat="1" ht="12" x14ac:dyDescent="0.2">
      <c r="A31" s="236"/>
      <c r="F31" s="170"/>
      <c r="G31" s="170"/>
      <c r="H31" s="170"/>
      <c r="K31" s="170"/>
      <c r="L31" s="181"/>
      <c r="M31" s="181"/>
      <c r="N31" s="181"/>
      <c r="O31" s="181"/>
      <c r="P31" s="181"/>
      <c r="Q31" s="181"/>
      <c r="R31" s="181"/>
      <c r="S31" s="181"/>
      <c r="T31" s="181"/>
      <c r="U31" s="199"/>
      <c r="V31" s="235"/>
      <c r="W31" s="213"/>
      <c r="X31" s="229"/>
      <c r="Y31" s="229"/>
      <c r="Z31" s="229"/>
      <c r="AA31" s="218"/>
      <c r="AB31" s="218"/>
      <c r="AC31" s="218"/>
      <c r="AD31" s="218"/>
      <c r="AE31" s="218"/>
      <c r="AF31" s="218"/>
      <c r="AG31" s="218"/>
    </row>
    <row r="32" spans="1:38" s="170" customFormat="1" ht="16.5" customHeight="1" x14ac:dyDescent="0.2">
      <c r="A32" s="383"/>
      <c r="B32" s="384"/>
      <c r="C32" s="384"/>
      <c r="D32" s="384"/>
      <c r="E32" s="384"/>
      <c r="F32" s="384"/>
      <c r="G32" s="384"/>
      <c r="H32" s="384"/>
      <c r="I32" s="384"/>
      <c r="J32" s="384"/>
      <c r="K32" s="384"/>
      <c r="L32" s="384"/>
      <c r="M32" s="384"/>
      <c r="N32" s="384"/>
      <c r="O32" s="384"/>
      <c r="P32" s="384"/>
      <c r="Q32" s="384"/>
      <c r="R32" s="384"/>
      <c r="S32" s="384"/>
      <c r="T32" s="384"/>
      <c r="U32" s="384"/>
      <c r="V32" s="405"/>
      <c r="W32" s="181"/>
      <c r="X32" s="181"/>
      <c r="Y32" s="181"/>
      <c r="Z32" s="199"/>
      <c r="AA32" s="193"/>
      <c r="AB32" s="193"/>
      <c r="AC32" s="193"/>
      <c r="AD32" s="193"/>
      <c r="AE32" s="193"/>
      <c r="AF32" s="193"/>
      <c r="AG32" s="193"/>
    </row>
    <row r="33" spans="1:45" s="172" customFormat="1" ht="12" x14ac:dyDescent="0.2">
      <c r="A33" s="236"/>
      <c r="F33" s="170"/>
      <c r="G33" s="170"/>
      <c r="H33" s="170"/>
      <c r="I33" s="218"/>
      <c r="K33" s="170"/>
      <c r="L33" s="181"/>
      <c r="M33" s="181"/>
      <c r="N33" s="181"/>
      <c r="O33" s="181"/>
      <c r="P33" s="181"/>
      <c r="Q33" s="181"/>
      <c r="R33" s="181"/>
      <c r="S33" s="181"/>
      <c r="T33" s="181"/>
      <c r="U33" s="181"/>
      <c r="V33" s="248"/>
      <c r="W33" s="213"/>
      <c r="X33" s="213"/>
      <c r="Y33" s="213"/>
      <c r="Z33" s="229"/>
      <c r="AA33" s="218"/>
      <c r="AB33" s="218"/>
      <c r="AC33" s="218"/>
      <c r="AD33" s="218"/>
      <c r="AE33" s="218"/>
    </row>
    <row r="34" spans="1:45" s="172" customFormat="1" ht="12" x14ac:dyDescent="0.2">
      <c r="A34" s="236"/>
      <c r="F34" s="170"/>
      <c r="G34" s="170"/>
      <c r="H34" s="170"/>
      <c r="I34" s="217"/>
      <c r="J34" s="217"/>
      <c r="K34" s="241"/>
      <c r="L34" s="249"/>
      <c r="M34" s="249"/>
      <c r="N34" s="249"/>
      <c r="O34" s="249"/>
      <c r="P34" s="249"/>
      <c r="Q34" s="249"/>
      <c r="R34" s="249"/>
      <c r="S34" s="249"/>
      <c r="T34" s="181"/>
      <c r="U34" s="181"/>
      <c r="V34" s="235"/>
      <c r="W34" s="213"/>
      <c r="X34" s="213"/>
      <c r="Y34" s="213"/>
      <c r="Z34" s="229"/>
      <c r="AB34" s="218"/>
      <c r="AC34" s="218"/>
      <c r="AE34" s="218"/>
    </row>
    <row r="35" spans="1:45" s="172" customFormat="1" ht="22.5" customHeight="1" x14ac:dyDescent="0.2">
      <c r="A35" s="389" t="s">
        <v>812</v>
      </c>
      <c r="B35" s="390"/>
      <c r="C35" s="390"/>
      <c r="D35" s="390"/>
      <c r="E35" s="390"/>
      <c r="F35" s="237"/>
      <c r="G35" s="170"/>
      <c r="H35" s="170"/>
      <c r="I35" s="170"/>
      <c r="J35" s="170"/>
      <c r="K35" s="170"/>
      <c r="L35" s="170"/>
      <c r="M35" s="170"/>
      <c r="N35" s="170"/>
      <c r="O35" s="170"/>
      <c r="P35" s="170"/>
      <c r="Q35" s="170"/>
      <c r="R35" s="193"/>
      <c r="S35" s="170"/>
      <c r="T35" s="170"/>
      <c r="U35" s="170"/>
      <c r="V35" s="250"/>
      <c r="W35" s="213"/>
      <c r="X35" s="213"/>
      <c r="Y35" s="213"/>
      <c r="Z35" s="229"/>
      <c r="AB35" s="218"/>
      <c r="AC35" s="218"/>
      <c r="AE35" s="218"/>
    </row>
    <row r="36" spans="1:45" s="172" customFormat="1" ht="38.450000000000003" customHeight="1" x14ac:dyDescent="0.2">
      <c r="A36" s="251" t="s">
        <v>813</v>
      </c>
      <c r="B36" s="189" t="s">
        <v>786</v>
      </c>
      <c r="C36" s="189" t="s">
        <v>790</v>
      </c>
      <c r="D36" s="189" t="s">
        <v>791</v>
      </c>
      <c r="E36" s="189" t="s">
        <v>792</v>
      </c>
      <c r="F36" s="189" t="s">
        <v>793</v>
      </c>
      <c r="G36" s="189" t="s">
        <v>794</v>
      </c>
      <c r="H36" s="189" t="s">
        <v>795</v>
      </c>
      <c r="I36" s="189" t="s">
        <v>796</v>
      </c>
      <c r="J36" s="189" t="s">
        <v>797</v>
      </c>
      <c r="K36" s="189" t="s">
        <v>798</v>
      </c>
      <c r="L36" s="189" t="s">
        <v>799</v>
      </c>
      <c r="M36" s="189" t="s">
        <v>800</v>
      </c>
      <c r="N36" s="189" t="s">
        <v>801</v>
      </c>
      <c r="O36" s="189" t="s">
        <v>18</v>
      </c>
      <c r="P36" s="170"/>
      <c r="Q36" s="170"/>
      <c r="R36" s="193"/>
      <c r="S36" s="170"/>
      <c r="T36" s="170"/>
      <c r="U36" s="170"/>
      <c r="V36" s="250"/>
      <c r="W36" s="170"/>
      <c r="X36" s="170"/>
      <c r="Y36" s="170"/>
      <c r="Z36" s="170"/>
      <c r="AA36" s="170"/>
      <c r="AB36" s="170"/>
      <c r="AC36" s="170"/>
      <c r="AD36" s="213"/>
      <c r="AE36" s="213"/>
      <c r="AI36" s="218"/>
      <c r="AJ36" s="218"/>
      <c r="AL36" s="218"/>
    </row>
    <row r="37" spans="1:45" s="172" customFormat="1" ht="15.75" customHeight="1" thickBot="1" x14ac:dyDescent="0.25">
      <c r="A37" s="252" t="s">
        <v>18</v>
      </c>
      <c r="B37" s="195"/>
      <c r="C37" s="253">
        <f t="shared" ref="C37:D37" si="2">SUM(C38,C50,C54,C58,C62,C66,C70,C74,C78,C82)</f>
        <v>21729</v>
      </c>
      <c r="D37" s="253">
        <f t="shared" si="2"/>
        <v>11297</v>
      </c>
      <c r="E37" s="253">
        <f>SUM(E38,E50,E54,E58,E62,E66,E70,E74,E78,E82)</f>
        <v>0</v>
      </c>
      <c r="F37" s="253">
        <f>SUM(F38,F50,F54,F58,F62,F66,F70,F74,F78,F82)</f>
        <v>0</v>
      </c>
      <c r="G37" s="253">
        <f t="shared" ref="G37:N37" si="3">SUM(G38,G50,G54,G58,G62,G66,G70,G74,G78,G82)</f>
        <v>0</v>
      </c>
      <c r="H37" s="253">
        <f t="shared" si="3"/>
        <v>0</v>
      </c>
      <c r="I37" s="253">
        <f t="shared" si="3"/>
        <v>0</v>
      </c>
      <c r="J37" s="253">
        <f t="shared" si="3"/>
        <v>0</v>
      </c>
      <c r="K37" s="253">
        <f t="shared" si="3"/>
        <v>0</v>
      </c>
      <c r="L37" s="253">
        <f t="shared" si="3"/>
        <v>0</v>
      </c>
      <c r="M37" s="253">
        <f t="shared" si="3"/>
        <v>0</v>
      </c>
      <c r="N37" s="253">
        <f t="shared" si="3"/>
        <v>0</v>
      </c>
      <c r="O37" s="254">
        <f>SUM(C37:N37)</f>
        <v>33026</v>
      </c>
      <c r="P37" s="170"/>
      <c r="Q37" s="170"/>
      <c r="R37" s="193"/>
      <c r="S37" s="170"/>
      <c r="T37" s="170"/>
      <c r="U37" s="193"/>
      <c r="V37" s="255"/>
      <c r="W37" s="193"/>
      <c r="X37" s="193"/>
      <c r="Y37" s="193"/>
      <c r="Z37" s="193"/>
      <c r="AA37" s="193"/>
      <c r="AB37" s="193"/>
      <c r="AC37" s="193"/>
      <c r="AD37" s="229"/>
      <c r="AE37" s="229"/>
      <c r="AF37" s="218"/>
      <c r="AG37" s="218"/>
      <c r="AH37" s="218"/>
      <c r="AI37" s="218"/>
      <c r="AJ37" s="218"/>
      <c r="AL37" s="218"/>
      <c r="AP37" s="218"/>
      <c r="AQ37" s="218"/>
      <c r="AR37" s="218"/>
      <c r="AS37" s="218"/>
    </row>
    <row r="38" spans="1:45" s="172" customFormat="1" ht="15" customHeight="1" thickTop="1" x14ac:dyDescent="0.2">
      <c r="A38" s="256" t="s">
        <v>814</v>
      </c>
      <c r="B38" s="256" t="s">
        <v>18</v>
      </c>
      <c r="C38" s="257">
        <f t="shared" ref="C38:N38" si="4">SUM(C39:C41)</f>
        <v>926</v>
      </c>
      <c r="D38" s="257">
        <f t="shared" si="4"/>
        <v>437</v>
      </c>
      <c r="E38" s="257">
        <f t="shared" si="4"/>
        <v>0</v>
      </c>
      <c r="F38" s="257">
        <f t="shared" si="4"/>
        <v>0</v>
      </c>
      <c r="G38" s="257">
        <f t="shared" si="4"/>
        <v>0</v>
      </c>
      <c r="H38" s="257">
        <f t="shared" si="4"/>
        <v>0</v>
      </c>
      <c r="I38" s="257">
        <f t="shared" si="4"/>
        <v>0</v>
      </c>
      <c r="J38" s="257">
        <f t="shared" si="4"/>
        <v>0</v>
      </c>
      <c r="K38" s="257">
        <f t="shared" si="4"/>
        <v>0</v>
      </c>
      <c r="L38" s="257">
        <f t="shared" si="4"/>
        <v>0</v>
      </c>
      <c r="M38" s="257">
        <f t="shared" si="4"/>
        <v>0</v>
      </c>
      <c r="N38" s="257">
        <f t="shared" si="4"/>
        <v>0</v>
      </c>
      <c r="O38" s="257">
        <f>SUM(C38:N38)</f>
        <v>1363</v>
      </c>
      <c r="P38" s="258"/>
      <c r="Q38" s="258"/>
      <c r="R38" s="193"/>
      <c r="S38" s="193"/>
      <c r="T38" s="193"/>
      <c r="U38" s="193"/>
      <c r="V38" s="255"/>
      <c r="W38" s="193"/>
      <c r="X38" s="193"/>
      <c r="Y38" s="193"/>
      <c r="Z38" s="193"/>
      <c r="AA38" s="193"/>
      <c r="AB38" s="193"/>
      <c r="AC38" s="193"/>
      <c r="AD38" s="229"/>
      <c r="AE38" s="229"/>
      <c r="AF38" s="218"/>
      <c r="AG38" s="218"/>
      <c r="AH38" s="218"/>
      <c r="AI38" s="218"/>
      <c r="AS38" s="218"/>
    </row>
    <row r="39" spans="1:45" s="172" customFormat="1" ht="15" customHeight="1" x14ac:dyDescent="0.2">
      <c r="A39" s="232"/>
      <c r="B39" s="232" t="s">
        <v>802</v>
      </c>
      <c r="C39" s="259">
        <v>214</v>
      </c>
      <c r="D39" s="259">
        <v>93</v>
      </c>
      <c r="E39" s="259">
        <v>0</v>
      </c>
      <c r="F39" s="259">
        <v>0</v>
      </c>
      <c r="G39" s="259">
        <v>0</v>
      </c>
      <c r="H39" s="259">
        <v>0</v>
      </c>
      <c r="I39" s="259">
        <v>0</v>
      </c>
      <c r="J39" s="259">
        <v>0</v>
      </c>
      <c r="K39" s="259">
        <v>0</v>
      </c>
      <c r="L39" s="260">
        <v>0</v>
      </c>
      <c r="M39" s="260">
        <v>0</v>
      </c>
      <c r="N39" s="260">
        <v>0</v>
      </c>
      <c r="O39" s="261">
        <f>O43+O47</f>
        <v>307</v>
      </c>
      <c r="P39" s="170"/>
      <c r="Q39" s="170"/>
      <c r="R39" s="193"/>
      <c r="S39" s="170"/>
      <c r="T39" s="170"/>
      <c r="U39" s="193"/>
      <c r="V39" s="255"/>
      <c r="W39" s="170"/>
      <c r="X39" s="170"/>
      <c r="Y39" s="170"/>
      <c r="Z39" s="170"/>
      <c r="AA39" s="193"/>
      <c r="AB39" s="193"/>
      <c r="AC39" s="193"/>
      <c r="AD39" s="229"/>
      <c r="AE39" s="229"/>
      <c r="AF39" s="218"/>
      <c r="AG39" s="218"/>
      <c r="AH39" s="218"/>
      <c r="AI39" s="218"/>
      <c r="AS39" s="218"/>
    </row>
    <row r="40" spans="1:45" s="172" customFormat="1" ht="15" customHeight="1" x14ac:dyDescent="0.2">
      <c r="A40" s="232"/>
      <c r="B40" s="232" t="s">
        <v>803</v>
      </c>
      <c r="C40" s="259">
        <v>335</v>
      </c>
      <c r="D40" s="259">
        <v>118</v>
      </c>
      <c r="E40" s="259">
        <v>0</v>
      </c>
      <c r="F40" s="259">
        <v>0</v>
      </c>
      <c r="G40" s="259">
        <v>0</v>
      </c>
      <c r="H40" s="259">
        <v>0</v>
      </c>
      <c r="I40" s="259">
        <v>0</v>
      </c>
      <c r="J40" s="259">
        <v>0</v>
      </c>
      <c r="K40" s="259">
        <v>0</v>
      </c>
      <c r="L40" s="260">
        <v>0</v>
      </c>
      <c r="M40" s="260">
        <v>0</v>
      </c>
      <c r="N40" s="260">
        <v>0</v>
      </c>
      <c r="O40" s="261">
        <f>O44+O48</f>
        <v>453</v>
      </c>
      <c r="P40" s="170"/>
      <c r="Q40" s="170"/>
      <c r="R40" s="170"/>
      <c r="S40" s="193"/>
      <c r="T40" s="193"/>
      <c r="U40" s="193"/>
      <c r="V40" s="255"/>
      <c r="W40" s="170"/>
      <c r="X40" s="170"/>
      <c r="Y40" s="170"/>
      <c r="Z40" s="170"/>
      <c r="AA40" s="170"/>
      <c r="AB40" s="193"/>
      <c r="AC40" s="170"/>
      <c r="AD40" s="229"/>
      <c r="AE40" s="213"/>
      <c r="AF40" s="218"/>
      <c r="AH40" s="218"/>
      <c r="AS40" s="218"/>
    </row>
    <row r="41" spans="1:45" s="172" customFormat="1" ht="15" customHeight="1" x14ac:dyDescent="0.2">
      <c r="A41" s="232"/>
      <c r="B41" s="232" t="s">
        <v>805</v>
      </c>
      <c r="C41" s="259">
        <v>377</v>
      </c>
      <c r="D41" s="259">
        <v>226</v>
      </c>
      <c r="E41" s="259">
        <v>0</v>
      </c>
      <c r="F41" s="259">
        <v>0</v>
      </c>
      <c r="G41" s="259">
        <v>0</v>
      </c>
      <c r="H41" s="259">
        <v>0</v>
      </c>
      <c r="I41" s="259">
        <v>0</v>
      </c>
      <c r="J41" s="259">
        <v>0</v>
      </c>
      <c r="K41" s="259">
        <v>0</v>
      </c>
      <c r="L41" s="260">
        <v>0</v>
      </c>
      <c r="M41" s="260">
        <v>0</v>
      </c>
      <c r="N41" s="260">
        <v>0</v>
      </c>
      <c r="O41" s="261">
        <f>O45+O49</f>
        <v>603</v>
      </c>
      <c r="P41" s="170"/>
      <c r="Q41" s="170"/>
      <c r="R41" s="170"/>
      <c r="S41" s="170"/>
      <c r="T41" s="170"/>
      <c r="U41" s="193"/>
      <c r="V41" s="250"/>
      <c r="W41" s="170"/>
      <c r="X41" s="170"/>
      <c r="Y41" s="170"/>
      <c r="Z41" s="170"/>
      <c r="AA41" s="170"/>
      <c r="AB41" s="193"/>
      <c r="AC41" s="170"/>
      <c r="AD41" s="213"/>
      <c r="AE41" s="213"/>
      <c r="AS41" s="218"/>
    </row>
    <row r="42" spans="1:45" s="172" customFormat="1" ht="14.45" customHeight="1" x14ac:dyDescent="0.2">
      <c r="A42" s="262" t="s">
        <v>815</v>
      </c>
      <c r="B42" s="263" t="s">
        <v>18</v>
      </c>
      <c r="C42" s="264">
        <f t="shared" ref="C42:N42" si="5">SUM(C43:C45)</f>
        <v>126</v>
      </c>
      <c r="D42" s="264">
        <f t="shared" si="5"/>
        <v>143</v>
      </c>
      <c r="E42" s="264">
        <f t="shared" si="5"/>
        <v>0</v>
      </c>
      <c r="F42" s="264">
        <f t="shared" si="5"/>
        <v>0</v>
      </c>
      <c r="G42" s="264">
        <f t="shared" si="5"/>
        <v>0</v>
      </c>
      <c r="H42" s="264">
        <f t="shared" si="5"/>
        <v>0</v>
      </c>
      <c r="I42" s="264">
        <f t="shared" si="5"/>
        <v>0</v>
      </c>
      <c r="J42" s="264">
        <f t="shared" si="5"/>
        <v>0</v>
      </c>
      <c r="K42" s="264">
        <f t="shared" si="5"/>
        <v>0</v>
      </c>
      <c r="L42" s="264">
        <f t="shared" si="5"/>
        <v>0</v>
      </c>
      <c r="M42" s="264">
        <f t="shared" si="5"/>
        <v>0</v>
      </c>
      <c r="N42" s="264">
        <f t="shared" si="5"/>
        <v>0</v>
      </c>
      <c r="O42" s="264">
        <f t="shared" ref="O42:O81" si="6">SUM(C42:N42)</f>
        <v>269</v>
      </c>
      <c r="P42" s="258"/>
      <c r="Q42" s="170"/>
      <c r="R42" s="170"/>
      <c r="S42" s="170"/>
      <c r="T42" s="170"/>
      <c r="U42" s="170"/>
      <c r="V42" s="250"/>
      <c r="W42" s="170"/>
      <c r="X42" s="170"/>
      <c r="Y42" s="170"/>
      <c r="Z42" s="170"/>
      <c r="AA42" s="170"/>
      <c r="AB42" s="193"/>
      <c r="AC42" s="170"/>
      <c r="AD42" s="213"/>
      <c r="AE42" s="213"/>
      <c r="AF42" s="218"/>
      <c r="AG42" s="218"/>
      <c r="AH42" s="218"/>
      <c r="AQ42" s="218"/>
      <c r="AR42" s="218"/>
      <c r="AS42" s="218"/>
    </row>
    <row r="43" spans="1:45" s="172" customFormat="1" ht="14.45" customHeight="1" x14ac:dyDescent="0.2">
      <c r="A43" s="265"/>
      <c r="B43" s="232" t="s">
        <v>802</v>
      </c>
      <c r="C43" s="259">
        <v>19</v>
      </c>
      <c r="D43" s="259">
        <v>15</v>
      </c>
      <c r="E43" s="259">
        <v>0</v>
      </c>
      <c r="F43" s="259">
        <v>0</v>
      </c>
      <c r="G43" s="259">
        <v>0</v>
      </c>
      <c r="H43" s="259">
        <v>0</v>
      </c>
      <c r="I43" s="259">
        <v>0</v>
      </c>
      <c r="J43" s="259">
        <v>0</v>
      </c>
      <c r="K43" s="259">
        <v>0</v>
      </c>
      <c r="L43" s="260">
        <v>0</v>
      </c>
      <c r="M43" s="260">
        <v>0</v>
      </c>
      <c r="N43" s="260">
        <v>0</v>
      </c>
      <c r="O43" s="266">
        <f t="shared" si="6"/>
        <v>34</v>
      </c>
      <c r="P43" s="258"/>
      <c r="Q43" s="170"/>
      <c r="R43" s="170"/>
      <c r="S43" s="170"/>
      <c r="T43" s="170"/>
      <c r="U43" s="170"/>
      <c r="V43" s="250"/>
      <c r="W43" s="170"/>
      <c r="X43" s="170"/>
      <c r="Y43" s="170"/>
      <c r="Z43" s="170"/>
      <c r="AA43" s="170"/>
      <c r="AB43" s="193"/>
      <c r="AC43" s="193"/>
      <c r="AD43" s="213"/>
      <c r="AE43" s="229"/>
      <c r="AF43" s="218"/>
      <c r="AG43" s="218"/>
      <c r="AH43" s="218"/>
      <c r="AI43" s="218"/>
      <c r="AQ43" s="218"/>
      <c r="AR43" s="218"/>
      <c r="AS43" s="218"/>
    </row>
    <row r="44" spans="1:45" s="172" customFormat="1" ht="14.45" customHeight="1" x14ac:dyDescent="0.2">
      <c r="A44" s="265"/>
      <c r="B44" s="232" t="s">
        <v>803</v>
      </c>
      <c r="C44" s="259">
        <v>38</v>
      </c>
      <c r="D44" s="259">
        <v>15</v>
      </c>
      <c r="E44" s="259">
        <v>0</v>
      </c>
      <c r="F44" s="259">
        <v>0</v>
      </c>
      <c r="G44" s="259">
        <v>0</v>
      </c>
      <c r="H44" s="259">
        <v>0</v>
      </c>
      <c r="I44" s="259">
        <v>0</v>
      </c>
      <c r="J44" s="259">
        <v>0</v>
      </c>
      <c r="K44" s="259">
        <v>0</v>
      </c>
      <c r="L44" s="260">
        <v>0</v>
      </c>
      <c r="M44" s="260">
        <v>0</v>
      </c>
      <c r="N44" s="260">
        <v>0</v>
      </c>
      <c r="O44" s="266">
        <f t="shared" si="6"/>
        <v>53</v>
      </c>
      <c r="P44" s="170"/>
      <c r="Q44" s="170"/>
      <c r="R44" s="170"/>
      <c r="S44" s="170"/>
      <c r="T44" s="170"/>
      <c r="U44" s="170"/>
      <c r="V44" s="250"/>
      <c r="W44" s="170"/>
      <c r="X44" s="170"/>
      <c r="Y44" s="170"/>
      <c r="Z44" s="170"/>
      <c r="AA44" s="170"/>
      <c r="AB44" s="193"/>
      <c r="AC44" s="170"/>
      <c r="AD44" s="229"/>
      <c r="AE44" s="213"/>
      <c r="AF44" s="218"/>
      <c r="AG44" s="218"/>
      <c r="AH44" s="218"/>
      <c r="AI44" s="218"/>
      <c r="AQ44" s="218"/>
      <c r="AR44" s="218"/>
      <c r="AS44" s="218"/>
    </row>
    <row r="45" spans="1:45" s="172" customFormat="1" ht="14.45" customHeight="1" x14ac:dyDescent="0.2">
      <c r="A45" s="265"/>
      <c r="B45" s="232" t="s">
        <v>805</v>
      </c>
      <c r="C45" s="259">
        <v>69</v>
      </c>
      <c r="D45" s="259">
        <v>113</v>
      </c>
      <c r="E45" s="259">
        <v>0</v>
      </c>
      <c r="F45" s="259">
        <v>0</v>
      </c>
      <c r="G45" s="259">
        <v>0</v>
      </c>
      <c r="H45" s="259">
        <v>0</v>
      </c>
      <c r="I45" s="259">
        <v>0</v>
      </c>
      <c r="J45" s="259">
        <v>0</v>
      </c>
      <c r="K45" s="259">
        <v>0</v>
      </c>
      <c r="L45" s="260">
        <v>0</v>
      </c>
      <c r="M45" s="260">
        <v>0</v>
      </c>
      <c r="N45" s="260">
        <v>0</v>
      </c>
      <c r="O45" s="266">
        <f t="shared" si="6"/>
        <v>182</v>
      </c>
      <c r="P45" s="170"/>
      <c r="Q45" s="170"/>
      <c r="R45" s="170"/>
      <c r="S45" s="170"/>
      <c r="T45" s="170"/>
      <c r="U45" s="170"/>
      <c r="V45" s="250"/>
      <c r="W45" s="170"/>
      <c r="X45" s="170"/>
      <c r="Y45" s="170"/>
      <c r="Z45" s="170"/>
      <c r="AA45" s="170"/>
      <c r="AB45" s="193"/>
      <c r="AC45" s="170"/>
      <c r="AD45" s="229"/>
      <c r="AE45" s="213"/>
      <c r="AF45" s="218"/>
      <c r="AG45" s="218"/>
      <c r="AH45" s="218"/>
      <c r="AI45" s="218"/>
      <c r="AQ45" s="218"/>
      <c r="AR45" s="218"/>
      <c r="AS45" s="218"/>
    </row>
    <row r="46" spans="1:45" s="172" customFormat="1" ht="14.45" customHeight="1" x14ac:dyDescent="0.2">
      <c r="A46" s="262" t="s">
        <v>816</v>
      </c>
      <c r="B46" s="263" t="s">
        <v>18</v>
      </c>
      <c r="C46" s="264">
        <f t="shared" ref="C46:N46" si="7">SUM(C47:C49)</f>
        <v>800</v>
      </c>
      <c r="D46" s="264">
        <f t="shared" si="7"/>
        <v>294</v>
      </c>
      <c r="E46" s="264">
        <f t="shared" si="7"/>
        <v>0</v>
      </c>
      <c r="F46" s="264">
        <f t="shared" si="7"/>
        <v>0</v>
      </c>
      <c r="G46" s="264">
        <f t="shared" si="7"/>
        <v>0</v>
      </c>
      <c r="H46" s="264">
        <f t="shared" si="7"/>
        <v>0</v>
      </c>
      <c r="I46" s="264">
        <f t="shared" si="7"/>
        <v>0</v>
      </c>
      <c r="J46" s="264">
        <f t="shared" si="7"/>
        <v>0</v>
      </c>
      <c r="K46" s="264">
        <f t="shared" si="7"/>
        <v>0</v>
      </c>
      <c r="L46" s="264">
        <f t="shared" si="7"/>
        <v>0</v>
      </c>
      <c r="M46" s="264">
        <f t="shared" si="7"/>
        <v>0</v>
      </c>
      <c r="N46" s="264">
        <f t="shared" si="7"/>
        <v>0</v>
      </c>
      <c r="O46" s="264">
        <f t="shared" si="6"/>
        <v>1094</v>
      </c>
      <c r="P46" s="170"/>
      <c r="Q46" s="170"/>
      <c r="R46" s="170"/>
      <c r="S46" s="170"/>
      <c r="T46" s="170"/>
      <c r="U46" s="170"/>
      <c r="V46" s="250"/>
      <c r="W46" s="170"/>
      <c r="X46" s="170"/>
      <c r="Y46" s="170"/>
      <c r="Z46" s="170"/>
      <c r="AA46" s="170"/>
      <c r="AB46" s="193"/>
      <c r="AC46" s="170"/>
      <c r="AD46" s="229"/>
      <c r="AE46" s="213"/>
      <c r="AF46" s="218"/>
      <c r="AG46" s="218"/>
      <c r="AH46" s="218"/>
      <c r="AI46" s="218"/>
      <c r="AP46" s="218"/>
      <c r="AQ46" s="218"/>
      <c r="AR46" s="218"/>
      <c r="AS46" s="218"/>
    </row>
    <row r="47" spans="1:45" s="172" customFormat="1" ht="14.45" customHeight="1" x14ac:dyDescent="0.2">
      <c r="A47" s="265"/>
      <c r="B47" s="232" t="s">
        <v>802</v>
      </c>
      <c r="C47" s="259">
        <v>195</v>
      </c>
      <c r="D47" s="259">
        <v>78</v>
      </c>
      <c r="E47" s="259">
        <v>0</v>
      </c>
      <c r="F47" s="259">
        <v>0</v>
      </c>
      <c r="G47" s="259">
        <v>0</v>
      </c>
      <c r="H47" s="259">
        <v>0</v>
      </c>
      <c r="I47" s="259">
        <v>0</v>
      </c>
      <c r="J47" s="259">
        <v>0</v>
      </c>
      <c r="K47" s="259">
        <v>0</v>
      </c>
      <c r="L47" s="260">
        <v>0</v>
      </c>
      <c r="M47" s="260">
        <v>0</v>
      </c>
      <c r="N47" s="260">
        <v>0</v>
      </c>
      <c r="O47" s="266">
        <f t="shared" si="6"/>
        <v>273</v>
      </c>
      <c r="P47" s="170"/>
      <c r="Q47" s="170"/>
      <c r="R47" s="170"/>
      <c r="S47" s="170"/>
      <c r="T47" s="170"/>
      <c r="U47" s="170"/>
      <c r="V47" s="255"/>
      <c r="W47" s="193"/>
      <c r="X47" s="193"/>
      <c r="Y47" s="193"/>
      <c r="Z47" s="193"/>
      <c r="AA47" s="193"/>
      <c r="AB47" s="193"/>
      <c r="AC47" s="193"/>
      <c r="AD47" s="229"/>
      <c r="AE47" s="229"/>
      <c r="AF47" s="218"/>
      <c r="AG47" s="218"/>
      <c r="AH47" s="218"/>
      <c r="AI47" s="218"/>
      <c r="AP47" s="218"/>
      <c r="AQ47" s="218"/>
      <c r="AR47" s="218"/>
      <c r="AS47" s="218"/>
    </row>
    <row r="48" spans="1:45" s="172" customFormat="1" ht="14.45" customHeight="1" x14ac:dyDescent="0.2">
      <c r="A48" s="265"/>
      <c r="B48" s="232" t="s">
        <v>803</v>
      </c>
      <c r="C48" s="259">
        <v>297</v>
      </c>
      <c r="D48" s="259">
        <v>103</v>
      </c>
      <c r="E48" s="259">
        <v>0</v>
      </c>
      <c r="F48" s="259">
        <v>0</v>
      </c>
      <c r="G48" s="259">
        <v>0</v>
      </c>
      <c r="H48" s="259">
        <v>0</v>
      </c>
      <c r="I48" s="259">
        <v>0</v>
      </c>
      <c r="J48" s="259">
        <v>0</v>
      </c>
      <c r="K48" s="259">
        <v>0</v>
      </c>
      <c r="L48" s="260">
        <v>0</v>
      </c>
      <c r="M48" s="260">
        <v>0</v>
      </c>
      <c r="N48" s="260">
        <v>0</v>
      </c>
      <c r="O48" s="266">
        <f t="shared" si="6"/>
        <v>400</v>
      </c>
      <c r="P48" s="170"/>
      <c r="Q48" s="170"/>
      <c r="R48" s="170"/>
      <c r="S48" s="170"/>
      <c r="T48" s="170"/>
      <c r="U48" s="193"/>
      <c r="V48" s="255"/>
      <c r="W48" s="193"/>
      <c r="X48" s="193"/>
      <c r="Y48" s="193"/>
      <c r="Z48" s="193"/>
      <c r="AA48" s="193"/>
      <c r="AB48" s="193"/>
      <c r="AC48" s="193"/>
      <c r="AD48" s="229"/>
      <c r="AE48" s="229"/>
      <c r="AF48" s="218"/>
      <c r="AG48" s="218"/>
      <c r="AH48" s="218"/>
      <c r="AI48" s="218"/>
      <c r="AL48" s="218"/>
      <c r="AM48" s="218"/>
      <c r="AN48" s="218"/>
      <c r="AO48" s="218"/>
      <c r="AP48" s="218"/>
      <c r="AQ48" s="218"/>
      <c r="AR48" s="218"/>
      <c r="AS48" s="218"/>
    </row>
    <row r="49" spans="1:45" s="172" customFormat="1" ht="14.45" customHeight="1" x14ac:dyDescent="0.2">
      <c r="A49" s="265"/>
      <c r="B49" s="232" t="s">
        <v>805</v>
      </c>
      <c r="C49" s="259">
        <v>308</v>
      </c>
      <c r="D49" s="259">
        <v>113</v>
      </c>
      <c r="E49" s="259">
        <v>0</v>
      </c>
      <c r="F49" s="259">
        <v>0</v>
      </c>
      <c r="G49" s="259">
        <v>0</v>
      </c>
      <c r="H49" s="259">
        <v>0</v>
      </c>
      <c r="I49" s="259">
        <v>0</v>
      </c>
      <c r="J49" s="259">
        <v>0</v>
      </c>
      <c r="K49" s="259">
        <v>0</v>
      </c>
      <c r="L49" s="260">
        <v>0</v>
      </c>
      <c r="M49" s="260">
        <v>0</v>
      </c>
      <c r="N49" s="260">
        <v>0</v>
      </c>
      <c r="O49" s="266">
        <f t="shared" si="6"/>
        <v>421</v>
      </c>
      <c r="P49" s="170"/>
      <c r="Q49" s="170"/>
      <c r="R49" s="170"/>
      <c r="S49" s="170"/>
      <c r="T49" s="170"/>
      <c r="U49" s="170"/>
      <c r="V49" s="250"/>
      <c r="W49" s="170"/>
      <c r="X49" s="170"/>
      <c r="Y49" s="170"/>
      <c r="Z49" s="170"/>
      <c r="AA49" s="170"/>
      <c r="AB49" s="170"/>
      <c r="AC49" s="170"/>
      <c r="AD49" s="229"/>
      <c r="AE49" s="213"/>
      <c r="AF49" s="218"/>
      <c r="AG49" s="218"/>
      <c r="AH49" s="218"/>
      <c r="AI49" s="218"/>
      <c r="AP49" s="218"/>
      <c r="AQ49" s="218"/>
      <c r="AR49" s="218"/>
      <c r="AS49" s="218"/>
    </row>
    <row r="50" spans="1:45" s="172" customFormat="1" ht="14.45" customHeight="1" x14ac:dyDescent="0.2">
      <c r="A50" s="263" t="s">
        <v>664</v>
      </c>
      <c r="B50" s="263" t="s">
        <v>18</v>
      </c>
      <c r="C50" s="264">
        <f t="shared" ref="C50:N50" si="8">SUM(C51:C53)</f>
        <v>1493</v>
      </c>
      <c r="D50" s="264">
        <f t="shared" si="8"/>
        <v>886</v>
      </c>
      <c r="E50" s="264">
        <f t="shared" si="8"/>
        <v>0</v>
      </c>
      <c r="F50" s="264">
        <f t="shared" si="8"/>
        <v>0</v>
      </c>
      <c r="G50" s="264">
        <f t="shared" si="8"/>
        <v>0</v>
      </c>
      <c r="H50" s="264">
        <f t="shared" si="8"/>
        <v>0</v>
      </c>
      <c r="I50" s="264">
        <f t="shared" si="8"/>
        <v>0</v>
      </c>
      <c r="J50" s="264">
        <f t="shared" si="8"/>
        <v>0</v>
      </c>
      <c r="K50" s="264">
        <f t="shared" si="8"/>
        <v>0</v>
      </c>
      <c r="L50" s="264">
        <f t="shared" si="8"/>
        <v>0</v>
      </c>
      <c r="M50" s="264">
        <f t="shared" si="8"/>
        <v>0</v>
      </c>
      <c r="N50" s="264">
        <f t="shared" si="8"/>
        <v>0</v>
      </c>
      <c r="O50" s="264">
        <f t="shared" si="6"/>
        <v>2379</v>
      </c>
      <c r="P50" s="170"/>
      <c r="Q50" s="170"/>
      <c r="R50" s="170"/>
      <c r="S50" s="170"/>
      <c r="T50" s="170"/>
      <c r="U50" s="193"/>
      <c r="V50" s="255"/>
      <c r="W50" s="193"/>
      <c r="X50" s="193"/>
      <c r="Y50" s="193"/>
      <c r="Z50" s="193"/>
      <c r="AA50" s="193"/>
      <c r="AB50" s="193"/>
      <c r="AC50" s="193"/>
      <c r="AD50" s="229"/>
      <c r="AE50" s="229"/>
      <c r="AF50" s="218"/>
      <c r="AG50" s="218"/>
      <c r="AH50" s="218"/>
      <c r="AI50" s="218"/>
      <c r="AP50" s="218"/>
      <c r="AQ50" s="218"/>
      <c r="AR50" s="218"/>
      <c r="AS50" s="218"/>
    </row>
    <row r="51" spans="1:45" s="172" customFormat="1" ht="14.45" customHeight="1" x14ac:dyDescent="0.2">
      <c r="A51" s="232"/>
      <c r="B51" s="232" t="s">
        <v>802</v>
      </c>
      <c r="C51" s="259">
        <v>148</v>
      </c>
      <c r="D51" s="259">
        <v>69</v>
      </c>
      <c r="E51" s="259">
        <v>0</v>
      </c>
      <c r="F51" s="259">
        <v>0</v>
      </c>
      <c r="G51" s="259">
        <v>0</v>
      </c>
      <c r="H51" s="259">
        <v>0</v>
      </c>
      <c r="I51" s="259">
        <v>0</v>
      </c>
      <c r="J51" s="259">
        <v>0</v>
      </c>
      <c r="K51" s="259">
        <v>0</v>
      </c>
      <c r="L51" s="260">
        <v>0</v>
      </c>
      <c r="M51" s="260">
        <v>0</v>
      </c>
      <c r="N51" s="260">
        <v>0</v>
      </c>
      <c r="O51" s="266">
        <f t="shared" si="6"/>
        <v>217</v>
      </c>
      <c r="P51" s="170"/>
      <c r="Q51" s="170"/>
      <c r="R51" s="170"/>
      <c r="S51" s="170"/>
      <c r="T51" s="170"/>
      <c r="U51" s="170"/>
      <c r="V51" s="250"/>
      <c r="W51" s="170"/>
      <c r="X51" s="193"/>
      <c r="Y51" s="193"/>
      <c r="Z51" s="193"/>
      <c r="AA51" s="193"/>
      <c r="AB51" s="193"/>
      <c r="AC51" s="193"/>
      <c r="AD51" s="229"/>
      <c r="AE51" s="229"/>
      <c r="AF51" s="218"/>
      <c r="AG51" s="218"/>
      <c r="AH51" s="218"/>
      <c r="AI51" s="218"/>
      <c r="AO51" s="218"/>
      <c r="AP51" s="218"/>
      <c r="AQ51" s="218"/>
      <c r="AR51" s="218"/>
      <c r="AS51" s="218"/>
    </row>
    <row r="52" spans="1:45" s="172" customFormat="1" ht="14.45" customHeight="1" x14ac:dyDescent="0.2">
      <c r="A52" s="232"/>
      <c r="B52" s="232" t="s">
        <v>803</v>
      </c>
      <c r="C52" s="259">
        <v>335</v>
      </c>
      <c r="D52" s="259">
        <v>116</v>
      </c>
      <c r="E52" s="259">
        <v>0</v>
      </c>
      <c r="F52" s="259">
        <v>0</v>
      </c>
      <c r="G52" s="259">
        <v>0</v>
      </c>
      <c r="H52" s="259">
        <v>0</v>
      </c>
      <c r="I52" s="259">
        <v>0</v>
      </c>
      <c r="J52" s="259">
        <v>0</v>
      </c>
      <c r="K52" s="259">
        <v>0</v>
      </c>
      <c r="L52" s="260">
        <v>0</v>
      </c>
      <c r="M52" s="260">
        <v>0</v>
      </c>
      <c r="N52" s="260">
        <v>0</v>
      </c>
      <c r="O52" s="266">
        <f t="shared" si="6"/>
        <v>451</v>
      </c>
      <c r="P52" s="170"/>
      <c r="Q52" s="170"/>
      <c r="R52" s="170"/>
      <c r="S52" s="170"/>
      <c r="T52" s="170"/>
      <c r="U52" s="170"/>
      <c r="V52" s="250"/>
      <c r="W52" s="170"/>
      <c r="X52" s="170"/>
      <c r="Y52" s="193"/>
      <c r="Z52" s="193"/>
      <c r="AA52" s="193"/>
      <c r="AB52" s="193"/>
      <c r="AC52" s="170"/>
      <c r="AD52" s="229"/>
      <c r="AE52" s="213"/>
      <c r="AF52" s="218"/>
      <c r="AG52" s="218"/>
      <c r="AH52" s="218"/>
      <c r="AI52" s="218"/>
      <c r="AP52" s="218"/>
      <c r="AQ52" s="218"/>
      <c r="AR52" s="218"/>
      <c r="AS52" s="218"/>
    </row>
    <row r="53" spans="1:45" s="172" customFormat="1" ht="14.45" customHeight="1" x14ac:dyDescent="0.2">
      <c r="A53" s="232"/>
      <c r="B53" s="232" t="s">
        <v>805</v>
      </c>
      <c r="C53" s="259">
        <v>1010</v>
      </c>
      <c r="D53" s="259">
        <v>701</v>
      </c>
      <c r="E53" s="259">
        <v>0</v>
      </c>
      <c r="F53" s="259">
        <v>0</v>
      </c>
      <c r="G53" s="259">
        <v>0</v>
      </c>
      <c r="H53" s="259">
        <v>0</v>
      </c>
      <c r="I53" s="259">
        <v>0</v>
      </c>
      <c r="J53" s="259">
        <v>0</v>
      </c>
      <c r="K53" s="259">
        <v>0</v>
      </c>
      <c r="L53" s="260">
        <v>0</v>
      </c>
      <c r="M53" s="260">
        <v>0</v>
      </c>
      <c r="N53" s="260">
        <v>0</v>
      </c>
      <c r="O53" s="266">
        <f t="shared" si="6"/>
        <v>1711</v>
      </c>
      <c r="P53" s="170"/>
      <c r="Q53" s="170"/>
      <c r="R53" s="170"/>
      <c r="S53" s="170"/>
      <c r="T53" s="170"/>
      <c r="U53" s="170"/>
      <c r="V53" s="250"/>
      <c r="W53" s="170"/>
      <c r="X53" s="193"/>
      <c r="Y53" s="193"/>
      <c r="Z53" s="193"/>
      <c r="AA53" s="193"/>
      <c r="AB53" s="193"/>
      <c r="AC53" s="193"/>
      <c r="AD53" s="229"/>
      <c r="AE53" s="229"/>
      <c r="AF53" s="218"/>
      <c r="AG53" s="218"/>
      <c r="AH53" s="218"/>
      <c r="AI53" s="218"/>
      <c r="AP53" s="218"/>
      <c r="AQ53" s="218"/>
      <c r="AR53" s="218"/>
      <c r="AS53" s="218"/>
    </row>
    <row r="54" spans="1:45" s="172" customFormat="1" ht="14.45" customHeight="1" x14ac:dyDescent="0.2">
      <c r="A54" s="263" t="s">
        <v>668</v>
      </c>
      <c r="B54" s="263" t="s">
        <v>18</v>
      </c>
      <c r="C54" s="264">
        <f t="shared" ref="C54:N54" si="9">SUM(C55:C57)</f>
        <v>458</v>
      </c>
      <c r="D54" s="264">
        <f t="shared" si="9"/>
        <v>239</v>
      </c>
      <c r="E54" s="264">
        <f t="shared" si="9"/>
        <v>0</v>
      </c>
      <c r="F54" s="264">
        <f t="shared" si="9"/>
        <v>0</v>
      </c>
      <c r="G54" s="264">
        <f t="shared" si="9"/>
        <v>0</v>
      </c>
      <c r="H54" s="264">
        <f t="shared" si="9"/>
        <v>0</v>
      </c>
      <c r="I54" s="264">
        <f t="shared" si="9"/>
        <v>0</v>
      </c>
      <c r="J54" s="264">
        <f t="shared" si="9"/>
        <v>0</v>
      </c>
      <c r="K54" s="264">
        <f t="shared" si="9"/>
        <v>0</v>
      </c>
      <c r="L54" s="264">
        <f t="shared" si="9"/>
        <v>0</v>
      </c>
      <c r="M54" s="264">
        <f t="shared" si="9"/>
        <v>0</v>
      </c>
      <c r="N54" s="264">
        <f t="shared" si="9"/>
        <v>0</v>
      </c>
      <c r="O54" s="264">
        <f t="shared" si="6"/>
        <v>697</v>
      </c>
      <c r="P54" s="170"/>
      <c r="Q54" s="170"/>
      <c r="R54" s="170"/>
      <c r="S54" s="170"/>
      <c r="T54" s="170"/>
      <c r="U54" s="170"/>
      <c r="V54" s="250"/>
      <c r="W54" s="170"/>
      <c r="X54" s="170"/>
      <c r="Y54" s="193"/>
      <c r="Z54" s="193"/>
      <c r="AA54" s="170"/>
      <c r="AB54" s="193"/>
      <c r="AC54" s="170"/>
      <c r="AD54" s="213"/>
      <c r="AE54" s="213"/>
      <c r="AF54" s="218"/>
      <c r="AG54" s="218"/>
      <c r="AH54" s="218"/>
      <c r="AI54" s="218"/>
      <c r="AP54" s="218"/>
      <c r="AQ54" s="218"/>
      <c r="AR54" s="218"/>
      <c r="AS54" s="218"/>
    </row>
    <row r="55" spans="1:45" s="172" customFormat="1" ht="14.45" customHeight="1" x14ac:dyDescent="0.2">
      <c r="A55" s="232"/>
      <c r="B55" s="232" t="s">
        <v>802</v>
      </c>
      <c r="C55" s="259">
        <v>183</v>
      </c>
      <c r="D55" s="259">
        <v>83</v>
      </c>
      <c r="E55" s="259">
        <v>0</v>
      </c>
      <c r="F55" s="259">
        <v>0</v>
      </c>
      <c r="G55" s="259">
        <v>0</v>
      </c>
      <c r="H55" s="259">
        <v>0</v>
      </c>
      <c r="I55" s="259">
        <v>0</v>
      </c>
      <c r="J55" s="259">
        <v>0</v>
      </c>
      <c r="K55" s="259">
        <v>0</v>
      </c>
      <c r="L55" s="260">
        <v>0</v>
      </c>
      <c r="M55" s="260">
        <v>0</v>
      </c>
      <c r="N55" s="260">
        <v>0</v>
      </c>
      <c r="O55" s="266">
        <f t="shared" si="6"/>
        <v>266</v>
      </c>
      <c r="P55" s="170"/>
      <c r="Q55" s="170"/>
      <c r="R55" s="170"/>
      <c r="S55" s="170"/>
      <c r="T55" s="170"/>
      <c r="U55" s="170"/>
      <c r="V55" s="250"/>
      <c r="W55" s="170"/>
      <c r="X55" s="170"/>
      <c r="Y55" s="170"/>
      <c r="Z55" s="193"/>
      <c r="AA55" s="193"/>
      <c r="AB55" s="193"/>
      <c r="AC55" s="193"/>
      <c r="AD55" s="229"/>
      <c r="AE55" s="229"/>
      <c r="AF55" s="218"/>
      <c r="AG55" s="218"/>
      <c r="AH55" s="218"/>
      <c r="AP55" s="218"/>
      <c r="AQ55" s="218"/>
      <c r="AR55" s="218"/>
      <c r="AS55" s="218"/>
    </row>
    <row r="56" spans="1:45" s="172" customFormat="1" ht="14.45" customHeight="1" x14ac:dyDescent="0.2">
      <c r="A56" s="232"/>
      <c r="B56" s="232" t="s">
        <v>803</v>
      </c>
      <c r="C56" s="259">
        <v>106</v>
      </c>
      <c r="D56" s="259">
        <v>40</v>
      </c>
      <c r="E56" s="259">
        <v>0</v>
      </c>
      <c r="F56" s="259">
        <v>0</v>
      </c>
      <c r="G56" s="259">
        <v>0</v>
      </c>
      <c r="H56" s="259">
        <v>0</v>
      </c>
      <c r="I56" s="259">
        <v>0</v>
      </c>
      <c r="J56" s="259">
        <v>0</v>
      </c>
      <c r="K56" s="259">
        <v>0</v>
      </c>
      <c r="L56" s="260">
        <v>0</v>
      </c>
      <c r="M56" s="260">
        <v>0</v>
      </c>
      <c r="N56" s="260">
        <v>0</v>
      </c>
      <c r="O56" s="266">
        <f t="shared" si="6"/>
        <v>146</v>
      </c>
      <c r="P56" s="170"/>
      <c r="Q56" s="170"/>
      <c r="R56" s="170"/>
      <c r="S56" s="170"/>
      <c r="T56" s="170"/>
      <c r="U56" s="170"/>
      <c r="V56" s="255"/>
      <c r="W56" s="193"/>
      <c r="X56" s="193"/>
      <c r="Y56" s="193"/>
      <c r="Z56" s="193"/>
      <c r="AA56" s="193"/>
      <c r="AB56" s="193"/>
      <c r="AC56" s="193"/>
      <c r="AD56" s="229"/>
      <c r="AE56" s="229"/>
      <c r="AF56" s="218"/>
      <c r="AG56" s="218"/>
      <c r="AH56" s="218"/>
      <c r="AI56" s="218"/>
      <c r="AP56" s="218"/>
      <c r="AQ56" s="218"/>
      <c r="AR56" s="218"/>
      <c r="AS56" s="218"/>
    </row>
    <row r="57" spans="1:45" s="172" customFormat="1" ht="14.45" customHeight="1" x14ac:dyDescent="0.2">
      <c r="A57" s="232"/>
      <c r="B57" s="232" t="s">
        <v>805</v>
      </c>
      <c r="C57" s="259">
        <v>169</v>
      </c>
      <c r="D57" s="259">
        <v>116</v>
      </c>
      <c r="E57" s="259">
        <v>0</v>
      </c>
      <c r="F57" s="259">
        <v>0</v>
      </c>
      <c r="G57" s="259">
        <v>0</v>
      </c>
      <c r="H57" s="259">
        <v>0</v>
      </c>
      <c r="I57" s="259">
        <v>0</v>
      </c>
      <c r="J57" s="259">
        <v>0</v>
      </c>
      <c r="K57" s="259">
        <v>0</v>
      </c>
      <c r="L57" s="260">
        <v>0</v>
      </c>
      <c r="M57" s="260">
        <v>0</v>
      </c>
      <c r="N57" s="260">
        <v>0</v>
      </c>
      <c r="O57" s="266">
        <f t="shared" si="6"/>
        <v>285</v>
      </c>
      <c r="P57" s="170"/>
      <c r="Q57" s="170"/>
      <c r="R57" s="170"/>
      <c r="S57" s="170"/>
      <c r="T57" s="170"/>
      <c r="U57" s="170"/>
      <c r="V57" s="255"/>
      <c r="W57" s="193"/>
      <c r="X57" s="193"/>
      <c r="Y57" s="193"/>
      <c r="Z57" s="193"/>
      <c r="AA57" s="193"/>
      <c r="AB57" s="193"/>
      <c r="AC57" s="170"/>
      <c r="AD57" s="213"/>
      <c r="AE57" s="213"/>
      <c r="AF57" s="218"/>
      <c r="AG57" s="218"/>
      <c r="AI57" s="218"/>
      <c r="AP57" s="218"/>
      <c r="AQ57" s="218"/>
      <c r="AR57" s="218"/>
      <c r="AS57" s="218"/>
    </row>
    <row r="58" spans="1:45" s="172" customFormat="1" ht="14.45" customHeight="1" x14ac:dyDescent="0.2">
      <c r="A58" s="263" t="s">
        <v>817</v>
      </c>
      <c r="B58" s="263" t="s">
        <v>18</v>
      </c>
      <c r="C58" s="264">
        <f t="shared" ref="C58:N58" si="10">SUM(C59:C61)</f>
        <v>4367</v>
      </c>
      <c r="D58" s="264">
        <f t="shared" si="10"/>
        <v>2614</v>
      </c>
      <c r="E58" s="264">
        <f t="shared" si="10"/>
        <v>0</v>
      </c>
      <c r="F58" s="264">
        <f t="shared" si="10"/>
        <v>0</v>
      </c>
      <c r="G58" s="264">
        <f t="shared" si="10"/>
        <v>0</v>
      </c>
      <c r="H58" s="264">
        <f t="shared" si="10"/>
        <v>0</v>
      </c>
      <c r="I58" s="264">
        <f t="shared" si="10"/>
        <v>0</v>
      </c>
      <c r="J58" s="264">
        <f t="shared" si="10"/>
        <v>0</v>
      </c>
      <c r="K58" s="264">
        <f t="shared" si="10"/>
        <v>0</v>
      </c>
      <c r="L58" s="264">
        <f t="shared" si="10"/>
        <v>0</v>
      </c>
      <c r="M58" s="264">
        <f t="shared" si="10"/>
        <v>0</v>
      </c>
      <c r="N58" s="264">
        <f t="shared" si="10"/>
        <v>0</v>
      </c>
      <c r="O58" s="264">
        <f t="shared" si="6"/>
        <v>6981</v>
      </c>
      <c r="P58" s="170"/>
      <c r="Q58" s="170"/>
      <c r="R58" s="170"/>
      <c r="S58" s="170"/>
      <c r="T58" s="170"/>
      <c r="U58" s="170"/>
      <c r="V58" s="250"/>
      <c r="W58" s="170"/>
      <c r="X58" s="170"/>
      <c r="Y58" s="193"/>
      <c r="Z58" s="193"/>
      <c r="AA58" s="193"/>
      <c r="AB58" s="193"/>
      <c r="AC58" s="193"/>
      <c r="AD58" s="229"/>
      <c r="AE58" s="229"/>
      <c r="AF58" s="218"/>
      <c r="AG58" s="218"/>
      <c r="AH58" s="218"/>
      <c r="AI58" s="218"/>
      <c r="AP58" s="218"/>
      <c r="AQ58" s="218"/>
      <c r="AR58" s="218"/>
      <c r="AS58" s="218"/>
    </row>
    <row r="59" spans="1:45" s="172" customFormat="1" ht="14.45" customHeight="1" x14ac:dyDescent="0.2">
      <c r="A59" s="232"/>
      <c r="B59" s="232" t="s">
        <v>802</v>
      </c>
      <c r="C59" s="259">
        <v>62</v>
      </c>
      <c r="D59" s="259">
        <v>32</v>
      </c>
      <c r="E59" s="259">
        <v>0</v>
      </c>
      <c r="F59" s="259">
        <v>0</v>
      </c>
      <c r="G59" s="259">
        <v>0</v>
      </c>
      <c r="H59" s="259">
        <v>0</v>
      </c>
      <c r="I59" s="259">
        <v>0</v>
      </c>
      <c r="J59" s="259">
        <v>0</v>
      </c>
      <c r="K59" s="259">
        <v>0</v>
      </c>
      <c r="L59" s="260">
        <v>0</v>
      </c>
      <c r="M59" s="260">
        <v>0</v>
      </c>
      <c r="N59" s="260">
        <v>0</v>
      </c>
      <c r="O59" s="266">
        <f t="shared" si="6"/>
        <v>94</v>
      </c>
      <c r="P59" s="170"/>
      <c r="Q59" s="170"/>
      <c r="R59" s="170"/>
      <c r="S59" s="170"/>
      <c r="T59" s="170"/>
      <c r="U59" s="170"/>
      <c r="V59" s="250"/>
      <c r="W59" s="170"/>
      <c r="X59" s="170"/>
      <c r="Y59" s="193"/>
      <c r="Z59" s="193"/>
      <c r="AA59" s="193"/>
      <c r="AB59" s="193"/>
      <c r="AC59" s="193"/>
      <c r="AD59" s="229"/>
      <c r="AE59" s="229"/>
      <c r="AF59" s="218"/>
      <c r="AG59" s="218"/>
      <c r="AH59" s="218"/>
      <c r="AP59" s="218"/>
      <c r="AQ59" s="218"/>
      <c r="AR59" s="218"/>
      <c r="AS59" s="218"/>
    </row>
    <row r="60" spans="1:45" s="172" customFormat="1" ht="14.45" customHeight="1" x14ac:dyDescent="0.2">
      <c r="A60" s="232"/>
      <c r="B60" s="232" t="s">
        <v>803</v>
      </c>
      <c r="C60" s="259">
        <v>38</v>
      </c>
      <c r="D60" s="259">
        <v>24</v>
      </c>
      <c r="E60" s="259">
        <v>0</v>
      </c>
      <c r="F60" s="259">
        <v>0</v>
      </c>
      <c r="G60" s="259">
        <v>0</v>
      </c>
      <c r="H60" s="259">
        <v>0</v>
      </c>
      <c r="I60" s="259">
        <v>0</v>
      </c>
      <c r="J60" s="259">
        <v>0</v>
      </c>
      <c r="K60" s="259">
        <v>0</v>
      </c>
      <c r="L60" s="260">
        <v>0</v>
      </c>
      <c r="M60" s="260">
        <v>0</v>
      </c>
      <c r="N60" s="260">
        <v>0</v>
      </c>
      <c r="O60" s="266">
        <f t="shared" si="6"/>
        <v>62</v>
      </c>
      <c r="P60" s="170"/>
      <c r="Q60" s="170"/>
      <c r="R60" s="170"/>
      <c r="S60" s="170"/>
      <c r="T60" s="170"/>
      <c r="U60" s="170"/>
      <c r="V60" s="250"/>
      <c r="W60" s="170"/>
      <c r="X60" s="170"/>
      <c r="Y60" s="193"/>
      <c r="Z60" s="193"/>
      <c r="AA60" s="193"/>
      <c r="AB60" s="193"/>
      <c r="AC60" s="193"/>
      <c r="AD60" s="229"/>
      <c r="AE60" s="229"/>
      <c r="AF60" s="218"/>
      <c r="AG60" s="218"/>
      <c r="AH60" s="218"/>
      <c r="AK60" s="218"/>
      <c r="AL60" s="218"/>
      <c r="AM60" s="218"/>
      <c r="AN60" s="218"/>
      <c r="AO60" s="218"/>
      <c r="AP60" s="218"/>
      <c r="AQ60" s="218"/>
      <c r="AR60" s="218"/>
      <c r="AS60" s="218"/>
    </row>
    <row r="61" spans="1:45" s="172" customFormat="1" ht="14.45" customHeight="1" x14ac:dyDescent="0.2">
      <c r="A61" s="232"/>
      <c r="B61" s="232" t="s">
        <v>805</v>
      </c>
      <c r="C61" s="259">
        <v>4267</v>
      </c>
      <c r="D61" s="259">
        <v>2558</v>
      </c>
      <c r="E61" s="259">
        <v>0</v>
      </c>
      <c r="F61" s="259">
        <v>0</v>
      </c>
      <c r="G61" s="259">
        <v>0</v>
      </c>
      <c r="H61" s="259">
        <v>0</v>
      </c>
      <c r="I61" s="259">
        <v>0</v>
      </c>
      <c r="J61" s="259">
        <v>0</v>
      </c>
      <c r="K61" s="259">
        <v>0</v>
      </c>
      <c r="L61" s="260">
        <v>0</v>
      </c>
      <c r="M61" s="260">
        <v>0</v>
      </c>
      <c r="N61" s="260">
        <v>0</v>
      </c>
      <c r="O61" s="266">
        <f t="shared" si="6"/>
        <v>6825</v>
      </c>
      <c r="P61" s="170"/>
      <c r="Q61" s="170"/>
      <c r="R61" s="170"/>
      <c r="S61" s="170"/>
      <c r="T61" s="170"/>
      <c r="U61" s="170"/>
      <c r="V61" s="250"/>
      <c r="W61" s="170"/>
      <c r="X61" s="170"/>
      <c r="Y61" s="193"/>
      <c r="Z61" s="193"/>
      <c r="AA61" s="193"/>
      <c r="AB61" s="193"/>
      <c r="AC61" s="193"/>
      <c r="AD61" s="229"/>
      <c r="AE61" s="229"/>
      <c r="AF61" s="218"/>
      <c r="AG61" s="218"/>
      <c r="AI61" s="218"/>
      <c r="AP61" s="218"/>
      <c r="AQ61" s="218"/>
      <c r="AR61" s="218"/>
      <c r="AS61" s="218"/>
    </row>
    <row r="62" spans="1:45" s="172" customFormat="1" ht="14.45" customHeight="1" x14ac:dyDescent="0.2">
      <c r="A62" s="263" t="s">
        <v>818</v>
      </c>
      <c r="B62" s="263" t="s">
        <v>18</v>
      </c>
      <c r="C62" s="264">
        <f t="shared" ref="C62:N62" si="11">SUM(C63:C65)</f>
        <v>83</v>
      </c>
      <c r="D62" s="264">
        <f t="shared" si="11"/>
        <v>33</v>
      </c>
      <c r="E62" s="264">
        <f t="shared" si="11"/>
        <v>0</v>
      </c>
      <c r="F62" s="264">
        <f t="shared" si="11"/>
        <v>0</v>
      </c>
      <c r="G62" s="264">
        <f t="shared" si="11"/>
        <v>0</v>
      </c>
      <c r="H62" s="264">
        <f t="shared" si="11"/>
        <v>0</v>
      </c>
      <c r="I62" s="264">
        <f t="shared" si="11"/>
        <v>0</v>
      </c>
      <c r="J62" s="264">
        <f t="shared" si="11"/>
        <v>0</v>
      </c>
      <c r="K62" s="264">
        <f t="shared" si="11"/>
        <v>0</v>
      </c>
      <c r="L62" s="264">
        <f t="shared" si="11"/>
        <v>0</v>
      </c>
      <c r="M62" s="264">
        <f t="shared" si="11"/>
        <v>0</v>
      </c>
      <c r="N62" s="264">
        <f t="shared" si="11"/>
        <v>0</v>
      </c>
      <c r="O62" s="264">
        <f t="shared" si="6"/>
        <v>116</v>
      </c>
      <c r="P62" s="170"/>
      <c r="Q62" s="170"/>
      <c r="R62" s="170"/>
      <c r="S62" s="170"/>
      <c r="T62" s="170"/>
      <c r="U62" s="170"/>
      <c r="V62" s="250"/>
      <c r="W62" s="170"/>
      <c r="X62" s="170"/>
      <c r="Y62" s="193"/>
      <c r="Z62" s="193"/>
      <c r="AA62" s="193"/>
      <c r="AB62" s="193"/>
      <c r="AC62" s="193"/>
      <c r="AD62" s="229"/>
      <c r="AE62" s="229"/>
      <c r="AF62" s="218"/>
      <c r="AG62" s="218"/>
      <c r="AI62" s="218"/>
      <c r="AP62" s="218"/>
      <c r="AQ62" s="218"/>
      <c r="AR62" s="218"/>
      <c r="AS62" s="218"/>
    </row>
    <row r="63" spans="1:45" s="172" customFormat="1" ht="14.45" customHeight="1" x14ac:dyDescent="0.2">
      <c r="A63" s="232"/>
      <c r="B63" s="232" t="s">
        <v>802</v>
      </c>
      <c r="C63" s="259">
        <v>29</v>
      </c>
      <c r="D63" s="259">
        <v>16</v>
      </c>
      <c r="E63" s="259">
        <v>0</v>
      </c>
      <c r="F63" s="259">
        <v>0</v>
      </c>
      <c r="G63" s="259">
        <v>0</v>
      </c>
      <c r="H63" s="259">
        <v>0</v>
      </c>
      <c r="I63" s="259">
        <v>0</v>
      </c>
      <c r="J63" s="259">
        <v>0</v>
      </c>
      <c r="K63" s="259">
        <v>0</v>
      </c>
      <c r="L63" s="260">
        <v>0</v>
      </c>
      <c r="M63" s="260">
        <v>0</v>
      </c>
      <c r="N63" s="260">
        <v>0</v>
      </c>
      <c r="O63" s="266">
        <f t="shared" si="6"/>
        <v>45</v>
      </c>
      <c r="P63" s="170"/>
      <c r="Q63" s="170"/>
      <c r="R63" s="170"/>
      <c r="S63" s="170"/>
      <c r="T63" s="170"/>
      <c r="U63" s="170"/>
      <c r="V63" s="250"/>
      <c r="W63" s="170"/>
      <c r="X63" s="170"/>
      <c r="Y63" s="193"/>
      <c r="Z63" s="193"/>
      <c r="AA63" s="193"/>
      <c r="AB63" s="193"/>
      <c r="AC63" s="193"/>
      <c r="AD63" s="229"/>
      <c r="AE63" s="229"/>
      <c r="AF63" s="218"/>
      <c r="AG63" s="218"/>
      <c r="AI63" s="218"/>
      <c r="AP63" s="218"/>
      <c r="AQ63" s="218"/>
      <c r="AR63" s="218"/>
      <c r="AS63" s="218"/>
    </row>
    <row r="64" spans="1:45" s="172" customFormat="1" ht="14.45" customHeight="1" x14ac:dyDescent="0.2">
      <c r="A64" s="232"/>
      <c r="B64" s="232" t="s">
        <v>803</v>
      </c>
      <c r="C64" s="259">
        <v>15</v>
      </c>
      <c r="D64" s="259">
        <v>8</v>
      </c>
      <c r="E64" s="259">
        <v>0</v>
      </c>
      <c r="F64" s="259">
        <v>0</v>
      </c>
      <c r="G64" s="259">
        <v>0</v>
      </c>
      <c r="H64" s="259">
        <v>0</v>
      </c>
      <c r="I64" s="259">
        <v>0</v>
      </c>
      <c r="J64" s="259">
        <v>0</v>
      </c>
      <c r="K64" s="259">
        <v>0</v>
      </c>
      <c r="L64" s="260">
        <v>0</v>
      </c>
      <c r="M64" s="260">
        <v>0</v>
      </c>
      <c r="N64" s="260">
        <v>0</v>
      </c>
      <c r="O64" s="266">
        <f t="shared" si="6"/>
        <v>23</v>
      </c>
      <c r="P64" s="170"/>
      <c r="Q64" s="170"/>
      <c r="R64" s="170"/>
      <c r="S64" s="170"/>
      <c r="T64" s="170"/>
      <c r="U64" s="170"/>
      <c r="V64" s="250"/>
      <c r="W64" s="170"/>
      <c r="X64" s="170"/>
      <c r="Y64" s="193"/>
      <c r="Z64" s="193"/>
      <c r="AA64" s="193"/>
      <c r="AB64" s="193"/>
      <c r="AC64" s="193"/>
      <c r="AD64" s="229"/>
      <c r="AE64" s="229"/>
      <c r="AF64" s="218"/>
      <c r="AG64" s="218"/>
      <c r="AI64" s="218"/>
      <c r="AP64" s="218"/>
      <c r="AQ64" s="218"/>
      <c r="AR64" s="218"/>
      <c r="AS64" s="218"/>
    </row>
    <row r="65" spans="1:45" s="172" customFormat="1" ht="14.45" customHeight="1" x14ac:dyDescent="0.2">
      <c r="A65" s="232"/>
      <c r="B65" s="232" t="s">
        <v>805</v>
      </c>
      <c r="C65" s="259">
        <v>39</v>
      </c>
      <c r="D65" s="259">
        <v>9</v>
      </c>
      <c r="E65" s="259">
        <v>0</v>
      </c>
      <c r="F65" s="259">
        <v>0</v>
      </c>
      <c r="G65" s="259">
        <v>0</v>
      </c>
      <c r="H65" s="259">
        <v>0</v>
      </c>
      <c r="I65" s="259">
        <v>0</v>
      </c>
      <c r="J65" s="259">
        <v>0</v>
      </c>
      <c r="K65" s="259">
        <v>0</v>
      </c>
      <c r="L65" s="260">
        <v>0</v>
      </c>
      <c r="M65" s="260">
        <v>0</v>
      </c>
      <c r="N65" s="260">
        <v>0</v>
      </c>
      <c r="O65" s="266">
        <f t="shared" si="6"/>
        <v>48</v>
      </c>
      <c r="P65" s="170"/>
      <c r="Q65" s="170"/>
      <c r="R65" s="170"/>
      <c r="S65" s="170"/>
      <c r="T65" s="170"/>
      <c r="U65" s="170"/>
      <c r="V65" s="250"/>
      <c r="W65" s="170"/>
      <c r="X65" s="170"/>
      <c r="Y65" s="193"/>
      <c r="Z65" s="193"/>
      <c r="AA65" s="193"/>
      <c r="AB65" s="193"/>
      <c r="AC65" s="193"/>
      <c r="AD65" s="229"/>
      <c r="AE65" s="229"/>
      <c r="AF65" s="218"/>
      <c r="AG65" s="218"/>
      <c r="AI65" s="218"/>
      <c r="AP65" s="218"/>
      <c r="AQ65" s="218"/>
      <c r="AR65" s="218"/>
      <c r="AS65" s="218"/>
    </row>
    <row r="66" spans="1:45" s="172" customFormat="1" ht="14.45" customHeight="1" x14ac:dyDescent="0.2">
      <c r="A66" s="263" t="s">
        <v>819</v>
      </c>
      <c r="B66" s="263" t="s">
        <v>18</v>
      </c>
      <c r="C66" s="264">
        <f t="shared" ref="C66:N66" si="12">SUM(C67:C69)</f>
        <v>13642</v>
      </c>
      <c r="D66" s="264">
        <f t="shared" si="12"/>
        <v>6528</v>
      </c>
      <c r="E66" s="264">
        <f t="shared" si="12"/>
        <v>0</v>
      </c>
      <c r="F66" s="264">
        <f t="shared" si="12"/>
        <v>0</v>
      </c>
      <c r="G66" s="264">
        <f t="shared" si="12"/>
        <v>0</v>
      </c>
      <c r="H66" s="264">
        <f t="shared" si="12"/>
        <v>0</v>
      </c>
      <c r="I66" s="264">
        <f t="shared" si="12"/>
        <v>0</v>
      </c>
      <c r="J66" s="264">
        <f t="shared" si="12"/>
        <v>0</v>
      </c>
      <c r="K66" s="264">
        <f t="shared" si="12"/>
        <v>0</v>
      </c>
      <c r="L66" s="264">
        <f t="shared" si="12"/>
        <v>0</v>
      </c>
      <c r="M66" s="264">
        <f t="shared" si="12"/>
        <v>0</v>
      </c>
      <c r="N66" s="264">
        <f t="shared" si="12"/>
        <v>0</v>
      </c>
      <c r="O66" s="264">
        <f t="shared" si="6"/>
        <v>20170</v>
      </c>
      <c r="P66" s="170"/>
      <c r="Q66" s="170"/>
      <c r="R66" s="170"/>
      <c r="S66" s="170"/>
      <c r="T66" s="170"/>
      <c r="U66" s="170"/>
      <c r="V66" s="250"/>
      <c r="W66" s="170"/>
      <c r="X66" s="170"/>
      <c r="Y66" s="193"/>
      <c r="Z66" s="193"/>
      <c r="AA66" s="193"/>
      <c r="AB66" s="193"/>
      <c r="AC66" s="193"/>
      <c r="AD66" s="229"/>
      <c r="AE66" s="229"/>
      <c r="AF66" s="218"/>
      <c r="AG66" s="218"/>
      <c r="AI66" s="218"/>
      <c r="AP66" s="218"/>
      <c r="AQ66" s="218"/>
      <c r="AR66" s="218"/>
      <c r="AS66" s="218"/>
    </row>
    <row r="67" spans="1:45" s="172" customFormat="1" ht="14.45" customHeight="1" x14ac:dyDescent="0.2">
      <c r="A67" s="232"/>
      <c r="B67" s="232" t="s">
        <v>802</v>
      </c>
      <c r="C67" s="259">
        <v>4816</v>
      </c>
      <c r="D67" s="259">
        <v>2450</v>
      </c>
      <c r="E67" s="259">
        <v>0</v>
      </c>
      <c r="F67" s="259">
        <v>0</v>
      </c>
      <c r="G67" s="259">
        <v>0</v>
      </c>
      <c r="H67" s="259">
        <v>0</v>
      </c>
      <c r="I67" s="259">
        <v>0</v>
      </c>
      <c r="J67" s="259">
        <v>0</v>
      </c>
      <c r="K67" s="259">
        <v>0</v>
      </c>
      <c r="L67" s="260">
        <v>0</v>
      </c>
      <c r="M67" s="260">
        <v>0</v>
      </c>
      <c r="N67" s="260">
        <v>0</v>
      </c>
      <c r="O67" s="266">
        <f t="shared" si="6"/>
        <v>7266</v>
      </c>
      <c r="P67" s="170"/>
      <c r="Q67" s="170"/>
      <c r="R67" s="170"/>
      <c r="S67" s="170"/>
      <c r="T67" s="170"/>
      <c r="U67" s="170"/>
      <c r="V67" s="250"/>
      <c r="W67" s="170"/>
      <c r="X67" s="170"/>
      <c r="Y67" s="193"/>
      <c r="Z67" s="193"/>
      <c r="AA67" s="193"/>
      <c r="AB67" s="193"/>
      <c r="AC67" s="193"/>
      <c r="AD67" s="229"/>
      <c r="AE67" s="229"/>
      <c r="AF67" s="218"/>
      <c r="AG67" s="218"/>
      <c r="AI67" s="218"/>
      <c r="AP67" s="218"/>
      <c r="AQ67" s="218"/>
      <c r="AR67" s="218"/>
      <c r="AS67" s="218"/>
    </row>
    <row r="68" spans="1:45" s="172" customFormat="1" ht="14.45" customHeight="1" x14ac:dyDescent="0.2">
      <c r="A68" s="232"/>
      <c r="B68" s="232" t="s">
        <v>803</v>
      </c>
      <c r="C68" s="259">
        <v>1659</v>
      </c>
      <c r="D68" s="259">
        <v>842</v>
      </c>
      <c r="E68" s="259">
        <v>0</v>
      </c>
      <c r="F68" s="259">
        <v>0</v>
      </c>
      <c r="G68" s="259">
        <v>0</v>
      </c>
      <c r="H68" s="259">
        <v>0</v>
      </c>
      <c r="I68" s="259">
        <v>0</v>
      </c>
      <c r="J68" s="259">
        <v>0</v>
      </c>
      <c r="K68" s="259">
        <v>0</v>
      </c>
      <c r="L68" s="260">
        <v>0</v>
      </c>
      <c r="M68" s="260">
        <v>0</v>
      </c>
      <c r="N68" s="260">
        <v>0</v>
      </c>
      <c r="O68" s="266">
        <f t="shared" si="6"/>
        <v>2501</v>
      </c>
      <c r="P68" s="170"/>
      <c r="Q68" s="170"/>
      <c r="R68" s="170"/>
      <c r="S68" s="170"/>
      <c r="T68" s="170"/>
      <c r="U68" s="170"/>
      <c r="V68" s="250"/>
      <c r="W68" s="170"/>
      <c r="X68" s="170"/>
      <c r="Y68" s="193"/>
      <c r="Z68" s="193"/>
      <c r="AA68" s="193"/>
      <c r="AB68" s="193"/>
      <c r="AC68" s="193"/>
      <c r="AD68" s="229"/>
      <c r="AE68" s="229"/>
      <c r="AF68" s="218"/>
      <c r="AG68" s="218"/>
      <c r="AI68" s="218"/>
      <c r="AP68" s="218"/>
      <c r="AQ68" s="218"/>
      <c r="AR68" s="218"/>
      <c r="AS68" s="218"/>
    </row>
    <row r="69" spans="1:45" s="172" customFormat="1" ht="14.45" customHeight="1" x14ac:dyDescent="0.2">
      <c r="A69" s="232"/>
      <c r="B69" s="232" t="s">
        <v>805</v>
      </c>
      <c r="C69" s="259">
        <v>7167</v>
      </c>
      <c r="D69" s="259">
        <v>3236</v>
      </c>
      <c r="E69" s="259">
        <v>0</v>
      </c>
      <c r="F69" s="259">
        <v>0</v>
      </c>
      <c r="G69" s="259">
        <v>0</v>
      </c>
      <c r="H69" s="259">
        <v>0</v>
      </c>
      <c r="I69" s="259">
        <v>0</v>
      </c>
      <c r="J69" s="259">
        <v>0</v>
      </c>
      <c r="K69" s="259">
        <v>0</v>
      </c>
      <c r="L69" s="260">
        <v>0</v>
      </c>
      <c r="M69" s="260">
        <v>0</v>
      </c>
      <c r="N69" s="260">
        <v>0</v>
      </c>
      <c r="O69" s="266">
        <f t="shared" si="6"/>
        <v>10403</v>
      </c>
      <c r="P69" s="170"/>
      <c r="Q69" s="170"/>
      <c r="R69" s="170"/>
      <c r="S69" s="170"/>
      <c r="T69" s="170"/>
      <c r="U69" s="170"/>
      <c r="V69" s="250"/>
      <c r="W69" s="170"/>
      <c r="X69" s="170"/>
      <c r="Y69" s="193"/>
      <c r="Z69" s="193"/>
      <c r="AA69" s="193"/>
      <c r="AB69" s="193"/>
      <c r="AC69" s="193"/>
      <c r="AD69" s="229"/>
      <c r="AE69" s="229"/>
      <c r="AF69" s="218"/>
      <c r="AG69" s="218"/>
      <c r="AI69" s="218"/>
      <c r="AP69" s="218"/>
      <c r="AQ69" s="218"/>
      <c r="AR69" s="218"/>
      <c r="AS69" s="218"/>
    </row>
    <row r="70" spans="1:45" s="172" customFormat="1" ht="14.45" customHeight="1" x14ac:dyDescent="0.2">
      <c r="A70" s="263" t="s">
        <v>820</v>
      </c>
      <c r="B70" s="263" t="s">
        <v>18</v>
      </c>
      <c r="C70" s="264">
        <f t="shared" ref="C70:N70" si="13">SUM(C71:C73)</f>
        <v>128</v>
      </c>
      <c r="D70" s="264">
        <f t="shared" si="13"/>
        <v>44</v>
      </c>
      <c r="E70" s="264">
        <f t="shared" si="13"/>
        <v>0</v>
      </c>
      <c r="F70" s="264">
        <f t="shared" si="13"/>
        <v>0</v>
      </c>
      <c r="G70" s="264">
        <f t="shared" si="13"/>
        <v>0</v>
      </c>
      <c r="H70" s="264">
        <f t="shared" si="13"/>
        <v>0</v>
      </c>
      <c r="I70" s="264">
        <f t="shared" si="13"/>
        <v>0</v>
      </c>
      <c r="J70" s="264">
        <f t="shared" si="13"/>
        <v>0</v>
      </c>
      <c r="K70" s="264">
        <f t="shared" si="13"/>
        <v>0</v>
      </c>
      <c r="L70" s="264">
        <f t="shared" si="13"/>
        <v>0</v>
      </c>
      <c r="M70" s="264">
        <f t="shared" si="13"/>
        <v>0</v>
      </c>
      <c r="N70" s="264">
        <f t="shared" si="13"/>
        <v>0</v>
      </c>
      <c r="O70" s="264">
        <f t="shared" si="6"/>
        <v>172</v>
      </c>
      <c r="P70" s="170"/>
      <c r="Q70" s="170"/>
      <c r="R70" s="170"/>
      <c r="S70" s="170"/>
      <c r="T70" s="170"/>
      <c r="U70" s="170"/>
      <c r="V70" s="250"/>
      <c r="W70" s="170"/>
      <c r="X70" s="170"/>
      <c r="Y70" s="193"/>
      <c r="Z70" s="193"/>
      <c r="AA70" s="193"/>
      <c r="AB70" s="193"/>
      <c r="AC70" s="193"/>
      <c r="AD70" s="229"/>
      <c r="AE70" s="229"/>
      <c r="AF70" s="218"/>
      <c r="AG70" s="218"/>
      <c r="AI70" s="218"/>
      <c r="AP70" s="218"/>
      <c r="AQ70" s="218"/>
      <c r="AR70" s="218"/>
      <c r="AS70" s="218"/>
    </row>
    <row r="71" spans="1:45" s="172" customFormat="1" ht="14.45" customHeight="1" x14ac:dyDescent="0.2">
      <c r="A71" s="232"/>
      <c r="B71" s="232" t="s">
        <v>802</v>
      </c>
      <c r="C71" s="259">
        <v>55</v>
      </c>
      <c r="D71" s="259">
        <v>14</v>
      </c>
      <c r="E71" s="259">
        <v>0</v>
      </c>
      <c r="F71" s="259">
        <v>0</v>
      </c>
      <c r="G71" s="259">
        <v>0</v>
      </c>
      <c r="H71" s="259">
        <v>0</v>
      </c>
      <c r="I71" s="259">
        <v>0</v>
      </c>
      <c r="J71" s="259">
        <v>0</v>
      </c>
      <c r="K71" s="259">
        <v>0</v>
      </c>
      <c r="L71" s="260">
        <v>0</v>
      </c>
      <c r="M71" s="260">
        <v>0</v>
      </c>
      <c r="N71" s="260">
        <v>0</v>
      </c>
      <c r="O71" s="266">
        <f t="shared" si="6"/>
        <v>69</v>
      </c>
      <c r="P71" s="170"/>
      <c r="Q71" s="170"/>
      <c r="R71" s="170"/>
      <c r="S71" s="170"/>
      <c r="T71" s="170"/>
      <c r="U71" s="170"/>
      <c r="V71" s="250"/>
      <c r="W71" s="170"/>
      <c r="X71" s="170"/>
      <c r="Y71" s="193"/>
      <c r="Z71" s="193"/>
      <c r="AA71" s="193"/>
      <c r="AB71" s="193"/>
      <c r="AC71" s="193"/>
      <c r="AD71" s="229"/>
      <c r="AE71" s="229"/>
      <c r="AF71" s="218"/>
      <c r="AG71" s="218"/>
      <c r="AI71" s="218"/>
      <c r="AP71" s="218"/>
      <c r="AQ71" s="218"/>
      <c r="AR71" s="218"/>
      <c r="AS71" s="218"/>
    </row>
    <row r="72" spans="1:45" s="172" customFormat="1" ht="14.45" customHeight="1" x14ac:dyDescent="0.2">
      <c r="A72" s="232"/>
      <c r="B72" s="232" t="s">
        <v>803</v>
      </c>
      <c r="C72" s="259">
        <v>14</v>
      </c>
      <c r="D72" s="259">
        <v>5</v>
      </c>
      <c r="E72" s="259">
        <v>0</v>
      </c>
      <c r="F72" s="259">
        <v>0</v>
      </c>
      <c r="G72" s="259">
        <v>0</v>
      </c>
      <c r="H72" s="259">
        <v>0</v>
      </c>
      <c r="I72" s="259">
        <v>0</v>
      </c>
      <c r="J72" s="259">
        <v>0</v>
      </c>
      <c r="K72" s="259">
        <v>0</v>
      </c>
      <c r="L72" s="260">
        <v>0</v>
      </c>
      <c r="M72" s="260">
        <v>0</v>
      </c>
      <c r="N72" s="260">
        <v>0</v>
      </c>
      <c r="O72" s="266">
        <f t="shared" si="6"/>
        <v>19</v>
      </c>
      <c r="P72" s="170"/>
      <c r="Q72" s="170"/>
      <c r="R72" s="170"/>
      <c r="S72" s="170"/>
      <c r="T72" s="170"/>
      <c r="U72" s="170"/>
      <c r="V72" s="250"/>
      <c r="W72" s="170"/>
      <c r="X72" s="170"/>
      <c r="Y72" s="193"/>
      <c r="Z72" s="193"/>
      <c r="AA72" s="193"/>
      <c r="AB72" s="193"/>
      <c r="AC72" s="193"/>
      <c r="AD72" s="229"/>
      <c r="AE72" s="229"/>
      <c r="AF72" s="218"/>
      <c r="AG72" s="218"/>
      <c r="AI72" s="218"/>
      <c r="AP72" s="218"/>
      <c r="AQ72" s="218"/>
      <c r="AR72" s="218"/>
      <c r="AS72" s="218"/>
    </row>
    <row r="73" spans="1:45" s="172" customFormat="1" ht="14.45" customHeight="1" x14ac:dyDescent="0.2">
      <c r="A73" s="232"/>
      <c r="B73" s="232" t="s">
        <v>805</v>
      </c>
      <c r="C73" s="259">
        <v>59</v>
      </c>
      <c r="D73" s="259">
        <v>25</v>
      </c>
      <c r="E73" s="259">
        <v>0</v>
      </c>
      <c r="F73" s="259">
        <v>0</v>
      </c>
      <c r="G73" s="259">
        <v>0</v>
      </c>
      <c r="H73" s="259">
        <v>0</v>
      </c>
      <c r="I73" s="259">
        <v>0</v>
      </c>
      <c r="J73" s="259">
        <v>0</v>
      </c>
      <c r="K73" s="259">
        <v>0</v>
      </c>
      <c r="L73" s="260">
        <v>0</v>
      </c>
      <c r="M73" s="260">
        <v>0</v>
      </c>
      <c r="N73" s="260">
        <v>0</v>
      </c>
      <c r="O73" s="266">
        <f t="shared" si="6"/>
        <v>84</v>
      </c>
      <c r="P73" s="170"/>
      <c r="Q73" s="170"/>
      <c r="R73" s="170"/>
      <c r="S73" s="170"/>
      <c r="T73" s="170"/>
      <c r="U73" s="170"/>
      <c r="V73" s="250"/>
      <c r="W73" s="170"/>
      <c r="X73" s="170"/>
      <c r="Y73" s="193"/>
      <c r="Z73" s="193"/>
      <c r="AA73" s="193"/>
      <c r="AB73" s="193"/>
      <c r="AC73" s="193"/>
      <c r="AD73" s="229"/>
      <c r="AE73" s="229"/>
      <c r="AF73" s="218"/>
      <c r="AG73" s="218"/>
      <c r="AI73" s="218"/>
      <c r="AP73" s="218"/>
      <c r="AQ73" s="218"/>
      <c r="AR73" s="218"/>
      <c r="AS73" s="218"/>
    </row>
    <row r="74" spans="1:45" s="172" customFormat="1" ht="14.45" customHeight="1" x14ac:dyDescent="0.2">
      <c r="A74" s="263" t="s">
        <v>821</v>
      </c>
      <c r="B74" s="263" t="s">
        <v>18</v>
      </c>
      <c r="C74" s="264">
        <f t="shared" ref="C74:N74" si="14">SUM(C75:C77)</f>
        <v>588</v>
      </c>
      <c r="D74" s="264">
        <f t="shared" si="14"/>
        <v>271</v>
      </c>
      <c r="E74" s="264">
        <f t="shared" si="14"/>
        <v>0</v>
      </c>
      <c r="F74" s="264">
        <f t="shared" si="14"/>
        <v>0</v>
      </c>
      <c r="G74" s="264">
        <f t="shared" si="14"/>
        <v>0</v>
      </c>
      <c r="H74" s="264">
        <f t="shared" si="14"/>
        <v>0</v>
      </c>
      <c r="I74" s="264">
        <f t="shared" si="14"/>
        <v>0</v>
      </c>
      <c r="J74" s="264">
        <f t="shared" si="14"/>
        <v>0</v>
      </c>
      <c r="K74" s="264">
        <f t="shared" si="14"/>
        <v>0</v>
      </c>
      <c r="L74" s="264">
        <f t="shared" si="14"/>
        <v>0</v>
      </c>
      <c r="M74" s="264">
        <f t="shared" si="14"/>
        <v>0</v>
      </c>
      <c r="N74" s="264">
        <f t="shared" si="14"/>
        <v>0</v>
      </c>
      <c r="O74" s="264">
        <f t="shared" si="6"/>
        <v>859</v>
      </c>
      <c r="P74" s="170"/>
      <c r="Q74" s="170"/>
      <c r="R74" s="170"/>
      <c r="S74" s="170"/>
      <c r="T74" s="170"/>
      <c r="U74" s="170"/>
      <c r="V74" s="250"/>
      <c r="W74" s="170"/>
      <c r="X74" s="170"/>
      <c r="Y74" s="193"/>
      <c r="Z74" s="193"/>
      <c r="AA74" s="193"/>
      <c r="AB74" s="193"/>
      <c r="AC74" s="193"/>
      <c r="AD74" s="229"/>
      <c r="AE74" s="229"/>
      <c r="AF74" s="218"/>
      <c r="AG74" s="218"/>
      <c r="AI74" s="218"/>
      <c r="AP74" s="218"/>
      <c r="AQ74" s="218"/>
      <c r="AR74" s="218"/>
      <c r="AS74" s="218"/>
    </row>
    <row r="75" spans="1:45" s="172" customFormat="1" ht="14.45" customHeight="1" x14ac:dyDescent="0.2">
      <c r="A75" s="232"/>
      <c r="B75" s="232" t="s">
        <v>802</v>
      </c>
      <c r="C75" s="259">
        <v>386</v>
      </c>
      <c r="D75" s="259">
        <v>162</v>
      </c>
      <c r="E75" s="259">
        <v>0</v>
      </c>
      <c r="F75" s="259">
        <v>0</v>
      </c>
      <c r="G75" s="259">
        <v>0</v>
      </c>
      <c r="H75" s="259">
        <v>0</v>
      </c>
      <c r="I75" s="259">
        <v>0</v>
      </c>
      <c r="J75" s="259">
        <v>0</v>
      </c>
      <c r="K75" s="259">
        <v>0</v>
      </c>
      <c r="L75" s="260">
        <v>0</v>
      </c>
      <c r="M75" s="260">
        <v>0</v>
      </c>
      <c r="N75" s="260">
        <v>0</v>
      </c>
      <c r="O75" s="266">
        <f t="shared" si="6"/>
        <v>548</v>
      </c>
      <c r="P75" s="170"/>
      <c r="Q75" s="170"/>
      <c r="R75" s="170"/>
      <c r="S75" s="170"/>
      <c r="T75" s="170"/>
      <c r="U75" s="170"/>
      <c r="V75" s="250"/>
      <c r="W75" s="170"/>
      <c r="X75" s="170"/>
      <c r="Y75" s="193"/>
      <c r="Z75" s="193"/>
      <c r="AA75" s="193"/>
      <c r="AB75" s="193"/>
      <c r="AC75" s="193"/>
      <c r="AD75" s="229"/>
      <c r="AE75" s="229"/>
      <c r="AF75" s="218"/>
      <c r="AG75" s="218"/>
      <c r="AI75" s="218"/>
      <c r="AP75" s="218"/>
      <c r="AQ75" s="218"/>
      <c r="AR75" s="218"/>
      <c r="AS75" s="218"/>
    </row>
    <row r="76" spans="1:45" s="172" customFormat="1" ht="14.45" customHeight="1" x14ac:dyDescent="0.2">
      <c r="A76" s="232"/>
      <c r="B76" s="232" t="s">
        <v>803</v>
      </c>
      <c r="C76" s="259">
        <v>145</v>
      </c>
      <c r="D76" s="259">
        <v>76</v>
      </c>
      <c r="E76" s="259">
        <v>0</v>
      </c>
      <c r="F76" s="259">
        <v>0</v>
      </c>
      <c r="G76" s="259">
        <v>0</v>
      </c>
      <c r="H76" s="259">
        <v>0</v>
      </c>
      <c r="I76" s="259">
        <v>0</v>
      </c>
      <c r="J76" s="259">
        <v>0</v>
      </c>
      <c r="K76" s="259">
        <v>0</v>
      </c>
      <c r="L76" s="260">
        <v>0</v>
      </c>
      <c r="M76" s="260">
        <v>0</v>
      </c>
      <c r="N76" s="260">
        <v>0</v>
      </c>
      <c r="O76" s="266">
        <f t="shared" si="6"/>
        <v>221</v>
      </c>
      <c r="P76" s="170"/>
      <c r="Q76" s="170"/>
      <c r="R76" s="170"/>
      <c r="S76" s="170"/>
      <c r="T76" s="170"/>
      <c r="U76" s="170"/>
      <c r="V76" s="250"/>
      <c r="W76" s="170"/>
      <c r="X76" s="170"/>
      <c r="Y76" s="193"/>
      <c r="Z76" s="193"/>
      <c r="AA76" s="193"/>
      <c r="AB76" s="193"/>
      <c r="AC76" s="193"/>
      <c r="AD76" s="229"/>
      <c r="AE76" s="229"/>
      <c r="AF76" s="218"/>
      <c r="AG76" s="218"/>
      <c r="AI76" s="218"/>
      <c r="AP76" s="218"/>
      <c r="AQ76" s="218"/>
      <c r="AR76" s="218"/>
      <c r="AS76" s="218"/>
    </row>
    <row r="77" spans="1:45" s="172" customFormat="1" ht="14.45" customHeight="1" x14ac:dyDescent="0.2">
      <c r="A77" s="232"/>
      <c r="B77" s="232" t="s">
        <v>805</v>
      </c>
      <c r="C77" s="259">
        <v>57</v>
      </c>
      <c r="D77" s="259">
        <v>33</v>
      </c>
      <c r="E77" s="259">
        <v>0</v>
      </c>
      <c r="F77" s="259">
        <v>0</v>
      </c>
      <c r="G77" s="259">
        <v>0</v>
      </c>
      <c r="H77" s="259">
        <v>0</v>
      </c>
      <c r="I77" s="259">
        <v>0</v>
      </c>
      <c r="J77" s="259">
        <v>0</v>
      </c>
      <c r="K77" s="259">
        <v>0</v>
      </c>
      <c r="L77" s="260">
        <v>0</v>
      </c>
      <c r="M77" s="260">
        <v>0</v>
      </c>
      <c r="N77" s="260">
        <v>0</v>
      </c>
      <c r="O77" s="266">
        <f t="shared" si="6"/>
        <v>90</v>
      </c>
      <c r="P77" s="170"/>
      <c r="Q77" s="170"/>
      <c r="R77" s="170"/>
      <c r="S77" s="170"/>
      <c r="T77" s="170"/>
      <c r="U77" s="170"/>
      <c r="V77" s="250"/>
      <c r="W77" s="170"/>
      <c r="X77" s="170"/>
      <c r="Y77" s="193"/>
      <c r="Z77" s="193"/>
      <c r="AA77" s="193"/>
      <c r="AB77" s="193"/>
      <c r="AC77" s="193"/>
      <c r="AD77" s="229"/>
      <c r="AE77" s="229"/>
      <c r="AF77" s="218"/>
      <c r="AG77" s="218"/>
      <c r="AI77" s="218"/>
      <c r="AP77" s="218"/>
      <c r="AQ77" s="218"/>
      <c r="AR77" s="218"/>
      <c r="AS77" s="218"/>
    </row>
    <row r="78" spans="1:45" s="172" customFormat="1" ht="14.45" customHeight="1" x14ac:dyDescent="0.2">
      <c r="A78" s="263" t="s">
        <v>822</v>
      </c>
      <c r="B78" s="263" t="s">
        <v>18</v>
      </c>
      <c r="C78" s="264">
        <f t="shared" ref="C78:N78" si="15">SUM(C79:C81)</f>
        <v>43</v>
      </c>
      <c r="D78" s="264">
        <f t="shared" si="15"/>
        <v>244</v>
      </c>
      <c r="E78" s="264">
        <f t="shared" si="15"/>
        <v>0</v>
      </c>
      <c r="F78" s="264">
        <f t="shared" si="15"/>
        <v>0</v>
      </c>
      <c r="G78" s="264">
        <f t="shared" si="15"/>
        <v>0</v>
      </c>
      <c r="H78" s="264">
        <f t="shared" si="15"/>
        <v>0</v>
      </c>
      <c r="I78" s="264">
        <f t="shared" si="15"/>
        <v>0</v>
      </c>
      <c r="J78" s="264">
        <f t="shared" si="15"/>
        <v>0</v>
      </c>
      <c r="K78" s="264">
        <f t="shared" si="15"/>
        <v>0</v>
      </c>
      <c r="L78" s="264">
        <f t="shared" si="15"/>
        <v>0</v>
      </c>
      <c r="M78" s="264">
        <f t="shared" si="15"/>
        <v>0</v>
      </c>
      <c r="N78" s="264">
        <f t="shared" si="15"/>
        <v>0</v>
      </c>
      <c r="O78" s="264">
        <f>SUM(C78:N78)</f>
        <v>287</v>
      </c>
      <c r="P78" s="170"/>
      <c r="Q78" s="170"/>
      <c r="R78" s="170"/>
      <c r="S78" s="170"/>
      <c r="T78" s="170"/>
      <c r="U78" s="170"/>
      <c r="V78" s="250"/>
      <c r="W78" s="170"/>
      <c r="X78" s="170"/>
      <c r="Y78" s="193"/>
      <c r="Z78" s="193"/>
      <c r="AA78" s="193"/>
      <c r="AB78" s="193"/>
      <c r="AC78" s="193"/>
      <c r="AD78" s="229"/>
      <c r="AE78" s="229"/>
      <c r="AF78" s="218"/>
      <c r="AG78" s="218"/>
      <c r="AI78" s="218"/>
      <c r="AP78" s="218"/>
      <c r="AQ78" s="218"/>
      <c r="AR78" s="218"/>
      <c r="AS78" s="218"/>
    </row>
    <row r="79" spans="1:45" s="172" customFormat="1" ht="14.45" customHeight="1" x14ac:dyDescent="0.2">
      <c r="A79" s="232"/>
      <c r="B79" s="232" t="s">
        <v>802</v>
      </c>
      <c r="C79" s="259">
        <v>12</v>
      </c>
      <c r="D79" s="259">
        <v>84</v>
      </c>
      <c r="E79" s="259">
        <v>0</v>
      </c>
      <c r="F79" s="259">
        <v>0</v>
      </c>
      <c r="G79" s="259">
        <v>0</v>
      </c>
      <c r="H79" s="259">
        <v>0</v>
      </c>
      <c r="I79" s="259">
        <v>0</v>
      </c>
      <c r="J79" s="259">
        <v>0</v>
      </c>
      <c r="K79" s="259">
        <v>0</v>
      </c>
      <c r="L79" s="260">
        <v>0</v>
      </c>
      <c r="M79" s="260">
        <v>0</v>
      </c>
      <c r="N79" s="260">
        <v>0</v>
      </c>
      <c r="O79" s="266">
        <f t="shared" si="6"/>
        <v>96</v>
      </c>
      <c r="P79" s="170"/>
      <c r="Q79" s="170"/>
      <c r="R79" s="170"/>
      <c r="S79" s="170"/>
      <c r="T79" s="170"/>
      <c r="U79" s="170"/>
      <c r="V79" s="250"/>
      <c r="W79" s="170"/>
      <c r="X79" s="170"/>
      <c r="Y79" s="193"/>
      <c r="Z79" s="193"/>
      <c r="AA79" s="193"/>
      <c r="AB79" s="193"/>
      <c r="AC79" s="193"/>
      <c r="AD79" s="229"/>
      <c r="AE79" s="229"/>
      <c r="AF79" s="218"/>
      <c r="AG79" s="218"/>
      <c r="AI79" s="218"/>
      <c r="AP79" s="218"/>
      <c r="AQ79" s="218"/>
      <c r="AR79" s="218"/>
      <c r="AS79" s="218"/>
    </row>
    <row r="80" spans="1:45" s="172" customFormat="1" ht="14.45" customHeight="1" x14ac:dyDescent="0.2">
      <c r="A80" s="232"/>
      <c r="B80" s="232" t="s">
        <v>803</v>
      </c>
      <c r="C80" s="259">
        <v>6</v>
      </c>
      <c r="D80" s="259">
        <v>55</v>
      </c>
      <c r="E80" s="259">
        <v>0</v>
      </c>
      <c r="F80" s="259">
        <v>0</v>
      </c>
      <c r="G80" s="259">
        <v>0</v>
      </c>
      <c r="H80" s="259">
        <v>0</v>
      </c>
      <c r="I80" s="259">
        <v>0</v>
      </c>
      <c r="J80" s="259">
        <v>0</v>
      </c>
      <c r="K80" s="259">
        <v>0</v>
      </c>
      <c r="L80" s="260">
        <v>0</v>
      </c>
      <c r="M80" s="260">
        <v>0</v>
      </c>
      <c r="N80" s="260">
        <v>0</v>
      </c>
      <c r="O80" s="266">
        <f t="shared" si="6"/>
        <v>61</v>
      </c>
      <c r="P80" s="170"/>
      <c r="Q80" s="170"/>
      <c r="R80" s="170"/>
      <c r="S80" s="170"/>
      <c r="T80" s="170"/>
      <c r="U80" s="170"/>
      <c r="V80" s="250"/>
      <c r="W80" s="170"/>
      <c r="X80" s="170"/>
      <c r="Y80" s="193"/>
      <c r="Z80" s="193"/>
      <c r="AA80" s="193"/>
      <c r="AB80" s="193"/>
      <c r="AC80" s="193"/>
      <c r="AD80" s="229"/>
      <c r="AE80" s="229"/>
      <c r="AF80" s="218"/>
      <c r="AG80" s="218"/>
      <c r="AI80" s="218"/>
      <c r="AP80" s="218"/>
      <c r="AQ80" s="218"/>
      <c r="AR80" s="218"/>
      <c r="AS80" s="218"/>
    </row>
    <row r="81" spans="1:45" s="172" customFormat="1" ht="14.45" customHeight="1" x14ac:dyDescent="0.2">
      <c r="A81" s="232"/>
      <c r="B81" s="232" t="s">
        <v>805</v>
      </c>
      <c r="C81" s="259">
        <v>25</v>
      </c>
      <c r="D81" s="259">
        <v>105</v>
      </c>
      <c r="E81" s="259">
        <v>0</v>
      </c>
      <c r="F81" s="259">
        <v>0</v>
      </c>
      <c r="G81" s="259">
        <v>0</v>
      </c>
      <c r="H81" s="259">
        <v>0</v>
      </c>
      <c r="I81" s="259">
        <v>0</v>
      </c>
      <c r="J81" s="259">
        <v>0</v>
      </c>
      <c r="K81" s="259">
        <v>0</v>
      </c>
      <c r="L81" s="260">
        <v>0</v>
      </c>
      <c r="M81" s="260">
        <v>0</v>
      </c>
      <c r="N81" s="260">
        <v>0</v>
      </c>
      <c r="O81" s="266">
        <f t="shared" si="6"/>
        <v>130</v>
      </c>
      <c r="P81" s="170"/>
      <c r="Q81" s="170"/>
      <c r="R81" s="170"/>
      <c r="S81" s="170"/>
      <c r="T81" s="170"/>
      <c r="U81" s="170"/>
      <c r="V81" s="250"/>
      <c r="W81" s="170"/>
      <c r="X81" s="170"/>
      <c r="Y81" s="193"/>
      <c r="Z81" s="193"/>
      <c r="AA81" s="193"/>
      <c r="AB81" s="193"/>
      <c r="AC81" s="193"/>
      <c r="AD81" s="229"/>
      <c r="AE81" s="229"/>
      <c r="AF81" s="218"/>
      <c r="AG81" s="218"/>
      <c r="AI81" s="218"/>
      <c r="AP81" s="218"/>
      <c r="AQ81" s="218"/>
      <c r="AR81" s="218"/>
      <c r="AS81" s="218"/>
    </row>
    <row r="82" spans="1:45" s="172" customFormat="1" ht="14.45" customHeight="1" x14ac:dyDescent="0.2">
      <c r="A82" s="263" t="s">
        <v>783</v>
      </c>
      <c r="B82" s="263" t="s">
        <v>18</v>
      </c>
      <c r="C82" s="264">
        <f t="shared" ref="C82:N82" si="16">SUM(C83:C85)</f>
        <v>1</v>
      </c>
      <c r="D82" s="264">
        <f t="shared" si="16"/>
        <v>1</v>
      </c>
      <c r="E82" s="264">
        <f t="shared" si="16"/>
        <v>0</v>
      </c>
      <c r="F82" s="264">
        <f t="shared" si="16"/>
        <v>0</v>
      </c>
      <c r="G82" s="264">
        <f t="shared" si="16"/>
        <v>0</v>
      </c>
      <c r="H82" s="264">
        <f t="shared" si="16"/>
        <v>0</v>
      </c>
      <c r="I82" s="264">
        <f t="shared" si="16"/>
        <v>0</v>
      </c>
      <c r="J82" s="264">
        <f t="shared" si="16"/>
        <v>0</v>
      </c>
      <c r="K82" s="264">
        <f t="shared" si="16"/>
        <v>0</v>
      </c>
      <c r="L82" s="264">
        <f t="shared" si="16"/>
        <v>0</v>
      </c>
      <c r="M82" s="264">
        <f t="shared" si="16"/>
        <v>0</v>
      </c>
      <c r="N82" s="264">
        <f t="shared" si="16"/>
        <v>0</v>
      </c>
      <c r="O82" s="264">
        <f>SUM(C82:N82)</f>
        <v>2</v>
      </c>
      <c r="P82" s="170"/>
      <c r="Q82" s="170"/>
      <c r="R82" s="170"/>
      <c r="S82" s="170"/>
      <c r="T82" s="170"/>
      <c r="U82" s="170"/>
      <c r="V82" s="250"/>
      <c r="W82" s="170"/>
      <c r="X82" s="170"/>
      <c r="Y82" s="193"/>
      <c r="Z82" s="193"/>
      <c r="AA82" s="193"/>
      <c r="AB82" s="193"/>
      <c r="AC82" s="193"/>
      <c r="AD82" s="229"/>
      <c r="AE82" s="229"/>
      <c r="AF82" s="218"/>
      <c r="AG82" s="218"/>
      <c r="AI82" s="218"/>
      <c r="AP82" s="218"/>
      <c r="AQ82" s="218"/>
      <c r="AR82" s="218"/>
      <c r="AS82" s="218"/>
    </row>
    <row r="83" spans="1:45" s="172" customFormat="1" ht="14.45" customHeight="1" x14ac:dyDescent="0.2">
      <c r="A83" s="232"/>
      <c r="B83" s="232" t="s">
        <v>802</v>
      </c>
      <c r="C83" s="259">
        <v>1</v>
      </c>
      <c r="D83" s="259">
        <v>1</v>
      </c>
      <c r="E83" s="259">
        <v>0</v>
      </c>
      <c r="F83" s="259">
        <v>0</v>
      </c>
      <c r="G83" s="259">
        <v>0</v>
      </c>
      <c r="H83" s="259">
        <v>0</v>
      </c>
      <c r="I83" s="259">
        <v>0</v>
      </c>
      <c r="J83" s="259">
        <v>0</v>
      </c>
      <c r="K83" s="259">
        <v>0</v>
      </c>
      <c r="L83" s="260">
        <v>0</v>
      </c>
      <c r="M83" s="260">
        <v>0</v>
      </c>
      <c r="N83" s="260">
        <v>0</v>
      </c>
      <c r="O83" s="266">
        <f t="shared" ref="O83:O85" si="17">SUM(C83:N83)</f>
        <v>2</v>
      </c>
      <c r="P83" s="170"/>
      <c r="Q83" s="170"/>
      <c r="R83" s="170"/>
      <c r="S83" s="170"/>
      <c r="T83" s="170"/>
      <c r="U83" s="170"/>
      <c r="V83" s="250"/>
      <c r="W83" s="170"/>
      <c r="X83" s="170"/>
      <c r="Y83" s="193"/>
      <c r="Z83" s="193"/>
      <c r="AA83" s="193"/>
      <c r="AB83" s="193"/>
      <c r="AC83" s="193"/>
      <c r="AD83" s="229"/>
      <c r="AE83" s="229"/>
      <c r="AF83" s="218"/>
      <c r="AG83" s="218"/>
      <c r="AI83" s="218"/>
      <c r="AP83" s="218"/>
      <c r="AQ83" s="218"/>
      <c r="AR83" s="218"/>
      <c r="AS83" s="218"/>
    </row>
    <row r="84" spans="1:45" s="172" customFormat="1" ht="14.45" customHeight="1" x14ac:dyDescent="0.2">
      <c r="A84" s="232"/>
      <c r="B84" s="232" t="s">
        <v>803</v>
      </c>
      <c r="C84" s="259">
        <v>0</v>
      </c>
      <c r="D84" s="259">
        <v>0</v>
      </c>
      <c r="E84" s="259">
        <v>0</v>
      </c>
      <c r="F84" s="259">
        <v>0</v>
      </c>
      <c r="G84" s="259">
        <v>0</v>
      </c>
      <c r="H84" s="259">
        <v>0</v>
      </c>
      <c r="I84" s="259">
        <v>0</v>
      </c>
      <c r="J84" s="259">
        <v>0</v>
      </c>
      <c r="K84" s="259">
        <v>0</v>
      </c>
      <c r="L84" s="260">
        <v>0</v>
      </c>
      <c r="M84" s="260">
        <v>0</v>
      </c>
      <c r="N84" s="260">
        <v>0</v>
      </c>
      <c r="O84" s="266">
        <f t="shared" si="17"/>
        <v>0</v>
      </c>
      <c r="P84" s="170"/>
      <c r="Q84" s="170"/>
      <c r="R84" s="170"/>
      <c r="S84" s="170"/>
      <c r="T84" s="170"/>
      <c r="U84" s="170"/>
      <c r="V84" s="250"/>
      <c r="W84" s="170"/>
      <c r="X84" s="170"/>
      <c r="Y84" s="193"/>
      <c r="Z84" s="193"/>
      <c r="AA84" s="193"/>
      <c r="AB84" s="193"/>
      <c r="AC84" s="193"/>
      <c r="AD84" s="229"/>
      <c r="AE84" s="229"/>
      <c r="AF84" s="218"/>
      <c r="AG84" s="218"/>
      <c r="AI84" s="218"/>
      <c r="AP84" s="218"/>
      <c r="AQ84" s="218"/>
      <c r="AR84" s="218"/>
      <c r="AS84" s="218"/>
    </row>
    <row r="85" spans="1:45" s="172" customFormat="1" ht="14.45" customHeight="1" x14ac:dyDescent="0.2">
      <c r="A85" s="232"/>
      <c r="B85" s="232" t="s">
        <v>805</v>
      </c>
      <c r="C85" s="259">
        <v>0</v>
      </c>
      <c r="D85" s="259">
        <v>0</v>
      </c>
      <c r="E85" s="259">
        <v>0</v>
      </c>
      <c r="F85" s="259">
        <v>0</v>
      </c>
      <c r="G85" s="259">
        <v>0</v>
      </c>
      <c r="H85" s="259">
        <v>0</v>
      </c>
      <c r="I85" s="259">
        <v>0</v>
      </c>
      <c r="J85" s="259">
        <v>0</v>
      </c>
      <c r="K85" s="259">
        <v>0</v>
      </c>
      <c r="L85" s="260">
        <v>0</v>
      </c>
      <c r="M85" s="260">
        <v>0</v>
      </c>
      <c r="N85" s="260">
        <v>0</v>
      </c>
      <c r="O85" s="266">
        <f t="shared" si="17"/>
        <v>0</v>
      </c>
      <c r="P85" s="170"/>
      <c r="Q85" s="170"/>
      <c r="R85" s="170"/>
      <c r="S85" s="170"/>
      <c r="T85" s="170"/>
      <c r="U85" s="170"/>
      <c r="V85" s="250"/>
      <c r="W85" s="170"/>
      <c r="X85" s="170"/>
      <c r="Y85" s="193"/>
      <c r="Z85" s="193"/>
      <c r="AA85" s="193"/>
      <c r="AB85" s="193"/>
      <c r="AC85" s="193"/>
      <c r="AD85" s="229"/>
      <c r="AE85" s="229"/>
      <c r="AF85" s="218"/>
      <c r="AG85" s="218"/>
      <c r="AI85" s="218"/>
      <c r="AP85" s="218"/>
      <c r="AQ85" s="218"/>
      <c r="AR85" s="218"/>
      <c r="AS85" s="218"/>
    </row>
    <row r="86" spans="1:45" s="172" customFormat="1" ht="12" x14ac:dyDescent="0.2">
      <c r="A86" s="236"/>
      <c r="E86" s="170"/>
      <c r="F86" s="170"/>
      <c r="G86" s="170"/>
      <c r="Q86" s="170"/>
      <c r="R86" s="181"/>
      <c r="S86" s="181"/>
      <c r="T86" s="199"/>
      <c r="U86" s="199"/>
      <c r="V86" s="267"/>
      <c r="W86" s="181"/>
      <c r="X86" s="199"/>
      <c r="Y86" s="199"/>
      <c r="Z86" s="181"/>
      <c r="AA86" s="181"/>
      <c r="AB86" s="181"/>
      <c r="AC86" s="213"/>
      <c r="AD86" s="213"/>
      <c r="AE86" s="213"/>
      <c r="AF86" s="213"/>
      <c r="AQ86" s="218"/>
      <c r="AS86" s="218"/>
    </row>
    <row r="87" spans="1:45" s="170" customFormat="1" ht="18" customHeight="1" x14ac:dyDescent="0.2">
      <c r="A87" s="418"/>
      <c r="B87" s="419"/>
      <c r="C87" s="419"/>
      <c r="D87" s="419"/>
      <c r="E87" s="419"/>
      <c r="F87" s="419"/>
      <c r="G87" s="419"/>
      <c r="H87" s="419"/>
      <c r="I87" s="419"/>
      <c r="J87" s="419"/>
      <c r="K87" s="419"/>
      <c r="L87" s="419"/>
      <c r="M87" s="419"/>
      <c r="N87" s="419"/>
      <c r="O87" s="419"/>
      <c r="P87" s="419"/>
      <c r="Q87" s="419"/>
      <c r="R87" s="419"/>
      <c r="S87" s="419"/>
      <c r="T87" s="419"/>
      <c r="U87" s="419"/>
      <c r="V87" s="420"/>
      <c r="W87" s="181"/>
      <c r="X87" s="181"/>
      <c r="Y87" s="181"/>
      <c r="Z87" s="181"/>
    </row>
    <row r="88" spans="1:45" s="172" customFormat="1" ht="12" x14ac:dyDescent="0.2">
      <c r="A88" s="236"/>
      <c r="F88" s="170"/>
      <c r="G88" s="170"/>
      <c r="H88" s="170"/>
      <c r="K88" s="170"/>
      <c r="L88" s="181"/>
      <c r="M88" s="181"/>
      <c r="N88" s="181"/>
      <c r="O88" s="181"/>
      <c r="P88" s="181"/>
      <c r="Q88" s="181"/>
      <c r="R88" s="181"/>
      <c r="S88" s="181"/>
      <c r="T88" s="181"/>
      <c r="U88" s="181"/>
      <c r="V88" s="235"/>
      <c r="W88" s="213"/>
      <c r="X88" s="213"/>
      <c r="Y88" s="213"/>
      <c r="Z88" s="213"/>
    </row>
    <row r="89" spans="1:45" s="172" customFormat="1" ht="23.25" customHeight="1" x14ac:dyDescent="0.2">
      <c r="A89" s="409" t="s">
        <v>823</v>
      </c>
      <c r="B89" s="410"/>
      <c r="C89" s="410"/>
      <c r="D89" s="410"/>
      <c r="E89" s="410"/>
      <c r="F89" s="410"/>
      <c r="G89" s="410"/>
      <c r="H89" s="410"/>
      <c r="I89" s="410"/>
      <c r="J89" s="410"/>
      <c r="K89" s="410"/>
      <c r="L89" s="410"/>
      <c r="M89" s="410"/>
      <c r="N89" s="410"/>
      <c r="O89" s="181"/>
      <c r="P89" s="181"/>
      <c r="Q89" s="249"/>
      <c r="R89" s="249"/>
      <c r="S89" s="249"/>
      <c r="T89" s="249"/>
      <c r="U89" s="249"/>
      <c r="V89" s="268"/>
      <c r="W89" s="214"/>
      <c r="X89" s="214"/>
      <c r="Y89" s="214"/>
      <c r="Z89" s="214"/>
      <c r="AA89" s="217"/>
      <c r="AB89" s="217"/>
    </row>
    <row r="90" spans="1:45" s="172" customFormat="1" ht="22.5" customHeight="1" x14ac:dyDescent="0.2">
      <c r="A90" s="189" t="s">
        <v>789</v>
      </c>
      <c r="B90" s="189" t="s">
        <v>790</v>
      </c>
      <c r="C90" s="189" t="s">
        <v>791</v>
      </c>
      <c r="D90" s="189" t="s">
        <v>792</v>
      </c>
      <c r="E90" s="189" t="s">
        <v>793</v>
      </c>
      <c r="F90" s="189" t="s">
        <v>794</v>
      </c>
      <c r="G90" s="189" t="s">
        <v>795</v>
      </c>
      <c r="H90" s="189" t="s">
        <v>796</v>
      </c>
      <c r="I90" s="189" t="s">
        <v>797</v>
      </c>
      <c r="J90" s="189" t="s">
        <v>798</v>
      </c>
      <c r="K90" s="189" t="s">
        <v>799</v>
      </c>
      <c r="L90" s="189" t="s">
        <v>800</v>
      </c>
      <c r="M90" s="189" t="s">
        <v>801</v>
      </c>
      <c r="N90" s="189" t="s">
        <v>824</v>
      </c>
      <c r="O90" s="181"/>
      <c r="P90" s="249"/>
      <c r="Q90" s="249"/>
      <c r="R90" s="249"/>
      <c r="S90" s="249"/>
      <c r="T90" s="249"/>
      <c r="U90" s="249"/>
      <c r="V90" s="268"/>
      <c r="W90" s="214"/>
      <c r="X90" s="214"/>
      <c r="Y90" s="214"/>
      <c r="Z90" s="214"/>
      <c r="AA90" s="217"/>
      <c r="AB90" s="217"/>
      <c r="AC90" s="217"/>
      <c r="AD90" s="217"/>
      <c r="AE90" s="217"/>
      <c r="AF90" s="217"/>
    </row>
    <row r="91" spans="1:45" s="172" customFormat="1" ht="12" x14ac:dyDescent="0.2">
      <c r="A91" s="269" t="s">
        <v>825</v>
      </c>
      <c r="B91" s="270">
        <v>24454</v>
      </c>
      <c r="C91" s="271">
        <v>24594.875</v>
      </c>
      <c r="D91" s="272">
        <v>0</v>
      </c>
      <c r="E91" s="271">
        <v>0</v>
      </c>
      <c r="F91" s="272">
        <v>0</v>
      </c>
      <c r="G91" s="271">
        <v>0</v>
      </c>
      <c r="H91" s="271">
        <v>0</v>
      </c>
      <c r="I91" s="272">
        <v>0</v>
      </c>
      <c r="J91" s="271">
        <v>0</v>
      </c>
      <c r="K91" s="272">
        <v>0</v>
      </c>
      <c r="L91" s="272">
        <v>0</v>
      </c>
      <c r="M91" s="271">
        <v>0</v>
      </c>
      <c r="N91" s="272">
        <v>24501.957446808501</v>
      </c>
      <c r="O91" s="273"/>
      <c r="P91" s="274"/>
      <c r="Q91" s="274"/>
      <c r="R91" s="274"/>
      <c r="S91" s="274"/>
      <c r="T91" s="274"/>
      <c r="U91" s="274"/>
      <c r="V91" s="275"/>
      <c r="W91" s="276"/>
      <c r="X91" s="276"/>
      <c r="Y91" s="276"/>
      <c r="Z91" s="276"/>
      <c r="AA91" s="277"/>
      <c r="AB91" s="277"/>
    </row>
    <row r="92" spans="1:45" s="172" customFormat="1" ht="12" x14ac:dyDescent="0.2">
      <c r="A92" s="278" t="s">
        <v>802</v>
      </c>
      <c r="B92" s="233">
        <v>1327.1290322580601</v>
      </c>
      <c r="C92" s="279">
        <v>1325.4375</v>
      </c>
      <c r="D92" s="279">
        <v>0</v>
      </c>
      <c r="E92" s="279">
        <v>0</v>
      </c>
      <c r="F92" s="279">
        <v>0</v>
      </c>
      <c r="G92" s="279">
        <v>0</v>
      </c>
      <c r="H92" s="279">
        <v>0</v>
      </c>
      <c r="I92" s="279">
        <v>0</v>
      </c>
      <c r="J92" s="279">
        <v>0</v>
      </c>
      <c r="K92" s="279">
        <v>0</v>
      </c>
      <c r="L92" s="279">
        <v>0</v>
      </c>
      <c r="M92" s="279">
        <v>0</v>
      </c>
      <c r="N92" s="279">
        <v>1326.55319148936</v>
      </c>
      <c r="O92" s="181"/>
      <c r="P92" s="274"/>
      <c r="Q92" s="274"/>
      <c r="R92" s="274"/>
      <c r="S92" s="274"/>
      <c r="T92" s="274"/>
      <c r="U92" s="199"/>
      <c r="V92" s="275"/>
      <c r="W92" s="276"/>
      <c r="X92" s="276"/>
      <c r="Y92" s="276"/>
      <c r="Z92" s="276"/>
      <c r="AA92" s="277"/>
      <c r="AB92" s="277"/>
      <c r="AC92" s="277"/>
      <c r="AD92" s="277"/>
      <c r="AE92" s="277"/>
      <c r="AF92" s="277"/>
      <c r="AG92" s="277"/>
    </row>
    <row r="93" spans="1:45" s="172" customFormat="1" ht="12" x14ac:dyDescent="0.2">
      <c r="A93" s="280" t="s">
        <v>803</v>
      </c>
      <c r="B93" s="233">
        <v>711.09677419354796</v>
      </c>
      <c r="C93" s="279">
        <v>686.4375</v>
      </c>
      <c r="D93" s="279">
        <v>0</v>
      </c>
      <c r="E93" s="279">
        <v>0</v>
      </c>
      <c r="F93" s="279">
        <v>0</v>
      </c>
      <c r="G93" s="279">
        <v>0</v>
      </c>
      <c r="H93" s="279">
        <v>0</v>
      </c>
      <c r="I93" s="279">
        <v>0</v>
      </c>
      <c r="J93" s="279">
        <v>0</v>
      </c>
      <c r="K93" s="279">
        <v>0</v>
      </c>
      <c r="L93" s="279">
        <v>0</v>
      </c>
      <c r="M93" s="279">
        <v>0</v>
      </c>
      <c r="N93" s="279">
        <v>702.70212765957399</v>
      </c>
      <c r="O93" s="181"/>
      <c r="P93" s="249"/>
      <c r="Q93" s="249"/>
      <c r="R93" s="249"/>
      <c r="S93" s="249"/>
      <c r="T93" s="249"/>
      <c r="U93" s="249"/>
      <c r="V93" s="268"/>
      <c r="W93" s="214"/>
      <c r="X93" s="214"/>
      <c r="Y93" s="214"/>
      <c r="Z93" s="214"/>
      <c r="AA93" s="277"/>
      <c r="AB93" s="277"/>
      <c r="AC93" s="277"/>
      <c r="AG93" s="277"/>
    </row>
    <row r="94" spans="1:45" s="282" customFormat="1" ht="12" x14ac:dyDescent="0.2">
      <c r="A94" s="280" t="s">
        <v>805</v>
      </c>
      <c r="B94" s="233">
        <v>22415.774193548401</v>
      </c>
      <c r="C94" s="279">
        <v>22583</v>
      </c>
      <c r="D94" s="279">
        <v>0</v>
      </c>
      <c r="E94" s="279">
        <v>0</v>
      </c>
      <c r="F94" s="279">
        <v>0</v>
      </c>
      <c r="G94" s="279">
        <v>0</v>
      </c>
      <c r="H94" s="279">
        <v>0</v>
      </c>
      <c r="I94" s="279">
        <v>0</v>
      </c>
      <c r="J94" s="279">
        <v>0</v>
      </c>
      <c r="K94" s="279">
        <v>0</v>
      </c>
      <c r="L94" s="279">
        <v>0</v>
      </c>
      <c r="M94" s="279">
        <v>0</v>
      </c>
      <c r="N94" s="279">
        <v>22472.702127659599</v>
      </c>
      <c r="O94" s="274"/>
      <c r="P94" s="274"/>
      <c r="Q94" s="274"/>
      <c r="R94" s="274"/>
      <c r="S94" s="274"/>
      <c r="T94" s="274"/>
      <c r="U94" s="274"/>
      <c r="V94" s="275"/>
      <c r="W94" s="281"/>
      <c r="X94" s="281"/>
      <c r="Y94" s="281"/>
      <c r="Z94" s="281"/>
      <c r="AA94" s="281"/>
      <c r="AB94" s="281"/>
      <c r="AC94" s="281"/>
      <c r="AD94" s="281"/>
      <c r="AE94" s="281"/>
      <c r="AF94" s="281"/>
      <c r="AG94" s="281"/>
    </row>
    <row r="95" spans="1:45" s="172" customFormat="1" ht="12" x14ac:dyDescent="0.2">
      <c r="A95" s="269" t="s">
        <v>826</v>
      </c>
      <c r="B95" s="270">
        <v>14270.8064516129</v>
      </c>
      <c r="C95" s="271">
        <v>14511.4375</v>
      </c>
      <c r="D95" s="272">
        <v>0</v>
      </c>
      <c r="E95" s="271">
        <v>0</v>
      </c>
      <c r="F95" s="272">
        <v>0</v>
      </c>
      <c r="G95" s="271">
        <v>0</v>
      </c>
      <c r="H95" s="271">
        <v>0</v>
      </c>
      <c r="I95" s="272">
        <v>0</v>
      </c>
      <c r="J95" s="271">
        <v>0</v>
      </c>
      <c r="K95" s="272">
        <v>0</v>
      </c>
      <c r="L95" s="272">
        <v>0</v>
      </c>
      <c r="M95" s="271">
        <v>0</v>
      </c>
      <c r="N95" s="272">
        <v>14352.723404255299</v>
      </c>
      <c r="O95" s="181"/>
      <c r="P95" s="274"/>
      <c r="Q95" s="274"/>
      <c r="R95" s="274"/>
      <c r="S95" s="274"/>
      <c r="T95" s="274"/>
      <c r="U95" s="274"/>
      <c r="V95" s="275"/>
      <c r="W95" s="277"/>
      <c r="X95" s="277"/>
      <c r="Y95" s="277"/>
      <c r="Z95" s="277"/>
      <c r="AA95" s="277"/>
      <c r="AB95" s="277"/>
      <c r="AC95" s="277"/>
      <c r="AD95" s="277"/>
      <c r="AE95" s="277"/>
      <c r="AF95" s="277"/>
      <c r="AG95" s="277"/>
    </row>
    <row r="96" spans="1:45" s="172" customFormat="1" ht="12" x14ac:dyDescent="0.2">
      <c r="A96" s="278" t="s">
        <v>802</v>
      </c>
      <c r="B96" s="233">
        <v>9128.5483870967691</v>
      </c>
      <c r="C96" s="279">
        <v>9225.375</v>
      </c>
      <c r="D96" s="279">
        <v>0</v>
      </c>
      <c r="E96" s="279">
        <v>0</v>
      </c>
      <c r="F96" s="279">
        <v>0</v>
      </c>
      <c r="G96" s="279">
        <v>0</v>
      </c>
      <c r="H96" s="279">
        <v>0</v>
      </c>
      <c r="I96" s="279">
        <v>0</v>
      </c>
      <c r="J96" s="279">
        <v>0</v>
      </c>
      <c r="K96" s="279">
        <v>0</v>
      </c>
      <c r="L96" s="279">
        <v>0</v>
      </c>
      <c r="M96" s="279">
        <v>0</v>
      </c>
      <c r="N96" s="279">
        <v>9161.5106382978702</v>
      </c>
      <c r="O96" s="181"/>
      <c r="P96" s="274"/>
      <c r="Q96" s="274"/>
      <c r="R96" s="274"/>
      <c r="S96" s="274"/>
      <c r="T96" s="274"/>
      <c r="U96" s="274"/>
      <c r="V96" s="275"/>
      <c r="W96" s="277"/>
      <c r="X96" s="277"/>
      <c r="Y96" s="277"/>
      <c r="Z96" s="277"/>
      <c r="AA96" s="277"/>
      <c r="AB96" s="277"/>
      <c r="AC96" s="218"/>
      <c r="AD96" s="277"/>
      <c r="AE96" s="277"/>
      <c r="AF96" s="277"/>
      <c r="AG96" s="277"/>
    </row>
    <row r="97" spans="1:34" s="172" customFormat="1" ht="12" x14ac:dyDescent="0.2">
      <c r="A97" s="280" t="s">
        <v>803</v>
      </c>
      <c r="B97" s="233">
        <v>4256.6129032258104</v>
      </c>
      <c r="C97" s="279">
        <v>4404.625</v>
      </c>
      <c r="D97" s="279">
        <v>0</v>
      </c>
      <c r="E97" s="279">
        <v>0</v>
      </c>
      <c r="F97" s="279">
        <v>0</v>
      </c>
      <c r="G97" s="279">
        <v>0</v>
      </c>
      <c r="H97" s="279">
        <v>0</v>
      </c>
      <c r="I97" s="279">
        <v>0</v>
      </c>
      <c r="J97" s="279">
        <v>0</v>
      </c>
      <c r="K97" s="279">
        <v>0</v>
      </c>
      <c r="L97" s="279">
        <v>0</v>
      </c>
      <c r="M97" s="279">
        <v>0</v>
      </c>
      <c r="N97" s="279">
        <v>4307</v>
      </c>
      <c r="O97" s="181"/>
      <c r="P97" s="274"/>
      <c r="Q97" s="274"/>
      <c r="R97" s="274"/>
      <c r="S97" s="274"/>
      <c r="T97" s="199"/>
      <c r="U97" s="274"/>
      <c r="V97" s="275"/>
      <c r="W97" s="277"/>
      <c r="X97" s="277"/>
      <c r="Y97" s="277"/>
      <c r="Z97" s="277"/>
      <c r="AA97" s="277"/>
      <c r="AB97" s="277"/>
      <c r="AC97" s="277"/>
      <c r="AD97" s="277"/>
      <c r="AE97" s="277"/>
      <c r="AF97" s="277"/>
      <c r="AG97" s="277"/>
    </row>
    <row r="98" spans="1:34" s="172" customFormat="1" ht="12" x14ac:dyDescent="0.2">
      <c r="A98" s="280" t="s">
        <v>805</v>
      </c>
      <c r="B98" s="279">
        <v>885.64516129032302</v>
      </c>
      <c r="C98" s="279">
        <v>881.4375</v>
      </c>
      <c r="D98" s="279">
        <v>0</v>
      </c>
      <c r="E98" s="279">
        <v>0</v>
      </c>
      <c r="F98" s="279">
        <v>0</v>
      </c>
      <c r="G98" s="279">
        <v>0</v>
      </c>
      <c r="H98" s="279">
        <v>0</v>
      </c>
      <c r="I98" s="279">
        <v>0</v>
      </c>
      <c r="J98" s="279">
        <v>0</v>
      </c>
      <c r="K98" s="279">
        <v>0</v>
      </c>
      <c r="L98" s="279">
        <v>0</v>
      </c>
      <c r="M98" s="279">
        <v>0</v>
      </c>
      <c r="N98" s="279">
        <v>884.212765957447</v>
      </c>
      <c r="O98" s="181"/>
      <c r="P98" s="274"/>
      <c r="Q98" s="274"/>
      <c r="R98" s="274"/>
      <c r="S98" s="274"/>
      <c r="T98" s="274"/>
      <c r="U98" s="274"/>
      <c r="V98" s="275"/>
      <c r="W98" s="277"/>
      <c r="X98" s="277"/>
      <c r="Y98" s="277"/>
      <c r="Z98" s="218"/>
      <c r="AA98" s="277"/>
      <c r="AB98" s="277"/>
      <c r="AC98" s="277"/>
      <c r="AD98" s="277"/>
      <c r="AG98" s="277"/>
    </row>
    <row r="99" spans="1:34" s="172" customFormat="1" ht="12" x14ac:dyDescent="0.2">
      <c r="A99" s="269" t="s">
        <v>827</v>
      </c>
      <c r="B99" s="270">
        <v>38724.806451612902</v>
      </c>
      <c r="C99" s="271">
        <v>39106.3125</v>
      </c>
      <c r="D99" s="272">
        <v>0</v>
      </c>
      <c r="E99" s="271">
        <v>0</v>
      </c>
      <c r="F99" s="272">
        <v>0</v>
      </c>
      <c r="G99" s="271">
        <v>0</v>
      </c>
      <c r="H99" s="271">
        <v>0</v>
      </c>
      <c r="I99" s="272">
        <v>0</v>
      </c>
      <c r="J99" s="271">
        <v>0</v>
      </c>
      <c r="K99" s="272">
        <v>0</v>
      </c>
      <c r="L99" s="272">
        <v>0</v>
      </c>
      <c r="M99" s="271">
        <v>0</v>
      </c>
      <c r="N99" s="272">
        <v>38854.6808510638</v>
      </c>
      <c r="O99" s="181"/>
      <c r="P99" s="274"/>
      <c r="Q99" s="274"/>
      <c r="R99" s="274"/>
      <c r="S99" s="274"/>
      <c r="T99" s="274"/>
      <c r="U99" s="274"/>
      <c r="V99" s="275"/>
      <c r="W99" s="277"/>
      <c r="X99" s="277"/>
      <c r="Y99" s="277"/>
      <c r="Z99" s="277"/>
      <c r="AA99" s="277"/>
      <c r="AB99" s="277"/>
      <c r="AC99" s="277"/>
      <c r="AD99" s="277"/>
      <c r="AG99" s="277"/>
    </row>
    <row r="100" spans="1:34" s="172" customFormat="1" ht="12" x14ac:dyDescent="0.2">
      <c r="A100" s="278" t="s">
        <v>802</v>
      </c>
      <c r="B100" s="233">
        <v>10455.677419354801</v>
      </c>
      <c r="C100" s="279">
        <v>10550.8125</v>
      </c>
      <c r="D100" s="279">
        <v>0</v>
      </c>
      <c r="E100" s="279">
        <v>0</v>
      </c>
      <c r="F100" s="279">
        <v>0</v>
      </c>
      <c r="G100" s="279">
        <v>0</v>
      </c>
      <c r="H100" s="279">
        <v>0</v>
      </c>
      <c r="I100" s="279">
        <v>0</v>
      </c>
      <c r="J100" s="279">
        <v>0</v>
      </c>
      <c r="K100" s="279">
        <v>0</v>
      </c>
      <c r="L100" s="279">
        <v>0</v>
      </c>
      <c r="M100" s="279">
        <v>0</v>
      </c>
      <c r="N100" s="279">
        <v>10488.063829787199</v>
      </c>
      <c r="O100" s="181"/>
      <c r="P100" s="274"/>
      <c r="Q100" s="274"/>
      <c r="R100" s="277"/>
      <c r="S100" s="274"/>
      <c r="T100" s="274"/>
      <c r="U100" s="274"/>
      <c r="V100" s="275"/>
      <c r="W100" s="277"/>
      <c r="X100" s="277"/>
      <c r="Y100" s="277"/>
      <c r="Z100" s="277"/>
      <c r="AA100" s="277"/>
      <c r="AB100" s="277"/>
    </row>
    <row r="101" spans="1:34" s="172" customFormat="1" ht="12" x14ac:dyDescent="0.2">
      <c r="A101" s="280" t="s">
        <v>803</v>
      </c>
      <c r="B101" s="233">
        <v>4967.7096774193597</v>
      </c>
      <c r="C101" s="279">
        <v>5091.0625</v>
      </c>
      <c r="D101" s="279">
        <v>0</v>
      </c>
      <c r="E101" s="279">
        <v>0</v>
      </c>
      <c r="F101" s="279">
        <v>0</v>
      </c>
      <c r="G101" s="279">
        <v>0</v>
      </c>
      <c r="H101" s="279">
        <v>0</v>
      </c>
      <c r="I101" s="279">
        <v>0</v>
      </c>
      <c r="J101" s="279">
        <v>0</v>
      </c>
      <c r="K101" s="279">
        <v>0</v>
      </c>
      <c r="L101" s="279">
        <v>0</v>
      </c>
      <c r="M101" s="279">
        <v>0</v>
      </c>
      <c r="N101" s="279">
        <v>5009.7021276595697</v>
      </c>
      <c r="O101" s="181"/>
      <c r="P101" s="274"/>
      <c r="Q101" s="274"/>
      <c r="R101" s="199"/>
      <c r="S101" s="274"/>
      <c r="T101" s="274"/>
      <c r="U101" s="274"/>
      <c r="V101" s="275"/>
      <c r="W101" s="277"/>
      <c r="X101" s="277"/>
      <c r="Y101" s="277"/>
      <c r="Z101" s="277"/>
      <c r="AA101" s="277"/>
      <c r="AB101" s="277"/>
    </row>
    <row r="102" spans="1:34" s="172" customFormat="1" ht="12" x14ac:dyDescent="0.2">
      <c r="A102" s="280" t="s">
        <v>805</v>
      </c>
      <c r="B102" s="233">
        <v>23301.419354838701</v>
      </c>
      <c r="C102" s="279">
        <v>23464.4375</v>
      </c>
      <c r="D102" s="279">
        <v>0</v>
      </c>
      <c r="E102" s="279">
        <v>0</v>
      </c>
      <c r="F102" s="279">
        <v>0</v>
      </c>
      <c r="G102" s="279">
        <v>0</v>
      </c>
      <c r="H102" s="279">
        <v>0</v>
      </c>
      <c r="I102" s="279">
        <v>0</v>
      </c>
      <c r="J102" s="279">
        <v>0</v>
      </c>
      <c r="K102" s="279">
        <v>0</v>
      </c>
      <c r="L102" s="279">
        <v>0</v>
      </c>
      <c r="M102" s="279">
        <v>0</v>
      </c>
      <c r="N102" s="279">
        <v>23356.914893616999</v>
      </c>
      <c r="O102" s="181"/>
      <c r="P102" s="274"/>
      <c r="Q102" s="274"/>
      <c r="R102" s="199"/>
      <c r="S102" s="199"/>
      <c r="T102" s="274"/>
      <c r="U102" s="274"/>
      <c r="V102" s="275"/>
      <c r="W102" s="277"/>
      <c r="X102" s="277"/>
      <c r="Y102" s="277"/>
      <c r="Z102" s="277"/>
      <c r="AA102" s="277"/>
      <c r="AB102" s="277"/>
    </row>
    <row r="103" spans="1:34" s="172" customFormat="1" ht="12" x14ac:dyDescent="0.2">
      <c r="A103" s="236"/>
      <c r="F103" s="170"/>
      <c r="G103" s="170"/>
      <c r="H103" s="170"/>
      <c r="I103" s="170"/>
      <c r="J103" s="170"/>
      <c r="K103" s="170"/>
      <c r="L103" s="181"/>
      <c r="M103" s="181"/>
      <c r="N103" s="181"/>
      <c r="O103" s="181"/>
      <c r="P103" s="274"/>
      <c r="Q103" s="274"/>
      <c r="R103" s="274"/>
      <c r="S103" s="199"/>
      <c r="T103" s="274"/>
      <c r="U103" s="274"/>
      <c r="V103" s="275"/>
      <c r="W103" s="277"/>
      <c r="X103" s="277"/>
      <c r="Y103" s="277"/>
      <c r="Z103" s="277"/>
      <c r="AA103" s="277"/>
      <c r="AB103" s="277"/>
    </row>
    <row r="104" spans="1:34" s="172" customFormat="1" ht="12" customHeight="1" x14ac:dyDescent="0.2">
      <c r="A104" s="421"/>
      <c r="B104" s="419"/>
      <c r="C104" s="419"/>
      <c r="D104" s="419"/>
      <c r="E104" s="419"/>
      <c r="F104" s="419"/>
      <c r="G104" s="419"/>
      <c r="H104" s="419"/>
      <c r="I104" s="419"/>
      <c r="J104" s="419"/>
      <c r="K104" s="419"/>
      <c r="L104" s="419"/>
      <c r="M104" s="419"/>
      <c r="N104" s="419"/>
      <c r="O104" s="419"/>
      <c r="P104" s="419"/>
      <c r="Q104" s="419"/>
      <c r="R104" s="419"/>
      <c r="S104" s="419"/>
      <c r="T104" s="419"/>
      <c r="U104" s="419"/>
      <c r="V104" s="422"/>
    </row>
    <row r="105" spans="1:34" s="172" customFormat="1" ht="12" x14ac:dyDescent="0.2">
      <c r="A105" s="236"/>
      <c r="F105" s="170"/>
      <c r="G105" s="170"/>
      <c r="H105" s="170"/>
      <c r="I105" s="170"/>
      <c r="J105" s="170"/>
      <c r="K105" s="170"/>
      <c r="L105" s="181"/>
      <c r="M105" s="181"/>
      <c r="N105" s="181"/>
      <c r="O105" s="181"/>
      <c r="P105" s="181"/>
      <c r="Q105" s="181"/>
      <c r="R105" s="181"/>
      <c r="S105" s="181"/>
      <c r="T105" s="181"/>
      <c r="U105" s="181"/>
      <c r="V105" s="235"/>
      <c r="AA105" s="217"/>
      <c r="AB105" s="217"/>
      <c r="AC105" s="217"/>
      <c r="AD105" s="217"/>
      <c r="AE105" s="217"/>
      <c r="AF105" s="217"/>
      <c r="AG105" s="217"/>
    </row>
    <row r="106" spans="1:34" s="172" customFormat="1" ht="24.75" customHeight="1" x14ac:dyDescent="0.2">
      <c r="A106" s="409" t="s">
        <v>828</v>
      </c>
      <c r="B106" s="410"/>
      <c r="C106" s="410"/>
      <c r="D106" s="410"/>
      <c r="E106" s="410"/>
      <c r="F106" s="410"/>
      <c r="G106" s="410"/>
      <c r="H106" s="410"/>
      <c r="I106" s="410"/>
      <c r="J106" s="410"/>
      <c r="K106" s="410"/>
      <c r="L106" s="410"/>
      <c r="M106" s="410"/>
      <c r="N106" s="410"/>
      <c r="O106" s="181"/>
      <c r="P106" s="181"/>
      <c r="Q106" s="249"/>
      <c r="R106" s="249"/>
      <c r="S106" s="249"/>
      <c r="T106" s="249"/>
      <c r="U106" s="249"/>
      <c r="V106" s="268"/>
      <c r="W106" s="217"/>
      <c r="X106" s="217"/>
      <c r="Y106" s="217"/>
      <c r="Z106" s="217"/>
      <c r="AA106" s="217"/>
      <c r="AB106" s="217"/>
    </row>
    <row r="107" spans="1:34" s="172" customFormat="1" ht="12" x14ac:dyDescent="0.2">
      <c r="A107" s="189" t="s">
        <v>789</v>
      </c>
      <c r="B107" s="189" t="s">
        <v>790</v>
      </c>
      <c r="C107" s="189" t="s">
        <v>791</v>
      </c>
      <c r="D107" s="189" t="s">
        <v>792</v>
      </c>
      <c r="E107" s="189" t="s">
        <v>793</v>
      </c>
      <c r="F107" s="189" t="s">
        <v>794</v>
      </c>
      <c r="G107" s="189" t="s">
        <v>795</v>
      </c>
      <c r="H107" s="189" t="s">
        <v>796</v>
      </c>
      <c r="I107" s="189" t="s">
        <v>797</v>
      </c>
      <c r="J107" s="189" t="s">
        <v>798</v>
      </c>
      <c r="K107" s="189" t="s">
        <v>799</v>
      </c>
      <c r="L107" s="189" t="s">
        <v>800</v>
      </c>
      <c r="M107" s="189" t="s">
        <v>801</v>
      </c>
      <c r="N107" s="189" t="s">
        <v>824</v>
      </c>
      <c r="O107" s="181"/>
      <c r="P107" s="249"/>
      <c r="Q107" s="249"/>
      <c r="R107" s="249"/>
      <c r="S107" s="249"/>
      <c r="T107" s="249"/>
      <c r="U107" s="249"/>
      <c r="V107" s="268"/>
      <c r="W107" s="217"/>
      <c r="X107" s="217"/>
      <c r="Y107" s="217"/>
      <c r="Z107" s="217"/>
      <c r="AA107" s="217"/>
      <c r="AB107" s="217"/>
      <c r="AC107" s="277"/>
      <c r="AD107" s="277"/>
      <c r="AE107" s="277"/>
      <c r="AF107" s="277"/>
      <c r="AG107" s="277"/>
      <c r="AH107" s="277"/>
    </row>
    <row r="108" spans="1:34" s="172" customFormat="1" ht="12.75" customHeight="1" x14ac:dyDescent="0.2">
      <c r="A108" s="269" t="s">
        <v>825</v>
      </c>
      <c r="B108" s="283">
        <v>44.352495262160502</v>
      </c>
      <c r="C108" s="284">
        <v>48.5877112537665</v>
      </c>
      <c r="D108" s="285">
        <v>0</v>
      </c>
      <c r="E108" s="284">
        <v>0</v>
      </c>
      <c r="F108" s="285">
        <v>0</v>
      </c>
      <c r="G108" s="284">
        <v>0</v>
      </c>
      <c r="H108" s="284">
        <v>0</v>
      </c>
      <c r="I108" s="285">
        <v>0</v>
      </c>
      <c r="J108" s="284">
        <v>0</v>
      </c>
      <c r="K108" s="285">
        <v>0</v>
      </c>
      <c r="L108" s="285">
        <v>0</v>
      </c>
      <c r="M108" s="284">
        <v>0</v>
      </c>
      <c r="N108" s="285">
        <v>45.829981718464403</v>
      </c>
      <c r="O108" s="181"/>
      <c r="P108" s="181"/>
      <c r="Q108" s="249"/>
      <c r="R108" s="249"/>
      <c r="S108" s="249"/>
      <c r="T108" s="249"/>
      <c r="U108" s="249"/>
      <c r="V108" s="268"/>
      <c r="W108" s="217"/>
      <c r="X108" s="217"/>
      <c r="Y108" s="217"/>
      <c r="Z108" s="217"/>
      <c r="AA108" s="217"/>
      <c r="AB108" s="217"/>
      <c r="AC108" s="277"/>
      <c r="AD108" s="277"/>
      <c r="AE108" s="277"/>
      <c r="AF108" s="277"/>
      <c r="AG108" s="277"/>
      <c r="AH108" s="277"/>
    </row>
    <row r="109" spans="1:34" s="172" customFormat="1" ht="12" x14ac:dyDescent="0.2">
      <c r="A109" s="278" t="s">
        <v>802</v>
      </c>
      <c r="B109" s="286">
        <v>39.230614300100697</v>
      </c>
      <c r="C109" s="287">
        <v>43.385338345864703</v>
      </c>
      <c r="D109" s="287">
        <v>0</v>
      </c>
      <c r="E109" s="287">
        <v>0</v>
      </c>
      <c r="F109" s="287">
        <v>0</v>
      </c>
      <c r="G109" s="287">
        <v>0</v>
      </c>
      <c r="H109" s="287">
        <v>0</v>
      </c>
      <c r="I109" s="287">
        <v>0</v>
      </c>
      <c r="J109" s="287">
        <v>0</v>
      </c>
      <c r="K109" s="287">
        <v>0</v>
      </c>
      <c r="L109" s="287">
        <v>0</v>
      </c>
      <c r="M109" s="287">
        <v>0</v>
      </c>
      <c r="N109" s="287">
        <v>40.68</v>
      </c>
      <c r="O109" s="181"/>
      <c r="P109" s="181"/>
      <c r="Q109" s="181"/>
      <c r="R109" s="249"/>
      <c r="S109" s="249"/>
      <c r="T109" s="249"/>
      <c r="U109" s="249"/>
      <c r="V109" s="268"/>
      <c r="W109" s="217"/>
      <c r="X109" s="217"/>
      <c r="Y109" s="217"/>
      <c r="Z109" s="217"/>
      <c r="AA109" s="277"/>
      <c r="AB109" s="277"/>
      <c r="AC109" s="218"/>
      <c r="AD109" s="277"/>
      <c r="AE109" s="277"/>
      <c r="AF109" s="277"/>
      <c r="AH109" s="277"/>
    </row>
    <row r="110" spans="1:34" s="172" customFormat="1" ht="12" x14ac:dyDescent="0.2">
      <c r="A110" s="280" t="s">
        <v>803</v>
      </c>
      <c r="B110" s="286">
        <v>53.793478260869598</v>
      </c>
      <c r="C110" s="287">
        <v>69.870588235294093</v>
      </c>
      <c r="D110" s="287">
        <v>0</v>
      </c>
      <c r="E110" s="287">
        <v>0</v>
      </c>
      <c r="F110" s="287">
        <v>0</v>
      </c>
      <c r="G110" s="287">
        <v>0</v>
      </c>
      <c r="H110" s="287">
        <v>0</v>
      </c>
      <c r="I110" s="287">
        <v>0</v>
      </c>
      <c r="J110" s="287">
        <v>0</v>
      </c>
      <c r="K110" s="287">
        <v>0</v>
      </c>
      <c r="L110" s="287">
        <v>0</v>
      </c>
      <c r="M110" s="287">
        <v>0</v>
      </c>
      <c r="N110" s="287">
        <v>58.873605947955397</v>
      </c>
      <c r="O110" s="181"/>
      <c r="P110" s="181"/>
      <c r="Q110" s="249"/>
      <c r="R110" s="249"/>
      <c r="S110" s="249"/>
      <c r="T110" s="249"/>
      <c r="U110" s="249"/>
      <c r="V110" s="268"/>
      <c r="W110" s="217"/>
      <c r="X110" s="217"/>
      <c r="AA110" s="277"/>
      <c r="AB110" s="277"/>
      <c r="AC110" s="277"/>
      <c r="AD110" s="277"/>
      <c r="AE110" s="277"/>
      <c r="AF110" s="277"/>
      <c r="AG110" s="277"/>
      <c r="AH110" s="277"/>
    </row>
    <row r="111" spans="1:34" s="172" customFormat="1" ht="12" x14ac:dyDescent="0.2">
      <c r="A111" s="280" t="s">
        <v>805</v>
      </c>
      <c r="B111" s="286">
        <v>44.477572559366799</v>
      </c>
      <c r="C111" s="287">
        <v>48.465012263742601</v>
      </c>
      <c r="D111" s="287">
        <v>0</v>
      </c>
      <c r="E111" s="287">
        <v>0</v>
      </c>
      <c r="F111" s="287">
        <v>0</v>
      </c>
      <c r="G111" s="287">
        <v>0</v>
      </c>
      <c r="H111" s="287">
        <v>0</v>
      </c>
      <c r="I111" s="287">
        <v>0</v>
      </c>
      <c r="J111" s="287">
        <v>0</v>
      </c>
      <c r="K111" s="287">
        <v>0</v>
      </c>
      <c r="L111" s="287">
        <v>0</v>
      </c>
      <c r="M111" s="287">
        <v>0</v>
      </c>
      <c r="N111" s="287">
        <v>45.872180451127797</v>
      </c>
      <c r="O111" s="181"/>
      <c r="P111" s="249"/>
      <c r="Q111" s="249"/>
      <c r="R111" s="249"/>
      <c r="S111" s="249"/>
      <c r="T111" s="249"/>
      <c r="U111" s="249"/>
      <c r="V111" s="268"/>
      <c r="W111" s="217"/>
      <c r="X111" s="217"/>
      <c r="Y111" s="217"/>
      <c r="Z111" s="217"/>
    </row>
    <row r="112" spans="1:34" s="172" customFormat="1" ht="12" x14ac:dyDescent="0.2">
      <c r="A112" s="269" t="s">
        <v>826</v>
      </c>
      <c r="B112" s="283">
        <v>51.434510393188098</v>
      </c>
      <c r="C112" s="284">
        <v>48.540383644623901</v>
      </c>
      <c r="D112" s="285">
        <v>0</v>
      </c>
      <c r="E112" s="284">
        <v>0</v>
      </c>
      <c r="F112" s="285">
        <v>0</v>
      </c>
      <c r="G112" s="284">
        <v>0</v>
      </c>
      <c r="H112" s="284">
        <v>0</v>
      </c>
      <c r="I112" s="285">
        <v>0</v>
      </c>
      <c r="J112" s="284">
        <v>0</v>
      </c>
      <c r="K112" s="285">
        <v>0</v>
      </c>
      <c r="L112" s="285">
        <v>0</v>
      </c>
      <c r="M112" s="284">
        <v>0</v>
      </c>
      <c r="N112" s="285">
        <v>50.474807499162999</v>
      </c>
      <c r="O112" s="181"/>
      <c r="P112" s="249"/>
      <c r="Q112" s="249"/>
      <c r="R112" s="274"/>
      <c r="S112" s="274"/>
      <c r="T112" s="274"/>
      <c r="U112" s="274"/>
      <c r="V112" s="235"/>
      <c r="Z112" s="217"/>
      <c r="AA112" s="217"/>
      <c r="AB112" s="217"/>
      <c r="AC112" s="217"/>
      <c r="AD112" s="217"/>
      <c r="AE112" s="217"/>
      <c r="AF112" s="217"/>
    </row>
    <row r="113" spans="1:33" s="172" customFormat="1" ht="12" x14ac:dyDescent="0.2">
      <c r="A113" s="278" t="s">
        <v>802</v>
      </c>
      <c r="B113" s="286">
        <v>55.143807987091598</v>
      </c>
      <c r="C113" s="287">
        <v>48.532238686423703</v>
      </c>
      <c r="D113" s="287">
        <v>0</v>
      </c>
      <c r="E113" s="287">
        <v>0</v>
      </c>
      <c r="F113" s="287">
        <v>0</v>
      </c>
      <c r="G113" s="287">
        <v>0</v>
      </c>
      <c r="H113" s="287">
        <v>0</v>
      </c>
      <c r="I113" s="287">
        <v>0</v>
      </c>
      <c r="J113" s="287">
        <v>0</v>
      </c>
      <c r="K113" s="287">
        <v>0</v>
      </c>
      <c r="L113" s="287">
        <v>0</v>
      </c>
      <c r="M113" s="287">
        <v>0</v>
      </c>
      <c r="N113" s="287">
        <v>52.929309188464103</v>
      </c>
      <c r="O113" s="181"/>
      <c r="P113" s="249"/>
      <c r="Q113" s="249"/>
      <c r="R113" s="249"/>
      <c r="S113" s="249"/>
      <c r="T113" s="249"/>
      <c r="U113" s="274"/>
      <c r="V113" s="268"/>
      <c r="W113" s="217"/>
      <c r="X113" s="217"/>
      <c r="Y113" s="217"/>
      <c r="Z113" s="217"/>
      <c r="AA113" s="217"/>
      <c r="AB113" s="217"/>
      <c r="AC113" s="217"/>
    </row>
    <row r="114" spans="1:33" s="172" customFormat="1" ht="12" customHeight="1" x14ac:dyDescent="0.2">
      <c r="A114" s="280" t="s">
        <v>803</v>
      </c>
      <c r="B114" s="286">
        <v>48.7126637554585</v>
      </c>
      <c r="C114" s="287">
        <v>49.896150402864798</v>
      </c>
      <c r="D114" s="287">
        <v>0</v>
      </c>
      <c r="E114" s="287">
        <v>0</v>
      </c>
      <c r="F114" s="287">
        <v>0</v>
      </c>
      <c r="G114" s="287">
        <v>0</v>
      </c>
      <c r="H114" s="287">
        <v>0</v>
      </c>
      <c r="I114" s="287">
        <v>0</v>
      </c>
      <c r="J114" s="287">
        <v>0</v>
      </c>
      <c r="K114" s="287">
        <v>0</v>
      </c>
      <c r="L114" s="287">
        <v>0</v>
      </c>
      <c r="M114" s="287">
        <v>0</v>
      </c>
      <c r="N114" s="287">
        <v>49.100675080716201</v>
      </c>
      <c r="O114" s="181"/>
      <c r="P114" s="249"/>
      <c r="Q114" s="249"/>
      <c r="R114" s="274"/>
      <c r="S114" s="274"/>
      <c r="T114" s="274"/>
      <c r="U114" s="274"/>
      <c r="V114" s="268"/>
      <c r="W114" s="217"/>
      <c r="X114" s="217"/>
      <c r="Y114" s="217"/>
      <c r="Z114" s="217"/>
      <c r="AA114" s="217"/>
      <c r="AB114" s="217"/>
    </row>
    <row r="115" spans="1:33" s="172" customFormat="1" ht="12" x14ac:dyDescent="0.2">
      <c r="A115" s="280" t="s">
        <v>805</v>
      </c>
      <c r="B115" s="286">
        <v>34.960704607046097</v>
      </c>
      <c r="C115" s="287">
        <v>44.247126436781599</v>
      </c>
      <c r="D115" s="287">
        <v>0</v>
      </c>
      <c r="E115" s="287">
        <v>0</v>
      </c>
      <c r="F115" s="287">
        <v>0</v>
      </c>
      <c r="G115" s="287">
        <v>0</v>
      </c>
      <c r="H115" s="287">
        <v>0</v>
      </c>
      <c r="I115" s="287">
        <v>0</v>
      </c>
      <c r="J115" s="287">
        <v>0</v>
      </c>
      <c r="K115" s="287">
        <v>0</v>
      </c>
      <c r="L115" s="287">
        <v>0</v>
      </c>
      <c r="M115" s="287">
        <v>0</v>
      </c>
      <c r="N115" s="287">
        <v>37.936464088397798</v>
      </c>
      <c r="O115" s="181"/>
      <c r="P115" s="249"/>
      <c r="Q115" s="249"/>
      <c r="R115" s="249"/>
      <c r="S115" s="249"/>
      <c r="T115" s="249"/>
      <c r="U115" s="249"/>
      <c r="V115" s="268"/>
      <c r="W115" s="217"/>
      <c r="X115" s="217"/>
      <c r="Y115" s="217"/>
      <c r="Z115" s="217"/>
      <c r="AA115" s="217"/>
      <c r="AB115" s="217"/>
    </row>
    <row r="116" spans="1:33" s="172" customFormat="1" ht="12" x14ac:dyDescent="0.2">
      <c r="A116" s="269" t="s">
        <v>827</v>
      </c>
      <c r="B116" s="283">
        <v>46.896325282238102</v>
      </c>
      <c r="C116" s="284">
        <v>48.5715394566624</v>
      </c>
      <c r="D116" s="285">
        <v>0</v>
      </c>
      <c r="E116" s="284">
        <v>0</v>
      </c>
      <c r="F116" s="285">
        <v>0</v>
      </c>
      <c r="G116" s="284">
        <v>0</v>
      </c>
      <c r="H116" s="284">
        <v>0</v>
      </c>
      <c r="I116" s="285">
        <v>0</v>
      </c>
      <c r="J116" s="284">
        <v>0</v>
      </c>
      <c r="K116" s="285">
        <v>0</v>
      </c>
      <c r="L116" s="285">
        <v>0</v>
      </c>
      <c r="M116" s="284">
        <v>0</v>
      </c>
      <c r="N116" s="285">
        <v>47.470527373773201</v>
      </c>
      <c r="O116" s="181"/>
      <c r="P116" s="181"/>
      <c r="Q116" s="181"/>
      <c r="R116" s="181"/>
      <c r="S116" s="181"/>
      <c r="T116" s="181"/>
      <c r="U116" s="181"/>
      <c r="V116" s="235"/>
    </row>
    <row r="117" spans="1:33" s="172" customFormat="1" ht="12" x14ac:dyDescent="0.2">
      <c r="A117" s="278" t="s">
        <v>802</v>
      </c>
      <c r="B117" s="286">
        <v>52.488489329524398</v>
      </c>
      <c r="C117" s="287">
        <v>47.628260151865298</v>
      </c>
      <c r="D117" s="287">
        <v>0</v>
      </c>
      <c r="E117" s="287">
        <v>0</v>
      </c>
      <c r="F117" s="287">
        <v>0</v>
      </c>
      <c r="G117" s="287">
        <v>0</v>
      </c>
      <c r="H117" s="287">
        <v>0</v>
      </c>
      <c r="I117" s="287">
        <v>0</v>
      </c>
      <c r="J117" s="287">
        <v>0</v>
      </c>
      <c r="K117" s="287">
        <v>0</v>
      </c>
      <c r="L117" s="287">
        <v>0</v>
      </c>
      <c r="M117" s="287">
        <v>0</v>
      </c>
      <c r="N117" s="287">
        <v>50.849109131403097</v>
      </c>
      <c r="O117" s="181"/>
      <c r="P117" s="181"/>
      <c r="Q117" s="181"/>
      <c r="R117" s="181"/>
      <c r="S117" s="181"/>
      <c r="T117" s="181"/>
      <c r="U117" s="181"/>
      <c r="V117" s="235"/>
    </row>
    <row r="118" spans="1:33" s="172" customFormat="1" ht="12" x14ac:dyDescent="0.2">
      <c r="A118" s="280" t="s">
        <v>803</v>
      </c>
      <c r="B118" s="286">
        <v>49.416102332580898</v>
      </c>
      <c r="C118" s="287">
        <v>52.534576534576502</v>
      </c>
      <c r="D118" s="287">
        <v>0</v>
      </c>
      <c r="E118" s="287">
        <v>0</v>
      </c>
      <c r="F118" s="287">
        <v>0</v>
      </c>
      <c r="G118" s="287">
        <v>0</v>
      </c>
      <c r="H118" s="287">
        <v>0</v>
      </c>
      <c r="I118" s="287">
        <v>0</v>
      </c>
      <c r="J118" s="287">
        <v>0</v>
      </c>
      <c r="K118" s="287">
        <v>0</v>
      </c>
      <c r="L118" s="287">
        <v>0</v>
      </c>
      <c r="M118" s="287">
        <v>0</v>
      </c>
      <c r="N118" s="287">
        <v>50.433460076045598</v>
      </c>
      <c r="O118" s="181"/>
      <c r="P118" s="181"/>
      <c r="Q118" s="181"/>
      <c r="R118" s="181"/>
      <c r="S118" s="181"/>
      <c r="T118" s="181"/>
      <c r="U118" s="181"/>
      <c r="V118" s="235"/>
    </row>
    <row r="119" spans="1:33" s="172" customFormat="1" ht="12" x14ac:dyDescent="0.2">
      <c r="A119" s="280" t="s">
        <v>805</v>
      </c>
      <c r="B119" s="286">
        <v>43.962052260716398</v>
      </c>
      <c r="C119" s="287">
        <v>48.263360351696697</v>
      </c>
      <c r="D119" s="287">
        <v>0</v>
      </c>
      <c r="E119" s="287">
        <v>0</v>
      </c>
      <c r="F119" s="287">
        <v>0</v>
      </c>
      <c r="G119" s="287">
        <v>0</v>
      </c>
      <c r="H119" s="287">
        <v>0</v>
      </c>
      <c r="I119" s="287">
        <v>0</v>
      </c>
      <c r="J119" s="287">
        <v>0</v>
      </c>
      <c r="K119" s="287">
        <v>0</v>
      </c>
      <c r="L119" s="287">
        <v>0</v>
      </c>
      <c r="M119" s="287">
        <v>0</v>
      </c>
      <c r="N119" s="287">
        <v>45.459886140745297</v>
      </c>
      <c r="O119" s="181"/>
      <c r="P119" s="181"/>
      <c r="Q119" s="181"/>
      <c r="R119" s="181"/>
      <c r="S119" s="181"/>
      <c r="T119" s="181"/>
      <c r="U119" s="181"/>
      <c r="V119" s="235"/>
    </row>
    <row r="120" spans="1:33" s="172" customFormat="1" ht="12" x14ac:dyDescent="0.2">
      <c r="A120" s="236"/>
      <c r="F120" s="170"/>
      <c r="G120" s="170"/>
      <c r="H120" s="170"/>
      <c r="I120" s="170"/>
      <c r="J120" s="170"/>
      <c r="K120" s="170"/>
      <c r="L120" s="181"/>
      <c r="M120" s="181"/>
      <c r="N120" s="181"/>
      <c r="O120" s="181"/>
      <c r="P120" s="181"/>
      <c r="Q120" s="181"/>
      <c r="R120" s="181"/>
      <c r="S120" s="181"/>
      <c r="T120" s="181"/>
      <c r="U120" s="181"/>
      <c r="V120" s="235"/>
    </row>
    <row r="121" spans="1:33" s="172" customFormat="1" ht="12" x14ac:dyDescent="0.2">
      <c r="A121" s="421"/>
      <c r="B121" s="419"/>
      <c r="C121" s="419"/>
      <c r="D121" s="419"/>
      <c r="E121" s="419"/>
      <c r="F121" s="419"/>
      <c r="G121" s="419"/>
      <c r="H121" s="419"/>
      <c r="I121" s="419"/>
      <c r="J121" s="419"/>
      <c r="K121" s="419"/>
      <c r="L121" s="419"/>
      <c r="M121" s="419"/>
      <c r="N121" s="419"/>
      <c r="O121" s="419"/>
      <c r="P121" s="419"/>
      <c r="Q121" s="419"/>
      <c r="R121" s="419"/>
      <c r="S121" s="419"/>
      <c r="T121" s="419"/>
      <c r="U121" s="419"/>
      <c r="V121" s="422"/>
    </row>
    <row r="122" spans="1:33" s="172" customFormat="1" ht="12" x14ac:dyDescent="0.2">
      <c r="A122" s="236"/>
      <c r="F122" s="170"/>
      <c r="G122" s="170"/>
      <c r="H122" s="170"/>
      <c r="I122" s="170"/>
      <c r="J122" s="170"/>
      <c r="K122" s="170"/>
      <c r="L122" s="181"/>
      <c r="M122" s="181"/>
      <c r="N122" s="181"/>
      <c r="O122" s="181"/>
      <c r="P122" s="181"/>
      <c r="Q122" s="181"/>
      <c r="R122" s="181"/>
      <c r="S122" s="249"/>
      <c r="T122" s="249"/>
      <c r="U122" s="249"/>
      <c r="V122" s="268"/>
    </row>
    <row r="123" spans="1:33" s="170" customFormat="1" ht="24.75" customHeight="1" x14ac:dyDescent="0.2">
      <c r="A123" s="426" t="s">
        <v>829</v>
      </c>
      <c r="B123" s="403"/>
      <c r="C123" s="403"/>
      <c r="D123" s="403"/>
      <c r="E123" s="403"/>
      <c r="F123" s="403"/>
      <c r="G123" s="403"/>
      <c r="H123" s="403"/>
      <c r="I123" s="403"/>
      <c r="J123" s="403"/>
      <c r="K123" s="403"/>
      <c r="L123" s="403"/>
      <c r="M123" s="403"/>
      <c r="N123" s="403"/>
      <c r="O123" s="181"/>
      <c r="P123" s="249"/>
      <c r="Q123" s="249"/>
      <c r="R123" s="249"/>
      <c r="S123" s="249"/>
      <c r="T123" s="249"/>
      <c r="U123" s="249"/>
      <c r="V123" s="268"/>
      <c r="W123" s="241"/>
      <c r="X123" s="241"/>
      <c r="Y123" s="241"/>
      <c r="Z123" s="241"/>
      <c r="AA123" s="241"/>
      <c r="AB123" s="241"/>
    </row>
    <row r="124" spans="1:33" s="172" customFormat="1" ht="12" x14ac:dyDescent="0.2">
      <c r="A124" s="188" t="s">
        <v>809</v>
      </c>
      <c r="B124" s="189" t="s">
        <v>790</v>
      </c>
      <c r="C124" s="189" t="s">
        <v>791</v>
      </c>
      <c r="D124" s="189" t="s">
        <v>792</v>
      </c>
      <c r="E124" s="189" t="s">
        <v>793</v>
      </c>
      <c r="F124" s="189" t="s">
        <v>794</v>
      </c>
      <c r="G124" s="189" t="s">
        <v>795</v>
      </c>
      <c r="H124" s="189" t="s">
        <v>796</v>
      </c>
      <c r="I124" s="189" t="s">
        <v>797</v>
      </c>
      <c r="J124" s="189" t="s">
        <v>798</v>
      </c>
      <c r="K124" s="189" t="s">
        <v>799</v>
      </c>
      <c r="L124" s="189" t="s">
        <v>800</v>
      </c>
      <c r="M124" s="189" t="s">
        <v>801</v>
      </c>
      <c r="N124" s="189" t="s">
        <v>824</v>
      </c>
      <c r="O124" s="181"/>
      <c r="P124" s="274"/>
      <c r="Q124" s="249"/>
      <c r="R124" s="249"/>
      <c r="S124" s="249"/>
      <c r="T124" s="249"/>
      <c r="U124" s="249"/>
      <c r="V124" s="268"/>
      <c r="W124" s="217"/>
      <c r="X124" s="217"/>
      <c r="Y124" s="217"/>
      <c r="Z124" s="217"/>
      <c r="AA124" s="217"/>
      <c r="AB124" s="217"/>
      <c r="AC124" s="217"/>
      <c r="AD124" s="217"/>
      <c r="AE124" s="217"/>
      <c r="AF124" s="217"/>
    </row>
    <row r="125" spans="1:33" s="172" customFormat="1" ht="12.75" customHeight="1" thickBot="1" x14ac:dyDescent="0.25">
      <c r="A125" s="194" t="s">
        <v>18</v>
      </c>
      <c r="B125" s="270">
        <v>38724.806451612902</v>
      </c>
      <c r="C125" s="271">
        <v>39106.3125</v>
      </c>
      <c r="D125" s="272">
        <v>0</v>
      </c>
      <c r="E125" s="271">
        <v>0</v>
      </c>
      <c r="F125" s="272">
        <v>0</v>
      </c>
      <c r="G125" s="271">
        <v>0</v>
      </c>
      <c r="H125" s="271">
        <v>0</v>
      </c>
      <c r="I125" s="272">
        <v>0</v>
      </c>
      <c r="J125" s="271">
        <v>0</v>
      </c>
      <c r="K125" s="272">
        <v>0</v>
      </c>
      <c r="L125" s="272">
        <v>0</v>
      </c>
      <c r="M125" s="271">
        <v>0</v>
      </c>
      <c r="N125" s="270">
        <v>38854.6808510638</v>
      </c>
      <c r="O125" s="181"/>
      <c r="P125" s="274"/>
      <c r="Q125" s="274"/>
      <c r="R125" s="274"/>
      <c r="S125" s="274"/>
      <c r="T125" s="199"/>
      <c r="U125" s="274"/>
      <c r="V125" s="275"/>
      <c r="W125" s="277"/>
      <c r="X125" s="277"/>
      <c r="Y125" s="277"/>
      <c r="Z125" s="277"/>
      <c r="AA125" s="277"/>
      <c r="AB125" s="277"/>
    </row>
    <row r="126" spans="1:33" s="172" customFormat="1" ht="12.75" thickTop="1" x14ac:dyDescent="0.2">
      <c r="A126" s="205" t="s">
        <v>775</v>
      </c>
      <c r="B126" s="233">
        <v>38724.806451612902</v>
      </c>
      <c r="C126" s="279">
        <v>39106.3125</v>
      </c>
      <c r="D126" s="279">
        <v>0</v>
      </c>
      <c r="E126" s="279">
        <v>0</v>
      </c>
      <c r="F126" s="279">
        <v>0</v>
      </c>
      <c r="G126" s="279">
        <v>0</v>
      </c>
      <c r="H126" s="279">
        <v>0</v>
      </c>
      <c r="I126" s="279">
        <v>0</v>
      </c>
      <c r="J126" s="279">
        <v>0</v>
      </c>
      <c r="K126" s="279">
        <v>0</v>
      </c>
      <c r="L126" s="279">
        <v>0</v>
      </c>
      <c r="M126" s="279">
        <v>0</v>
      </c>
      <c r="N126" s="233">
        <v>38854.6808510638</v>
      </c>
      <c r="O126" s="181"/>
      <c r="P126" s="274"/>
      <c r="Q126" s="274"/>
      <c r="R126" s="274"/>
      <c r="S126" s="274"/>
      <c r="T126" s="274"/>
      <c r="U126" s="274"/>
      <c r="V126" s="275"/>
      <c r="W126" s="277"/>
      <c r="X126" s="277"/>
      <c r="Y126" s="277"/>
      <c r="Z126" s="277"/>
      <c r="AA126" s="217"/>
      <c r="AB126" s="277"/>
      <c r="AF126" s="277"/>
      <c r="AG126" s="277"/>
    </row>
    <row r="127" spans="1:33" s="289" customFormat="1" ht="23.25" customHeight="1" x14ac:dyDescent="0.2">
      <c r="A127" s="236"/>
      <c r="B127" s="172"/>
      <c r="C127" s="172"/>
      <c r="D127" s="172"/>
      <c r="E127" s="172"/>
      <c r="F127" s="170"/>
      <c r="G127" s="170"/>
      <c r="H127" s="170"/>
      <c r="I127" s="170"/>
      <c r="J127" s="170"/>
      <c r="K127" s="170"/>
      <c r="L127" s="181"/>
      <c r="M127" s="181"/>
      <c r="N127" s="181"/>
      <c r="O127" s="181"/>
      <c r="P127" s="274"/>
      <c r="Q127" s="274"/>
      <c r="R127" s="274"/>
      <c r="S127" s="274"/>
      <c r="T127" s="274"/>
      <c r="U127" s="274"/>
      <c r="V127" s="275"/>
      <c r="W127" s="288"/>
      <c r="X127" s="288"/>
      <c r="Y127" s="288"/>
      <c r="Z127" s="288"/>
      <c r="AA127" s="288"/>
      <c r="AB127" s="288"/>
      <c r="AC127" s="288"/>
      <c r="AD127" s="288"/>
      <c r="AE127" s="288"/>
      <c r="AF127" s="288"/>
      <c r="AG127" s="288"/>
    </row>
    <row r="128" spans="1:33" s="172" customFormat="1" ht="12.75" customHeight="1" x14ac:dyDescent="0.2">
      <c r="A128" s="426" t="s">
        <v>830</v>
      </c>
      <c r="B128" s="403"/>
      <c r="C128" s="403"/>
      <c r="D128" s="403"/>
      <c r="E128" s="403"/>
      <c r="F128" s="403"/>
      <c r="G128" s="403"/>
      <c r="H128" s="403"/>
      <c r="I128" s="403"/>
      <c r="J128" s="403"/>
      <c r="K128" s="403"/>
      <c r="L128" s="403"/>
      <c r="M128" s="403"/>
      <c r="N128" s="403"/>
      <c r="O128" s="181"/>
      <c r="P128" s="181"/>
      <c r="Q128" s="274"/>
      <c r="R128" s="274"/>
      <c r="S128" s="249"/>
      <c r="T128" s="249"/>
      <c r="U128" s="249"/>
      <c r="V128" s="275"/>
      <c r="W128" s="277"/>
      <c r="X128" s="277"/>
      <c r="Y128" s="277"/>
      <c r="Z128" s="277"/>
      <c r="AA128" s="277"/>
    </row>
    <row r="129" spans="1:32" s="172" customFormat="1" ht="12.75" customHeight="1" x14ac:dyDescent="0.2">
      <c r="A129" s="188" t="s">
        <v>809</v>
      </c>
      <c r="B129" s="189" t="s">
        <v>790</v>
      </c>
      <c r="C129" s="189" t="s">
        <v>791</v>
      </c>
      <c r="D129" s="189" t="s">
        <v>792</v>
      </c>
      <c r="E129" s="189" t="s">
        <v>793</v>
      </c>
      <c r="F129" s="189" t="s">
        <v>794</v>
      </c>
      <c r="G129" s="189" t="s">
        <v>795</v>
      </c>
      <c r="H129" s="189" t="s">
        <v>796</v>
      </c>
      <c r="I129" s="189" t="s">
        <v>797</v>
      </c>
      <c r="J129" s="189" t="s">
        <v>798</v>
      </c>
      <c r="K129" s="189" t="s">
        <v>799</v>
      </c>
      <c r="L129" s="189" t="s">
        <v>800</v>
      </c>
      <c r="M129" s="189" t="s">
        <v>801</v>
      </c>
      <c r="N129" s="189" t="s">
        <v>824</v>
      </c>
      <c r="O129" s="181"/>
      <c r="P129" s="249"/>
      <c r="Q129" s="249"/>
      <c r="R129" s="249"/>
      <c r="S129" s="249"/>
      <c r="T129" s="249"/>
      <c r="U129" s="249"/>
      <c r="V129" s="268"/>
      <c r="W129" s="217"/>
      <c r="X129" s="217"/>
      <c r="Y129" s="217"/>
      <c r="Z129" s="217"/>
      <c r="AA129" s="217"/>
      <c r="AB129" s="217"/>
      <c r="AC129" s="217"/>
      <c r="AD129" s="217"/>
      <c r="AE129" s="217"/>
      <c r="AF129" s="217"/>
    </row>
    <row r="130" spans="1:32" s="170" customFormat="1" ht="14.25" customHeight="1" thickBot="1" x14ac:dyDescent="0.25">
      <c r="A130" s="194" t="s">
        <v>18</v>
      </c>
      <c r="B130" s="283">
        <v>46.896325282238102</v>
      </c>
      <c r="C130" s="284">
        <v>48.5715394566624</v>
      </c>
      <c r="D130" s="285">
        <v>0</v>
      </c>
      <c r="E130" s="284">
        <v>0</v>
      </c>
      <c r="F130" s="285">
        <v>0</v>
      </c>
      <c r="G130" s="284">
        <v>0</v>
      </c>
      <c r="H130" s="284">
        <v>0</v>
      </c>
      <c r="I130" s="285">
        <v>0</v>
      </c>
      <c r="J130" s="284">
        <v>0</v>
      </c>
      <c r="K130" s="285">
        <v>0</v>
      </c>
      <c r="L130" s="285">
        <v>0</v>
      </c>
      <c r="M130" s="284">
        <v>0</v>
      </c>
      <c r="N130" s="285">
        <v>47.470527373773201</v>
      </c>
      <c r="P130" s="241"/>
      <c r="Q130" s="241"/>
      <c r="R130" s="241"/>
      <c r="S130" s="241"/>
      <c r="T130" s="241"/>
      <c r="U130" s="241"/>
      <c r="V130" s="290"/>
      <c r="W130" s="241"/>
      <c r="X130" s="241"/>
      <c r="Y130" s="241"/>
      <c r="Z130" s="241"/>
      <c r="AA130" s="291"/>
      <c r="AB130" s="241"/>
    </row>
    <row r="131" spans="1:32" s="172" customFormat="1" ht="12.75" customHeight="1" thickTop="1" x14ac:dyDescent="0.2">
      <c r="A131" s="205" t="s">
        <v>775</v>
      </c>
      <c r="B131" s="286">
        <v>46.896325282238102</v>
      </c>
      <c r="C131" s="287">
        <v>48.5715394566624</v>
      </c>
      <c r="D131" s="287">
        <v>0</v>
      </c>
      <c r="E131" s="287">
        <v>0</v>
      </c>
      <c r="F131" s="287">
        <v>0</v>
      </c>
      <c r="G131" s="287">
        <v>0</v>
      </c>
      <c r="H131" s="287">
        <v>0</v>
      </c>
      <c r="I131" s="287">
        <v>0</v>
      </c>
      <c r="J131" s="287">
        <v>0</v>
      </c>
      <c r="K131" s="287">
        <v>0</v>
      </c>
      <c r="L131" s="287">
        <v>0</v>
      </c>
      <c r="M131" s="287">
        <v>0</v>
      </c>
      <c r="N131" s="287">
        <v>47.470527373773201</v>
      </c>
      <c r="O131" s="181"/>
      <c r="P131" s="181"/>
      <c r="Q131" s="181"/>
      <c r="R131" s="249"/>
      <c r="S131" s="249"/>
      <c r="T131" s="249"/>
      <c r="U131" s="249"/>
      <c r="V131" s="292"/>
      <c r="W131" s="217"/>
      <c r="X131" s="217"/>
      <c r="Y131" s="217"/>
      <c r="Z131" s="217"/>
      <c r="AA131" s="217"/>
      <c r="AB131" s="217"/>
      <c r="AC131" s="217"/>
    </row>
    <row r="132" spans="1:32" s="172" customFormat="1" ht="12.75" customHeight="1" x14ac:dyDescent="0.2">
      <c r="A132" s="210"/>
      <c r="B132" s="293"/>
      <c r="C132" s="293"/>
      <c r="D132" s="293"/>
      <c r="E132" s="293"/>
      <c r="F132" s="293"/>
      <c r="G132" s="293"/>
      <c r="H132" s="293"/>
      <c r="I132" s="293"/>
      <c r="J132" s="293"/>
      <c r="K132" s="293"/>
      <c r="L132" s="293"/>
      <c r="M132" s="293"/>
      <c r="N132" s="293"/>
      <c r="O132" s="181"/>
      <c r="P132" s="181"/>
      <c r="Q132" s="181"/>
      <c r="R132" s="181"/>
      <c r="S132" s="181"/>
      <c r="T132" s="181"/>
      <c r="U132" s="181"/>
      <c r="V132" s="294"/>
    </row>
    <row r="133" spans="1:32" s="172" customFormat="1" ht="12" x14ac:dyDescent="0.2">
      <c r="A133" s="426" t="s">
        <v>831</v>
      </c>
      <c r="B133" s="403"/>
      <c r="C133" s="403"/>
      <c r="D133" s="403"/>
      <c r="E133" s="403"/>
      <c r="F133" s="403"/>
      <c r="G133" s="403"/>
      <c r="H133" s="403"/>
      <c r="I133" s="403"/>
      <c r="J133" s="403"/>
      <c r="K133" s="403"/>
      <c r="L133" s="403"/>
      <c r="M133" s="403"/>
      <c r="N133" s="403"/>
      <c r="O133" s="181"/>
      <c r="P133" s="181"/>
      <c r="Q133" s="181"/>
      <c r="R133" s="249"/>
      <c r="S133" s="249"/>
      <c r="T133" s="249"/>
      <c r="U133" s="249"/>
      <c r="V133" s="292"/>
      <c r="W133" s="217"/>
      <c r="X133" s="217"/>
      <c r="Y133" s="217"/>
      <c r="Z133" s="217"/>
      <c r="AA133" s="217"/>
      <c r="AB133" s="217"/>
      <c r="AC133" s="217"/>
    </row>
    <row r="134" spans="1:32" s="172" customFormat="1" ht="12" x14ac:dyDescent="0.2">
      <c r="A134" s="188" t="s">
        <v>832</v>
      </c>
      <c r="B134" s="189" t="s">
        <v>790</v>
      </c>
      <c r="C134" s="189" t="s">
        <v>791</v>
      </c>
      <c r="D134" s="189" t="s">
        <v>792</v>
      </c>
      <c r="E134" s="189" t="s">
        <v>793</v>
      </c>
      <c r="F134" s="189" t="s">
        <v>794</v>
      </c>
      <c r="G134" s="189" t="s">
        <v>795</v>
      </c>
      <c r="H134" s="189" t="s">
        <v>796</v>
      </c>
      <c r="I134" s="189" t="s">
        <v>797</v>
      </c>
      <c r="J134" s="189" t="s">
        <v>798</v>
      </c>
      <c r="K134" s="189" t="s">
        <v>799</v>
      </c>
      <c r="L134" s="189" t="s">
        <v>800</v>
      </c>
      <c r="M134" s="189" t="s">
        <v>801</v>
      </c>
      <c r="N134" s="189" t="s">
        <v>824</v>
      </c>
      <c r="O134" s="181"/>
      <c r="P134" s="181"/>
      <c r="Q134" s="181"/>
      <c r="R134" s="249"/>
      <c r="S134" s="249"/>
      <c r="T134" s="249"/>
      <c r="U134" s="249"/>
      <c r="V134" s="292"/>
      <c r="W134" s="217"/>
      <c r="X134" s="217"/>
      <c r="Y134" s="217"/>
      <c r="Z134" s="217"/>
      <c r="AA134" s="217"/>
      <c r="AB134" s="217"/>
      <c r="AC134" s="217"/>
    </row>
    <row r="135" spans="1:32" ht="15.75" thickBot="1" x14ac:dyDescent="0.3">
      <c r="A135" s="194" t="s">
        <v>18</v>
      </c>
      <c r="B135" s="283">
        <v>46.896325282238102</v>
      </c>
      <c r="C135" s="284">
        <v>48.5715394566624</v>
      </c>
      <c r="D135" s="285">
        <v>0</v>
      </c>
      <c r="E135" s="284">
        <v>0</v>
      </c>
      <c r="F135" s="285">
        <v>0</v>
      </c>
      <c r="G135" s="284">
        <v>0</v>
      </c>
      <c r="H135" s="284">
        <v>0</v>
      </c>
      <c r="I135" s="285">
        <v>0</v>
      </c>
      <c r="J135" s="284">
        <v>0</v>
      </c>
      <c r="K135" s="285">
        <v>0</v>
      </c>
      <c r="L135" s="285">
        <v>0</v>
      </c>
      <c r="M135" s="284">
        <v>0</v>
      </c>
      <c r="N135" s="285">
        <v>47.470527373773201</v>
      </c>
      <c r="V135" s="294"/>
    </row>
    <row r="136" spans="1:32" ht="15.75" thickTop="1" x14ac:dyDescent="0.25">
      <c r="A136" s="200" t="s">
        <v>631</v>
      </c>
      <c r="B136" s="286">
        <v>44.352495262160502</v>
      </c>
      <c r="C136" s="287">
        <v>48.5877112537665</v>
      </c>
      <c r="D136" s="287">
        <v>0</v>
      </c>
      <c r="E136" s="287">
        <v>0</v>
      </c>
      <c r="F136" s="287">
        <v>0</v>
      </c>
      <c r="G136" s="287">
        <v>0</v>
      </c>
      <c r="H136" s="287">
        <v>0</v>
      </c>
      <c r="I136" s="287">
        <v>0</v>
      </c>
      <c r="J136" s="287">
        <v>0</v>
      </c>
      <c r="K136" s="287">
        <v>0</v>
      </c>
      <c r="L136" s="287">
        <v>0</v>
      </c>
      <c r="M136" s="287">
        <v>0</v>
      </c>
      <c r="N136" s="287">
        <v>45.829981718464403</v>
      </c>
      <c r="V136" s="294"/>
    </row>
    <row r="137" spans="1:32" x14ac:dyDescent="0.25">
      <c r="A137" s="205" t="s">
        <v>650</v>
      </c>
      <c r="B137" s="286">
        <v>51.434510393188098</v>
      </c>
      <c r="C137" s="287">
        <v>48.540383644623901</v>
      </c>
      <c r="D137" s="287">
        <v>0</v>
      </c>
      <c r="E137" s="287">
        <v>0</v>
      </c>
      <c r="F137" s="287">
        <v>0</v>
      </c>
      <c r="G137" s="287">
        <v>0</v>
      </c>
      <c r="H137" s="287">
        <v>0</v>
      </c>
      <c r="I137" s="287">
        <v>0</v>
      </c>
      <c r="J137" s="287">
        <v>0</v>
      </c>
      <c r="K137" s="287">
        <v>0</v>
      </c>
      <c r="L137" s="287">
        <v>0</v>
      </c>
      <c r="M137" s="287">
        <v>0</v>
      </c>
      <c r="N137" s="287">
        <v>50.474807499162999</v>
      </c>
      <c r="O137" s="295"/>
      <c r="V137" s="294"/>
    </row>
    <row r="138" spans="1:32" x14ac:dyDescent="0.25">
      <c r="A138" s="206"/>
      <c r="B138" s="293"/>
      <c r="C138" s="293"/>
      <c r="D138" s="293"/>
      <c r="E138" s="293"/>
      <c r="F138" s="293"/>
      <c r="G138" s="293"/>
      <c r="H138" s="293"/>
      <c r="I138" s="293"/>
      <c r="J138" s="293"/>
      <c r="K138" s="296"/>
      <c r="L138" s="293"/>
      <c r="M138" s="293"/>
      <c r="N138" s="297"/>
      <c r="O138" s="295"/>
      <c r="V138" s="294"/>
    </row>
    <row r="139" spans="1:32" x14ac:dyDescent="0.25">
      <c r="A139" s="298" t="s">
        <v>833</v>
      </c>
      <c r="B139" s="293"/>
      <c r="C139" s="293"/>
      <c r="D139" s="293"/>
      <c r="E139" s="293"/>
      <c r="F139" s="293"/>
      <c r="G139" s="293"/>
      <c r="H139" s="293"/>
      <c r="I139" s="293"/>
      <c r="J139" s="293"/>
      <c r="K139" s="296"/>
      <c r="L139" s="293"/>
      <c r="M139" s="293"/>
      <c r="N139" s="297"/>
      <c r="O139" s="295"/>
      <c r="V139" s="294"/>
    </row>
    <row r="140" spans="1:32" x14ac:dyDescent="0.25">
      <c r="A140" s="188" t="s">
        <v>834</v>
      </c>
      <c r="B140" s="299" t="s">
        <v>790</v>
      </c>
      <c r="C140" s="299" t="s">
        <v>791</v>
      </c>
      <c r="D140" s="299" t="s">
        <v>792</v>
      </c>
      <c r="E140" s="299" t="s">
        <v>793</v>
      </c>
      <c r="F140" s="299" t="s">
        <v>794</v>
      </c>
      <c r="G140" s="299" t="s">
        <v>795</v>
      </c>
      <c r="H140" s="299" t="s">
        <v>796</v>
      </c>
      <c r="I140" s="299" t="s">
        <v>797</v>
      </c>
      <c r="J140" s="299" t="s">
        <v>798</v>
      </c>
      <c r="K140" s="299" t="s">
        <v>799</v>
      </c>
      <c r="L140" s="299" t="s">
        <v>800</v>
      </c>
      <c r="M140" s="299" t="s">
        <v>801</v>
      </c>
      <c r="N140" s="299" t="s">
        <v>824</v>
      </c>
      <c r="O140" s="295"/>
      <c r="V140" s="294"/>
      <c r="W140" s="172"/>
    </row>
    <row r="141" spans="1:32" x14ac:dyDescent="0.25">
      <c r="A141" s="300" t="s">
        <v>779</v>
      </c>
      <c r="B141" s="233">
        <v>818</v>
      </c>
      <c r="C141" s="279">
        <v>526</v>
      </c>
      <c r="D141" s="279">
        <v>0</v>
      </c>
      <c r="E141" s="279">
        <v>0</v>
      </c>
      <c r="F141" s="279">
        <v>0</v>
      </c>
      <c r="G141" s="279">
        <v>0</v>
      </c>
      <c r="H141" s="279">
        <v>0</v>
      </c>
      <c r="I141" s="279">
        <v>0</v>
      </c>
      <c r="J141" s="279">
        <v>0</v>
      </c>
      <c r="K141" s="279">
        <v>0</v>
      </c>
      <c r="L141" s="279">
        <v>0</v>
      </c>
      <c r="M141" s="279">
        <v>0</v>
      </c>
      <c r="N141" s="279">
        <f>SUM(B141:M141)</f>
        <v>1344</v>
      </c>
      <c r="O141" s="295"/>
      <c r="V141" s="294"/>
      <c r="W141" s="172"/>
    </row>
    <row r="142" spans="1:32" x14ac:dyDescent="0.25">
      <c r="A142" s="300" t="s">
        <v>835</v>
      </c>
      <c r="B142" s="233">
        <v>0</v>
      </c>
      <c r="C142" s="279">
        <v>0</v>
      </c>
      <c r="D142" s="279">
        <v>0</v>
      </c>
      <c r="E142" s="279">
        <v>0</v>
      </c>
      <c r="F142" s="279">
        <v>0</v>
      </c>
      <c r="G142" s="279">
        <v>0</v>
      </c>
      <c r="H142" s="279">
        <v>0</v>
      </c>
      <c r="I142" s="279">
        <v>0</v>
      </c>
      <c r="J142" s="279">
        <v>0</v>
      </c>
      <c r="K142" s="279">
        <v>0</v>
      </c>
      <c r="L142" s="279">
        <v>0</v>
      </c>
      <c r="M142" s="279">
        <v>0</v>
      </c>
      <c r="N142" s="279">
        <f t="shared" ref="N142:N143" si="18">SUM(B142:M142)</f>
        <v>0</v>
      </c>
      <c r="O142" s="295"/>
      <c r="V142" s="294"/>
      <c r="W142" s="172"/>
    </row>
    <row r="143" spans="1:32" x14ac:dyDescent="0.25">
      <c r="A143" s="301" t="s">
        <v>836</v>
      </c>
      <c r="B143" s="233">
        <v>7</v>
      </c>
      <c r="C143" s="279">
        <v>251</v>
      </c>
      <c r="D143" s="279">
        <v>193</v>
      </c>
      <c r="E143" s="279">
        <v>353</v>
      </c>
      <c r="F143" s="279">
        <v>213</v>
      </c>
      <c r="G143" s="279">
        <v>518</v>
      </c>
      <c r="H143" s="279">
        <v>638</v>
      </c>
      <c r="I143" s="279">
        <v>583</v>
      </c>
      <c r="J143" s="279">
        <v>661</v>
      </c>
      <c r="K143" s="279">
        <v>761</v>
      </c>
      <c r="L143" s="279">
        <v>628</v>
      </c>
      <c r="M143" s="279">
        <v>422</v>
      </c>
      <c r="N143" s="279">
        <f t="shared" si="18"/>
        <v>5228</v>
      </c>
      <c r="O143" s="295"/>
      <c r="V143" s="294"/>
      <c r="W143" s="172"/>
    </row>
    <row r="144" spans="1:32" x14ac:dyDescent="0.25">
      <c r="A144" s="302"/>
      <c r="B144" s="206"/>
      <c r="C144" s="303"/>
      <c r="D144" s="303"/>
      <c r="E144" s="303"/>
      <c r="F144" s="303"/>
      <c r="G144" s="303"/>
      <c r="H144" s="303"/>
      <c r="I144" s="303"/>
      <c r="J144" s="303"/>
      <c r="K144" s="303"/>
      <c r="L144" s="296"/>
      <c r="M144" s="303"/>
      <c r="N144" s="303"/>
      <c r="O144" s="295"/>
      <c r="P144" s="295"/>
      <c r="V144" s="294"/>
      <c r="W144" s="172"/>
    </row>
    <row r="145" spans="1:22" x14ac:dyDescent="0.25">
      <c r="A145" s="298" t="s">
        <v>837</v>
      </c>
      <c r="B145" s="293"/>
      <c r="C145" s="293"/>
      <c r="D145" s="293"/>
      <c r="E145" s="293"/>
      <c r="F145" s="293"/>
      <c r="G145" s="293"/>
      <c r="H145" s="293"/>
      <c r="I145" s="293"/>
      <c r="J145" s="293"/>
      <c r="K145" s="296"/>
      <c r="L145" s="293"/>
      <c r="M145" s="293"/>
      <c r="N145" s="297"/>
      <c r="O145" s="295"/>
      <c r="V145" s="294"/>
    </row>
    <row r="146" spans="1:22" x14ac:dyDescent="0.25">
      <c r="A146" s="188" t="s">
        <v>834</v>
      </c>
      <c r="B146" s="188" t="s">
        <v>838</v>
      </c>
      <c r="C146" s="299" t="s">
        <v>790</v>
      </c>
      <c r="D146" s="299" t="s">
        <v>791</v>
      </c>
      <c r="E146" s="299" t="s">
        <v>792</v>
      </c>
      <c r="F146" s="299" t="s">
        <v>793</v>
      </c>
      <c r="G146" s="299" t="s">
        <v>794</v>
      </c>
      <c r="H146" s="299" t="s">
        <v>795</v>
      </c>
      <c r="I146" s="299" t="s">
        <v>796</v>
      </c>
      <c r="J146" s="299" t="s">
        <v>797</v>
      </c>
      <c r="K146" s="299" t="s">
        <v>798</v>
      </c>
      <c r="L146" s="299" t="s">
        <v>799</v>
      </c>
      <c r="M146" s="299" t="s">
        <v>800</v>
      </c>
      <c r="N146" s="299" t="s">
        <v>801</v>
      </c>
      <c r="O146" s="299" t="s">
        <v>824</v>
      </c>
      <c r="P146" s="295"/>
      <c r="V146" s="294"/>
    </row>
    <row r="147" spans="1:22" x14ac:dyDescent="0.25">
      <c r="A147" s="423" t="s">
        <v>779</v>
      </c>
      <c r="B147" s="232" t="s">
        <v>839</v>
      </c>
      <c r="C147" s="233">
        <v>592</v>
      </c>
      <c r="D147" s="279">
        <v>382</v>
      </c>
      <c r="E147" s="279">
        <v>0</v>
      </c>
      <c r="F147" s="279">
        <v>0</v>
      </c>
      <c r="G147" s="279">
        <v>0</v>
      </c>
      <c r="H147" s="279">
        <v>0</v>
      </c>
      <c r="I147" s="279">
        <v>0</v>
      </c>
      <c r="J147" s="279">
        <v>0</v>
      </c>
      <c r="K147" s="279">
        <v>0</v>
      </c>
      <c r="L147" s="279">
        <v>0</v>
      </c>
      <c r="M147" s="279">
        <v>0</v>
      </c>
      <c r="N147" s="279">
        <v>0</v>
      </c>
      <c r="O147" s="304">
        <f>SUM(C147:N147)</f>
        <v>974</v>
      </c>
      <c r="P147" s="295"/>
      <c r="V147" s="294"/>
    </row>
    <row r="148" spans="1:22" x14ac:dyDescent="0.25">
      <c r="A148" s="424"/>
      <c r="B148" s="232" t="s">
        <v>840</v>
      </c>
      <c r="C148" s="233">
        <v>150</v>
      </c>
      <c r="D148" s="279">
        <v>97</v>
      </c>
      <c r="E148" s="279">
        <v>0</v>
      </c>
      <c r="F148" s="279">
        <v>0</v>
      </c>
      <c r="G148" s="279">
        <v>0</v>
      </c>
      <c r="H148" s="279">
        <v>0</v>
      </c>
      <c r="I148" s="279">
        <v>0</v>
      </c>
      <c r="J148" s="279">
        <v>0</v>
      </c>
      <c r="K148" s="279">
        <v>0</v>
      </c>
      <c r="L148" s="279">
        <v>0</v>
      </c>
      <c r="M148" s="279">
        <v>0</v>
      </c>
      <c r="N148" s="279">
        <v>0</v>
      </c>
      <c r="O148" s="304">
        <f>SUM(C148:N148)</f>
        <v>247</v>
      </c>
      <c r="P148" s="295"/>
      <c r="V148" s="294"/>
    </row>
    <row r="149" spans="1:22" x14ac:dyDescent="0.25">
      <c r="A149" s="423" t="s">
        <v>835</v>
      </c>
      <c r="B149" s="232" t="s">
        <v>839</v>
      </c>
      <c r="C149" s="233">
        <v>0</v>
      </c>
      <c r="D149" s="279">
        <v>0</v>
      </c>
      <c r="E149" s="279">
        <v>0</v>
      </c>
      <c r="F149" s="279">
        <v>0</v>
      </c>
      <c r="G149" s="279">
        <v>0</v>
      </c>
      <c r="H149" s="279">
        <v>0</v>
      </c>
      <c r="I149" s="279">
        <v>0</v>
      </c>
      <c r="J149" s="279">
        <v>0</v>
      </c>
      <c r="K149" s="279">
        <v>0</v>
      </c>
      <c r="L149" s="279">
        <v>0</v>
      </c>
      <c r="M149" s="279">
        <v>0</v>
      </c>
      <c r="N149" s="279">
        <v>0</v>
      </c>
      <c r="O149" s="304">
        <f>SUM(C149:N149)</f>
        <v>0</v>
      </c>
      <c r="P149" s="295"/>
      <c r="V149" s="294"/>
    </row>
    <row r="150" spans="1:22" x14ac:dyDescent="0.25">
      <c r="A150" s="424"/>
      <c r="B150" s="232" t="s">
        <v>840</v>
      </c>
      <c r="C150" s="233">
        <v>0</v>
      </c>
      <c r="D150" s="279">
        <v>0</v>
      </c>
      <c r="E150" s="279">
        <v>0</v>
      </c>
      <c r="F150" s="279">
        <v>0</v>
      </c>
      <c r="G150" s="279">
        <v>0</v>
      </c>
      <c r="H150" s="279">
        <v>0</v>
      </c>
      <c r="I150" s="279">
        <v>0</v>
      </c>
      <c r="J150" s="279">
        <v>0</v>
      </c>
      <c r="K150" s="279">
        <v>0</v>
      </c>
      <c r="L150" s="279">
        <v>0</v>
      </c>
      <c r="M150" s="279">
        <v>0</v>
      </c>
      <c r="N150" s="279">
        <v>0</v>
      </c>
      <c r="O150" s="304">
        <f t="shared" ref="O150" si="19">SUM(C150:N150)</f>
        <v>0</v>
      </c>
      <c r="P150" s="295"/>
      <c r="V150" s="294"/>
    </row>
    <row r="151" spans="1:22" x14ac:dyDescent="0.25">
      <c r="A151" s="423" t="s">
        <v>836</v>
      </c>
      <c r="B151" s="232" t="s">
        <v>839</v>
      </c>
      <c r="C151" s="233">
        <v>51</v>
      </c>
      <c r="D151" s="279">
        <v>208</v>
      </c>
      <c r="E151" s="279">
        <v>153</v>
      </c>
      <c r="F151" s="279">
        <v>320</v>
      </c>
      <c r="G151" s="279">
        <v>104</v>
      </c>
      <c r="H151" s="279">
        <v>406</v>
      </c>
      <c r="I151" s="279">
        <v>519</v>
      </c>
      <c r="J151" s="279">
        <v>496</v>
      </c>
      <c r="K151" s="279">
        <v>582</v>
      </c>
      <c r="L151" s="279">
        <v>639</v>
      </c>
      <c r="M151" s="279">
        <v>533</v>
      </c>
      <c r="N151" s="279">
        <v>310</v>
      </c>
      <c r="O151" s="304">
        <f>SUM(C151:N151)</f>
        <v>4321</v>
      </c>
      <c r="P151" s="295"/>
      <c r="V151" s="294"/>
    </row>
    <row r="152" spans="1:22" x14ac:dyDescent="0.25">
      <c r="A152" s="424"/>
      <c r="B152" s="232" t="s">
        <v>840</v>
      </c>
      <c r="C152" s="233">
        <v>7</v>
      </c>
      <c r="D152" s="279">
        <v>5</v>
      </c>
      <c r="E152" s="279">
        <v>8</v>
      </c>
      <c r="F152" s="279">
        <v>22</v>
      </c>
      <c r="G152" s="279">
        <v>59</v>
      </c>
      <c r="H152" s="279">
        <v>71</v>
      </c>
      <c r="I152" s="279">
        <v>76</v>
      </c>
      <c r="J152" s="279">
        <v>42</v>
      </c>
      <c r="K152" s="279">
        <v>31</v>
      </c>
      <c r="L152" s="279">
        <v>48</v>
      </c>
      <c r="M152" s="279">
        <v>66</v>
      </c>
      <c r="N152" s="279">
        <v>55</v>
      </c>
      <c r="O152" s="304">
        <f t="shared" ref="O152" si="20">SUM(C152:N152)</f>
        <v>490</v>
      </c>
      <c r="P152" s="295"/>
      <c r="V152" s="294"/>
    </row>
    <row r="153" spans="1:22" x14ac:dyDescent="0.25">
      <c r="B153" s="295"/>
      <c r="C153" s="295"/>
      <c r="D153" s="295"/>
      <c r="E153" s="295"/>
      <c r="F153" s="295"/>
      <c r="G153" s="295"/>
      <c r="H153" s="295"/>
      <c r="I153" s="295"/>
      <c r="J153" s="295"/>
      <c r="K153" s="295"/>
      <c r="L153" s="295"/>
      <c r="M153" s="295"/>
      <c r="V153" s="294"/>
    </row>
    <row r="154" spans="1:22" ht="15.75" thickBot="1" x14ac:dyDescent="0.3">
      <c r="A154" s="305"/>
      <c r="B154" s="305"/>
      <c r="C154" s="305"/>
      <c r="D154" s="305"/>
      <c r="E154" s="305"/>
      <c r="F154" s="305"/>
      <c r="G154" s="305"/>
      <c r="H154" s="305"/>
      <c r="I154" s="305"/>
      <c r="J154" s="305"/>
      <c r="K154" s="305"/>
      <c r="L154" s="305"/>
      <c r="M154" s="305"/>
      <c r="N154" s="305"/>
      <c r="O154" s="305"/>
      <c r="P154" s="305"/>
      <c r="Q154" s="305"/>
      <c r="R154" s="305"/>
      <c r="S154" s="305"/>
      <c r="T154" s="305"/>
      <c r="U154" s="305"/>
      <c r="V154" s="306"/>
    </row>
    <row r="155" spans="1:22" x14ac:dyDescent="0.25">
      <c r="B155" s="307"/>
      <c r="C155" s="307"/>
      <c r="D155" s="307"/>
      <c r="E155" s="307"/>
      <c r="F155" s="307"/>
      <c r="G155" s="307"/>
      <c r="H155" s="307"/>
      <c r="I155" s="307"/>
      <c r="J155" s="307"/>
      <c r="K155" s="307"/>
      <c r="L155" s="307"/>
      <c r="M155" s="307"/>
      <c r="P155" s="307"/>
    </row>
    <row r="156" spans="1:22" ht="15.75" thickBot="1" x14ac:dyDescent="0.3">
      <c r="A156" s="425" t="s">
        <v>841</v>
      </c>
      <c r="B156" s="425"/>
      <c r="C156" s="425"/>
      <c r="D156" s="425"/>
      <c r="E156" s="425"/>
      <c r="F156" s="425"/>
      <c r="G156" s="425"/>
      <c r="H156" s="425"/>
      <c r="I156" s="425"/>
      <c r="J156" s="425"/>
      <c r="K156" s="425"/>
      <c r="L156" s="425"/>
      <c r="M156" s="425"/>
      <c r="N156" s="425"/>
    </row>
    <row r="157" spans="1:22" x14ac:dyDescent="0.25">
      <c r="A157" s="29" t="s">
        <v>842</v>
      </c>
      <c r="B157" s="308" t="s">
        <v>843</v>
      </c>
      <c r="C157" s="309" t="s">
        <v>18</v>
      </c>
      <c r="D157" s="307"/>
      <c r="E157" s="307"/>
      <c r="F157" s="307"/>
      <c r="G157" s="307"/>
      <c r="H157" s="307"/>
      <c r="I157" s="307"/>
      <c r="J157" s="307"/>
      <c r="K157" s="307"/>
      <c r="L157" s="307"/>
      <c r="M157" s="295"/>
      <c r="P157" s="307"/>
    </row>
    <row r="158" spans="1:22" ht="15.75" thickBot="1" x14ac:dyDescent="0.3">
      <c r="A158" s="310" t="s">
        <v>18</v>
      </c>
      <c r="B158" s="311"/>
      <c r="C158" s="312">
        <f>SUM(C159:C174)</f>
        <v>25</v>
      </c>
      <c r="D158" s="307"/>
      <c r="E158" s="307"/>
      <c r="F158" s="307"/>
      <c r="G158" s="307"/>
      <c r="H158" s="295"/>
      <c r="I158" s="295"/>
    </row>
    <row r="159" spans="1:22" ht="15.75" thickTop="1" x14ac:dyDescent="0.25">
      <c r="A159" s="313" t="s">
        <v>111</v>
      </c>
      <c r="B159" s="224" t="s">
        <v>844</v>
      </c>
      <c r="C159" s="314">
        <v>2</v>
      </c>
      <c r="D159" s="295"/>
      <c r="E159" s="307"/>
      <c r="F159" s="295"/>
    </row>
    <row r="160" spans="1:22" x14ac:dyDescent="0.25">
      <c r="A160" s="315" t="s">
        <v>175</v>
      </c>
      <c r="B160" s="230" t="s">
        <v>845</v>
      </c>
      <c r="C160" s="316">
        <v>1</v>
      </c>
    </row>
    <row r="161" spans="1:3" x14ac:dyDescent="0.25">
      <c r="A161" s="315" t="s">
        <v>207</v>
      </c>
      <c r="B161" s="230" t="s">
        <v>846</v>
      </c>
      <c r="C161" s="316">
        <v>1</v>
      </c>
    </row>
    <row r="162" spans="1:3" x14ac:dyDescent="0.25">
      <c r="A162" s="317" t="s">
        <v>226</v>
      </c>
      <c r="B162" s="318" t="s">
        <v>847</v>
      </c>
      <c r="C162" s="319">
        <v>4</v>
      </c>
    </row>
    <row r="163" spans="1:3" x14ac:dyDescent="0.25">
      <c r="A163" s="317" t="s">
        <v>236</v>
      </c>
      <c r="B163" s="318" t="s">
        <v>848</v>
      </c>
      <c r="C163" s="319">
        <v>1</v>
      </c>
    </row>
    <row r="164" spans="1:3" x14ac:dyDescent="0.25">
      <c r="A164" s="317" t="s">
        <v>849</v>
      </c>
      <c r="B164" s="318" t="s">
        <v>850</v>
      </c>
      <c r="C164" s="319">
        <v>1</v>
      </c>
    </row>
    <row r="165" spans="1:3" x14ac:dyDescent="0.25">
      <c r="A165" s="317" t="s">
        <v>851</v>
      </c>
      <c r="B165" s="318" t="s">
        <v>852</v>
      </c>
      <c r="C165" s="319">
        <v>2</v>
      </c>
    </row>
    <row r="166" spans="1:3" x14ac:dyDescent="0.25">
      <c r="A166" s="317" t="s">
        <v>273</v>
      </c>
      <c r="B166" s="318" t="s">
        <v>853</v>
      </c>
      <c r="C166" s="319">
        <v>1</v>
      </c>
    </row>
    <row r="167" spans="1:3" x14ac:dyDescent="0.25">
      <c r="A167" s="317" t="s">
        <v>854</v>
      </c>
      <c r="B167" s="318" t="s">
        <v>855</v>
      </c>
      <c r="C167" s="319">
        <v>1</v>
      </c>
    </row>
    <row r="168" spans="1:3" x14ac:dyDescent="0.25">
      <c r="A168" s="317" t="s">
        <v>856</v>
      </c>
      <c r="B168" s="318" t="s">
        <v>857</v>
      </c>
      <c r="C168" s="319">
        <v>1</v>
      </c>
    </row>
    <row r="169" spans="1:3" x14ac:dyDescent="0.25">
      <c r="A169" s="317" t="s">
        <v>555</v>
      </c>
      <c r="B169" s="318" t="s">
        <v>858</v>
      </c>
      <c r="C169" s="319">
        <v>1</v>
      </c>
    </row>
    <row r="170" spans="1:3" x14ac:dyDescent="0.25">
      <c r="A170" s="317" t="s">
        <v>392</v>
      </c>
      <c r="B170" s="318" t="s">
        <v>859</v>
      </c>
      <c r="C170" s="319">
        <v>1</v>
      </c>
    </row>
    <row r="171" spans="1:3" x14ac:dyDescent="0.25">
      <c r="A171" s="317" t="s">
        <v>860</v>
      </c>
      <c r="B171" s="318" t="s">
        <v>861</v>
      </c>
      <c r="C171" s="319">
        <v>3</v>
      </c>
    </row>
    <row r="172" spans="1:3" x14ac:dyDescent="0.25">
      <c r="A172" s="317" t="s">
        <v>862</v>
      </c>
      <c r="B172" s="318" t="s">
        <v>863</v>
      </c>
      <c r="C172" s="319">
        <v>2</v>
      </c>
    </row>
    <row r="173" spans="1:3" x14ac:dyDescent="0.25">
      <c r="A173" s="317" t="s">
        <v>510</v>
      </c>
      <c r="B173" s="318" t="s">
        <v>864</v>
      </c>
      <c r="C173" s="319">
        <v>2</v>
      </c>
    </row>
    <row r="174" spans="1:3" ht="15.75" thickBot="1" x14ac:dyDescent="0.3">
      <c r="A174" s="320" t="s">
        <v>513</v>
      </c>
      <c r="B174" s="321" t="s">
        <v>865</v>
      </c>
      <c r="C174" s="322">
        <v>1</v>
      </c>
    </row>
  </sheetData>
  <mergeCells count="45">
    <mergeCell ref="A151:A152"/>
    <mergeCell ref="A156:N156"/>
    <mergeCell ref="A121:V121"/>
    <mergeCell ref="A123:N123"/>
    <mergeCell ref="A128:N128"/>
    <mergeCell ref="A133:N133"/>
    <mergeCell ref="A147:A148"/>
    <mergeCell ref="A149:A150"/>
    <mergeCell ref="A106:N106"/>
    <mergeCell ref="H28:I28"/>
    <mergeCell ref="N28:O28"/>
    <mergeCell ref="H29:I29"/>
    <mergeCell ref="N29:O29"/>
    <mergeCell ref="H30:I30"/>
    <mergeCell ref="N30:O30"/>
    <mergeCell ref="A32:V32"/>
    <mergeCell ref="A35:E35"/>
    <mergeCell ref="A87:V87"/>
    <mergeCell ref="A89:N89"/>
    <mergeCell ref="A104:V104"/>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F11:G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E623-7906-42C7-A5F0-9DE0FA93D79B}">
  <dimension ref="A1:AU34"/>
  <sheetViews>
    <sheetView showGridLines="0" zoomScale="90" zoomScaleNormal="90" workbookViewId="0">
      <pane xSplit="1" topLeftCell="Y1" activePane="topRight" state="frozen"/>
      <selection pane="topRight" activeCell="AT27" sqref="AT27"/>
    </sheetView>
  </sheetViews>
  <sheetFormatPr defaultColWidth="9.140625" defaultRowHeight="15.75" x14ac:dyDescent="0.25"/>
  <cols>
    <col min="1" max="1" width="71.140625" style="55" customWidth="1"/>
    <col min="2" max="43" width="9.140625" style="55"/>
    <col min="44" max="47" width="8.85546875" style="55" customWidth="1"/>
    <col min="48" max="16384" width="9.140625" style="55"/>
  </cols>
  <sheetData>
    <row r="1" spans="1:47" x14ac:dyDescent="0.25">
      <c r="A1" s="323" t="s">
        <v>866</v>
      </c>
    </row>
    <row r="2" spans="1:47" x14ac:dyDescent="0.25">
      <c r="A2" s="323"/>
    </row>
    <row r="3" spans="1:47" x14ac:dyDescent="0.25">
      <c r="A3" s="323"/>
    </row>
    <row r="4" spans="1:47" x14ac:dyDescent="0.25">
      <c r="A4" s="429" t="s">
        <v>867</v>
      </c>
      <c r="B4" s="324">
        <v>2023</v>
      </c>
      <c r="C4" s="325"/>
      <c r="D4" s="325"/>
      <c r="E4" s="325"/>
      <c r="F4" s="325"/>
      <c r="G4" s="325"/>
      <c r="H4" s="325"/>
      <c r="I4" s="325"/>
      <c r="J4" s="325"/>
      <c r="K4" s="325"/>
      <c r="L4" s="325"/>
      <c r="M4" s="325"/>
      <c r="N4" s="325"/>
      <c r="O4" s="325"/>
      <c r="P4" s="325"/>
      <c r="Q4" s="325"/>
      <c r="R4" s="325"/>
      <c r="S4" s="325"/>
      <c r="T4" s="325"/>
      <c r="U4" s="325"/>
      <c r="V4" s="325"/>
      <c r="W4" s="325"/>
      <c r="X4" s="325"/>
      <c r="Y4" s="326"/>
      <c r="Z4" s="327">
        <v>2024</v>
      </c>
      <c r="AA4" s="327"/>
      <c r="AB4" s="327"/>
      <c r="AC4" s="327"/>
      <c r="AD4" s="327"/>
      <c r="AE4" s="327"/>
      <c r="AF4" s="327"/>
      <c r="AG4" s="327"/>
      <c r="AH4" s="327"/>
      <c r="AI4" s="327"/>
      <c r="AJ4" s="327"/>
      <c r="AK4" s="327"/>
      <c r="AL4" s="327"/>
      <c r="AM4" s="327"/>
      <c r="AN4" s="327"/>
      <c r="AO4" s="327"/>
      <c r="AP4" s="327"/>
      <c r="AQ4" s="327"/>
      <c r="AR4" s="327"/>
      <c r="AS4" s="327"/>
      <c r="AT4" s="327"/>
      <c r="AU4" s="328"/>
    </row>
    <row r="5" spans="1:47" x14ac:dyDescent="0.25">
      <c r="A5" s="429"/>
      <c r="B5" s="427" t="s">
        <v>868</v>
      </c>
      <c r="C5" s="428"/>
      <c r="D5" s="427" t="s">
        <v>869</v>
      </c>
      <c r="E5" s="428"/>
      <c r="F5" s="427" t="s">
        <v>870</v>
      </c>
      <c r="G5" s="428"/>
      <c r="H5" s="427" t="s">
        <v>871</v>
      </c>
      <c r="I5" s="428"/>
      <c r="J5" s="427" t="s">
        <v>797</v>
      </c>
      <c r="K5" s="428"/>
      <c r="L5" s="427" t="s">
        <v>872</v>
      </c>
      <c r="M5" s="428"/>
      <c r="N5" s="427" t="s">
        <v>873</v>
      </c>
      <c r="O5" s="428"/>
      <c r="P5" s="427" t="s">
        <v>874</v>
      </c>
      <c r="Q5" s="428"/>
      <c r="R5" s="427" t="s">
        <v>875</v>
      </c>
      <c r="S5" s="428"/>
      <c r="T5" s="427" t="s">
        <v>876</v>
      </c>
      <c r="U5" s="428"/>
      <c r="V5" s="427" t="s">
        <v>877</v>
      </c>
      <c r="W5" s="428"/>
      <c r="X5" s="427" t="s">
        <v>878</v>
      </c>
      <c r="Y5" s="428"/>
      <c r="Z5" s="430" t="s">
        <v>868</v>
      </c>
      <c r="AA5" s="431"/>
      <c r="AB5" s="430" t="s">
        <v>869</v>
      </c>
      <c r="AC5" s="431"/>
      <c r="AD5" s="430" t="s">
        <v>870</v>
      </c>
      <c r="AE5" s="431"/>
      <c r="AF5" s="430" t="s">
        <v>871</v>
      </c>
      <c r="AG5" s="431"/>
      <c r="AH5" s="430" t="s">
        <v>797</v>
      </c>
      <c r="AI5" s="431"/>
      <c r="AJ5" s="430" t="s">
        <v>872</v>
      </c>
      <c r="AK5" s="431"/>
      <c r="AL5" s="430" t="s">
        <v>873</v>
      </c>
      <c r="AM5" s="431"/>
      <c r="AN5" s="430" t="s">
        <v>874</v>
      </c>
      <c r="AO5" s="431"/>
      <c r="AP5" s="430" t="s">
        <v>875</v>
      </c>
      <c r="AQ5" s="431"/>
      <c r="AR5" s="430" t="s">
        <v>876</v>
      </c>
      <c r="AS5" s="431"/>
      <c r="AT5" s="430" t="s">
        <v>877</v>
      </c>
      <c r="AU5" s="431"/>
    </row>
    <row r="6" spans="1:47" x14ac:dyDescent="0.25">
      <c r="A6" s="429"/>
      <c r="B6" s="329" t="s">
        <v>879</v>
      </c>
      <c r="C6" s="329" t="s">
        <v>880</v>
      </c>
      <c r="D6" s="329" t="s">
        <v>879</v>
      </c>
      <c r="E6" s="329" t="s">
        <v>880</v>
      </c>
      <c r="F6" s="329" t="s">
        <v>879</v>
      </c>
      <c r="G6" s="329" t="s">
        <v>880</v>
      </c>
      <c r="H6" s="329" t="s">
        <v>879</v>
      </c>
      <c r="I6" s="329" t="s">
        <v>880</v>
      </c>
      <c r="J6" s="329" t="s">
        <v>879</v>
      </c>
      <c r="K6" s="329" t="s">
        <v>880</v>
      </c>
      <c r="L6" s="329" t="s">
        <v>879</v>
      </c>
      <c r="M6" s="329" t="s">
        <v>880</v>
      </c>
      <c r="N6" s="329" t="s">
        <v>879</v>
      </c>
      <c r="O6" s="329" t="s">
        <v>880</v>
      </c>
      <c r="P6" s="329" t="s">
        <v>879</v>
      </c>
      <c r="Q6" s="329" t="s">
        <v>880</v>
      </c>
      <c r="R6" s="329" t="s">
        <v>879</v>
      </c>
      <c r="S6" s="329" t="s">
        <v>880</v>
      </c>
      <c r="T6" s="329" t="s">
        <v>879</v>
      </c>
      <c r="U6" s="329" t="s">
        <v>880</v>
      </c>
      <c r="V6" s="329" t="s">
        <v>879</v>
      </c>
      <c r="W6" s="329" t="s">
        <v>880</v>
      </c>
      <c r="X6" s="329" t="s">
        <v>879</v>
      </c>
      <c r="Y6" s="329" t="s">
        <v>880</v>
      </c>
      <c r="Z6" s="330" t="s">
        <v>879</v>
      </c>
      <c r="AA6" s="330" t="s">
        <v>880</v>
      </c>
      <c r="AB6" s="330" t="s">
        <v>879</v>
      </c>
      <c r="AC6" s="330" t="s">
        <v>880</v>
      </c>
      <c r="AD6" s="330" t="s">
        <v>879</v>
      </c>
      <c r="AE6" s="330" t="s">
        <v>880</v>
      </c>
      <c r="AF6" s="330" t="s">
        <v>879</v>
      </c>
      <c r="AG6" s="330" t="s">
        <v>880</v>
      </c>
      <c r="AH6" s="330" t="s">
        <v>879</v>
      </c>
      <c r="AI6" s="330" t="s">
        <v>880</v>
      </c>
      <c r="AJ6" s="330" t="s">
        <v>879</v>
      </c>
      <c r="AK6" s="330" t="s">
        <v>880</v>
      </c>
      <c r="AL6" s="330" t="s">
        <v>879</v>
      </c>
      <c r="AM6" s="330" t="s">
        <v>880</v>
      </c>
      <c r="AN6" s="330" t="s">
        <v>879</v>
      </c>
      <c r="AO6" s="330" t="s">
        <v>880</v>
      </c>
      <c r="AP6" s="330" t="s">
        <v>879</v>
      </c>
      <c r="AQ6" s="330" t="s">
        <v>880</v>
      </c>
      <c r="AR6" s="330" t="s">
        <v>879</v>
      </c>
      <c r="AS6" s="330" t="s">
        <v>880</v>
      </c>
      <c r="AT6" s="330" t="s">
        <v>879</v>
      </c>
      <c r="AU6" s="330" t="s">
        <v>880</v>
      </c>
    </row>
    <row r="7" spans="1:47" x14ac:dyDescent="0.25">
      <c r="A7" s="331" t="s">
        <v>881</v>
      </c>
      <c r="B7" s="332">
        <v>50.077658426273302</v>
      </c>
      <c r="C7" s="332">
        <v>43.682359565160901</v>
      </c>
      <c r="D7" s="332">
        <v>42.8849597689292</v>
      </c>
      <c r="E7" s="332">
        <v>42.793431428339098</v>
      </c>
      <c r="F7" s="332">
        <v>43.019862114248198</v>
      </c>
      <c r="G7" s="332">
        <v>45.321667390360403</v>
      </c>
      <c r="H7" s="332">
        <v>48.512544145301099</v>
      </c>
      <c r="I7" s="332">
        <v>50.272072432594697</v>
      </c>
      <c r="J7" s="332">
        <v>43.268614947011102</v>
      </c>
      <c r="K7" s="332">
        <v>35.515960701047199</v>
      </c>
      <c r="L7" s="332">
        <v>38.078070847470002</v>
      </c>
      <c r="M7" s="332">
        <v>39.270787586005</v>
      </c>
      <c r="N7" s="332">
        <v>42.1362040288302</v>
      </c>
      <c r="O7" s="332">
        <v>42.786277168932997</v>
      </c>
      <c r="P7" s="332">
        <v>39.808013122535201</v>
      </c>
      <c r="Q7" s="332">
        <v>38.775142406590902</v>
      </c>
      <c r="R7" s="332">
        <v>39.5924269346241</v>
      </c>
      <c r="S7" s="332">
        <v>41.875955231963403</v>
      </c>
      <c r="T7" s="332">
        <v>0</v>
      </c>
      <c r="U7" s="332">
        <v>0</v>
      </c>
      <c r="V7" s="332">
        <v>0</v>
      </c>
      <c r="W7" s="332">
        <v>0</v>
      </c>
      <c r="X7" s="332">
        <v>0</v>
      </c>
      <c r="Y7" s="332">
        <v>0</v>
      </c>
      <c r="Z7" s="332">
        <v>0</v>
      </c>
      <c r="AA7" s="332">
        <v>0</v>
      </c>
      <c r="AB7" s="332">
        <v>0</v>
      </c>
      <c r="AC7" s="332">
        <v>0</v>
      </c>
      <c r="AD7" s="332">
        <v>0</v>
      </c>
      <c r="AE7" s="332">
        <v>0</v>
      </c>
      <c r="AF7" s="332">
        <v>0</v>
      </c>
      <c r="AG7" s="332">
        <v>0</v>
      </c>
      <c r="AH7" s="332">
        <v>0</v>
      </c>
      <c r="AI7" s="332">
        <v>0</v>
      </c>
      <c r="AJ7" s="332">
        <v>0</v>
      </c>
      <c r="AK7" s="332">
        <v>0</v>
      </c>
      <c r="AL7" s="332">
        <v>0</v>
      </c>
      <c r="AM7" s="332">
        <v>0</v>
      </c>
      <c r="AN7" s="332">
        <v>0</v>
      </c>
      <c r="AO7" s="332">
        <v>0</v>
      </c>
      <c r="AP7" s="332">
        <v>0</v>
      </c>
      <c r="AQ7" s="332">
        <v>0</v>
      </c>
      <c r="AR7" s="332">
        <v>57.024619159011799</v>
      </c>
      <c r="AS7" s="332">
        <v>57.120084719783698</v>
      </c>
      <c r="AT7" s="332">
        <v>58.930703085483003</v>
      </c>
      <c r="AU7" s="332">
        <v>0</v>
      </c>
    </row>
    <row r="8" spans="1:47" x14ac:dyDescent="0.25">
      <c r="A8" s="331" t="s">
        <v>882</v>
      </c>
      <c r="B8" s="332">
        <v>71.904302019315196</v>
      </c>
      <c r="C8" s="332">
        <v>59.022913256955803</v>
      </c>
      <c r="D8" s="332">
        <v>58.804856115107903</v>
      </c>
      <c r="E8" s="332">
        <v>56.031290074377999</v>
      </c>
      <c r="F8" s="332">
        <v>52.507682593138298</v>
      </c>
      <c r="G8" s="332">
        <v>53.2716579959285</v>
      </c>
      <c r="H8" s="332">
        <v>55.766170368562399</v>
      </c>
      <c r="I8" s="332">
        <v>61.291329479768798</v>
      </c>
      <c r="J8" s="332">
        <v>62.604145077720197</v>
      </c>
      <c r="K8" s="332">
        <v>53.525115473441097</v>
      </c>
      <c r="L8" s="332">
        <v>51.425330341560702</v>
      </c>
      <c r="M8" s="332">
        <v>55.124661912957897</v>
      </c>
      <c r="N8" s="332">
        <v>56.2574047954866</v>
      </c>
      <c r="O8" s="332">
        <v>59.815751093826002</v>
      </c>
      <c r="P8" s="332">
        <v>62.833025586916399</v>
      </c>
      <c r="Q8" s="332">
        <v>64.755285412262197</v>
      </c>
      <c r="R8" s="332">
        <v>68.187044534412905</v>
      </c>
      <c r="S8" s="332">
        <v>68.341557440246703</v>
      </c>
      <c r="T8" s="332">
        <v>0</v>
      </c>
      <c r="U8" s="332">
        <v>0</v>
      </c>
      <c r="V8" s="332">
        <v>0</v>
      </c>
      <c r="W8" s="332">
        <v>0</v>
      </c>
      <c r="X8" s="332">
        <v>0</v>
      </c>
      <c r="Y8" s="332">
        <v>0</v>
      </c>
      <c r="Z8" s="332">
        <v>0</v>
      </c>
      <c r="AA8" s="332">
        <v>0</v>
      </c>
      <c r="AB8" s="332">
        <v>0</v>
      </c>
      <c r="AC8" s="332">
        <v>0</v>
      </c>
      <c r="AD8" s="332">
        <v>0</v>
      </c>
      <c r="AE8" s="332">
        <v>0</v>
      </c>
      <c r="AF8" s="332">
        <v>0</v>
      </c>
      <c r="AG8" s="332">
        <v>0</v>
      </c>
      <c r="AH8" s="332">
        <v>0</v>
      </c>
      <c r="AI8" s="332">
        <v>0</v>
      </c>
      <c r="AJ8" s="332">
        <v>0</v>
      </c>
      <c r="AK8" s="332">
        <v>0</v>
      </c>
      <c r="AL8" s="332">
        <v>0</v>
      </c>
      <c r="AM8" s="332">
        <v>0</v>
      </c>
      <c r="AN8" s="332">
        <v>0</v>
      </c>
      <c r="AO8" s="332">
        <v>0</v>
      </c>
      <c r="AP8" s="332">
        <v>0</v>
      </c>
      <c r="AQ8" s="332">
        <v>0</v>
      </c>
      <c r="AR8" s="332">
        <v>78.5785270629991</v>
      </c>
      <c r="AS8" s="332">
        <v>78.754528801139799</v>
      </c>
      <c r="AT8" s="332">
        <v>80.4789175582127</v>
      </c>
      <c r="AU8" s="332">
        <v>0</v>
      </c>
    </row>
    <row r="9" spans="1:47" x14ac:dyDescent="0.25">
      <c r="A9" s="333" t="s">
        <v>18</v>
      </c>
      <c r="B9" s="334">
        <v>52.365263400045997</v>
      </c>
      <c r="C9" s="334">
        <v>45.474946450428398</v>
      </c>
      <c r="D9" s="334">
        <v>44.8112146820935</v>
      </c>
      <c r="E9" s="334">
        <v>44.604399845619398</v>
      </c>
      <c r="F9" s="334">
        <v>44.567876644115501</v>
      </c>
      <c r="G9" s="334">
        <v>46.602018141415599</v>
      </c>
      <c r="H9" s="334">
        <v>49.659961389961403</v>
      </c>
      <c r="I9" s="334">
        <v>51.897872158969797</v>
      </c>
      <c r="J9" s="334">
        <v>45.535598574437103</v>
      </c>
      <c r="K9" s="334">
        <v>37.512175610380503</v>
      </c>
      <c r="L9" s="334">
        <v>39.781840748520104</v>
      </c>
      <c r="M9" s="334">
        <v>41.324806473192901</v>
      </c>
      <c r="N9" s="334">
        <v>44.054872400907101</v>
      </c>
      <c r="O9" s="334">
        <v>45.017676848106497</v>
      </c>
      <c r="P9" s="334">
        <v>42.498428060658398</v>
      </c>
      <c r="Q9" s="334">
        <v>41.5954901454514</v>
      </c>
      <c r="R9" s="334">
        <v>42.507194541502699</v>
      </c>
      <c r="S9" s="334">
        <v>44.649465377467699</v>
      </c>
      <c r="T9" s="334">
        <v>0</v>
      </c>
      <c r="U9" s="334">
        <v>0</v>
      </c>
      <c r="V9" s="334">
        <v>0</v>
      </c>
      <c r="W9" s="334">
        <v>0</v>
      </c>
      <c r="X9" s="334">
        <v>0</v>
      </c>
      <c r="Y9" s="334">
        <v>0</v>
      </c>
      <c r="Z9" s="334">
        <v>0</v>
      </c>
      <c r="AA9" s="334">
        <v>0</v>
      </c>
      <c r="AB9" s="334">
        <v>0</v>
      </c>
      <c r="AC9" s="334">
        <v>0</v>
      </c>
      <c r="AD9" s="334">
        <v>0</v>
      </c>
      <c r="AE9" s="334">
        <v>0</v>
      </c>
      <c r="AF9" s="334">
        <v>0</v>
      </c>
      <c r="AG9" s="334">
        <v>0</v>
      </c>
      <c r="AH9" s="334">
        <v>0</v>
      </c>
      <c r="AI9" s="334">
        <v>0</v>
      </c>
      <c r="AJ9" s="334">
        <v>0</v>
      </c>
      <c r="AK9" s="334">
        <v>0</v>
      </c>
      <c r="AL9" s="334">
        <v>0</v>
      </c>
      <c r="AM9" s="334">
        <v>0</v>
      </c>
      <c r="AN9" s="334">
        <v>0</v>
      </c>
      <c r="AO9" s="334">
        <v>0</v>
      </c>
      <c r="AP9" s="334">
        <v>0</v>
      </c>
      <c r="AQ9" s="334">
        <v>0</v>
      </c>
      <c r="AR9" s="334">
        <v>59.480637985946103</v>
      </c>
      <c r="AS9" s="334">
        <v>59.725487792920902</v>
      </c>
      <c r="AT9" s="334">
        <v>61.476247119173301</v>
      </c>
      <c r="AU9" s="334">
        <v>0</v>
      </c>
    </row>
    <row r="11" spans="1:47" x14ac:dyDescent="0.25">
      <c r="A11" s="323" t="s">
        <v>883</v>
      </c>
    </row>
    <row r="12" spans="1:47" x14ac:dyDescent="0.25">
      <c r="A12" s="335"/>
    </row>
    <row r="13" spans="1:47" x14ac:dyDescent="0.25">
      <c r="A13" s="335"/>
    </row>
    <row r="14" spans="1:47" x14ac:dyDescent="0.25">
      <c r="A14" s="432" t="s">
        <v>867</v>
      </c>
      <c r="B14" s="324">
        <v>2023</v>
      </c>
      <c r="C14" s="325"/>
      <c r="D14" s="325"/>
      <c r="E14" s="325"/>
      <c r="F14" s="325"/>
      <c r="G14" s="325"/>
      <c r="H14" s="325"/>
      <c r="I14" s="325"/>
      <c r="J14" s="325"/>
      <c r="K14" s="325"/>
      <c r="L14" s="325"/>
      <c r="M14" s="325"/>
      <c r="N14" s="325"/>
      <c r="O14" s="325"/>
      <c r="P14" s="325"/>
      <c r="Q14" s="325"/>
      <c r="R14" s="325"/>
      <c r="S14" s="325"/>
      <c r="T14" s="325"/>
      <c r="U14" s="325"/>
      <c r="V14" s="325"/>
      <c r="W14" s="325"/>
      <c r="X14" s="325"/>
      <c r="Y14" s="326"/>
      <c r="Z14" s="327">
        <v>2024</v>
      </c>
      <c r="AA14" s="327"/>
      <c r="AB14" s="327"/>
      <c r="AC14" s="327"/>
      <c r="AD14" s="327"/>
      <c r="AE14" s="327"/>
      <c r="AF14" s="327"/>
      <c r="AG14" s="327"/>
      <c r="AH14" s="327"/>
      <c r="AI14" s="327"/>
      <c r="AJ14" s="327"/>
      <c r="AK14" s="327"/>
      <c r="AL14" s="327"/>
      <c r="AM14" s="327"/>
      <c r="AN14" s="327"/>
      <c r="AO14" s="327"/>
      <c r="AP14" s="327"/>
      <c r="AQ14" s="327"/>
      <c r="AR14" s="327"/>
      <c r="AS14" s="327"/>
      <c r="AT14" s="327"/>
      <c r="AU14" s="328"/>
    </row>
    <row r="15" spans="1:47" x14ac:dyDescent="0.25">
      <c r="A15" s="432"/>
      <c r="B15" s="427" t="s">
        <v>868</v>
      </c>
      <c r="C15" s="428"/>
      <c r="D15" s="427" t="s">
        <v>869</v>
      </c>
      <c r="E15" s="428"/>
      <c r="F15" s="427" t="s">
        <v>870</v>
      </c>
      <c r="G15" s="428"/>
      <c r="H15" s="427" t="s">
        <v>871</v>
      </c>
      <c r="I15" s="428"/>
      <c r="J15" s="427" t="s">
        <v>797</v>
      </c>
      <c r="K15" s="428"/>
      <c r="L15" s="427" t="s">
        <v>872</v>
      </c>
      <c r="M15" s="428"/>
      <c r="N15" s="427" t="s">
        <v>873</v>
      </c>
      <c r="O15" s="428"/>
      <c r="P15" s="427" t="s">
        <v>874</v>
      </c>
      <c r="Q15" s="428"/>
      <c r="R15" s="427" t="s">
        <v>875</v>
      </c>
      <c r="S15" s="428"/>
      <c r="T15" s="427" t="s">
        <v>876</v>
      </c>
      <c r="U15" s="428"/>
      <c r="V15" s="427" t="s">
        <v>877</v>
      </c>
      <c r="W15" s="428"/>
      <c r="X15" s="427" t="s">
        <v>878</v>
      </c>
      <c r="Y15" s="428"/>
      <c r="Z15" s="430" t="s">
        <v>868</v>
      </c>
      <c r="AA15" s="431"/>
      <c r="AB15" s="430" t="s">
        <v>869</v>
      </c>
      <c r="AC15" s="431"/>
      <c r="AD15" s="430" t="s">
        <v>870</v>
      </c>
      <c r="AE15" s="431"/>
      <c r="AF15" s="430" t="s">
        <v>871</v>
      </c>
      <c r="AG15" s="431"/>
      <c r="AH15" s="430" t="s">
        <v>797</v>
      </c>
      <c r="AI15" s="431"/>
      <c r="AJ15" s="430" t="s">
        <v>872</v>
      </c>
      <c r="AK15" s="431"/>
      <c r="AL15" s="430" t="s">
        <v>873</v>
      </c>
      <c r="AM15" s="431"/>
      <c r="AN15" s="430" t="s">
        <v>874</v>
      </c>
      <c r="AO15" s="431"/>
      <c r="AP15" s="430" t="s">
        <v>875</v>
      </c>
      <c r="AQ15" s="431"/>
      <c r="AR15" s="430" t="s">
        <v>876</v>
      </c>
      <c r="AS15" s="431"/>
      <c r="AT15" s="430" t="s">
        <v>877</v>
      </c>
      <c r="AU15" s="431"/>
    </row>
    <row r="16" spans="1:47" x14ac:dyDescent="0.25">
      <c r="A16" s="432"/>
      <c r="B16" s="329" t="s">
        <v>879</v>
      </c>
      <c r="C16" s="329" t="s">
        <v>880</v>
      </c>
      <c r="D16" s="329" t="s">
        <v>879</v>
      </c>
      <c r="E16" s="329" t="s">
        <v>880</v>
      </c>
      <c r="F16" s="329" t="s">
        <v>879</v>
      </c>
      <c r="G16" s="329" t="s">
        <v>880</v>
      </c>
      <c r="H16" s="329" t="s">
        <v>879</v>
      </c>
      <c r="I16" s="329" t="s">
        <v>880</v>
      </c>
      <c r="J16" s="329" t="s">
        <v>879</v>
      </c>
      <c r="K16" s="329" t="s">
        <v>880</v>
      </c>
      <c r="L16" s="329" t="s">
        <v>879</v>
      </c>
      <c r="M16" s="329" t="s">
        <v>880</v>
      </c>
      <c r="N16" s="329" t="s">
        <v>879</v>
      </c>
      <c r="O16" s="329" t="s">
        <v>880</v>
      </c>
      <c r="P16" s="329" t="s">
        <v>879</v>
      </c>
      <c r="Q16" s="329" t="s">
        <v>880</v>
      </c>
      <c r="R16" s="329" t="s">
        <v>879</v>
      </c>
      <c r="S16" s="329" t="s">
        <v>880</v>
      </c>
      <c r="T16" s="329" t="s">
        <v>879</v>
      </c>
      <c r="U16" s="329" t="s">
        <v>880</v>
      </c>
      <c r="V16" s="329" t="s">
        <v>879</v>
      </c>
      <c r="W16" s="329" t="s">
        <v>880</v>
      </c>
      <c r="X16" s="329" t="s">
        <v>879</v>
      </c>
      <c r="Y16" s="329" t="s">
        <v>880</v>
      </c>
      <c r="Z16" s="330" t="s">
        <v>879</v>
      </c>
      <c r="AA16" s="330" t="s">
        <v>880</v>
      </c>
      <c r="AB16" s="330" t="s">
        <v>879</v>
      </c>
      <c r="AC16" s="330" t="s">
        <v>880</v>
      </c>
      <c r="AD16" s="330" t="s">
        <v>879</v>
      </c>
      <c r="AE16" s="330" t="s">
        <v>880</v>
      </c>
      <c r="AF16" s="330" t="s">
        <v>879</v>
      </c>
      <c r="AG16" s="330" t="s">
        <v>880</v>
      </c>
      <c r="AH16" s="330" t="s">
        <v>879</v>
      </c>
      <c r="AI16" s="330" t="s">
        <v>880</v>
      </c>
      <c r="AJ16" s="330" t="s">
        <v>879</v>
      </c>
      <c r="AK16" s="330" t="s">
        <v>880</v>
      </c>
      <c r="AL16" s="330" t="s">
        <v>879</v>
      </c>
      <c r="AM16" s="330" t="s">
        <v>880</v>
      </c>
      <c r="AN16" s="330" t="s">
        <v>879</v>
      </c>
      <c r="AO16" s="330" t="s">
        <v>880</v>
      </c>
      <c r="AP16" s="330" t="s">
        <v>879</v>
      </c>
      <c r="AQ16" s="330" t="s">
        <v>880</v>
      </c>
      <c r="AR16" s="330" t="s">
        <v>879</v>
      </c>
      <c r="AS16" s="330" t="s">
        <v>880</v>
      </c>
      <c r="AT16" s="330" t="s">
        <v>879</v>
      </c>
      <c r="AU16" s="330" t="s">
        <v>880</v>
      </c>
    </row>
    <row r="17" spans="1:47" x14ac:dyDescent="0.25">
      <c r="A17" s="336" t="s">
        <v>881</v>
      </c>
      <c r="B17" s="337"/>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c r="AN17" s="337"/>
      <c r="AO17" s="337"/>
      <c r="AP17" s="337"/>
      <c r="AQ17" s="337"/>
      <c r="AR17" s="337"/>
      <c r="AS17" s="337"/>
      <c r="AT17" s="337"/>
      <c r="AU17" s="337"/>
    </row>
    <row r="18" spans="1:47" x14ac:dyDescent="0.25">
      <c r="A18" s="338" t="s">
        <v>884</v>
      </c>
      <c r="B18" s="338">
        <v>18356</v>
      </c>
      <c r="C18" s="338">
        <v>22026</v>
      </c>
      <c r="D18" s="338">
        <v>23176</v>
      </c>
      <c r="E18" s="338">
        <v>23562</v>
      </c>
      <c r="F18" s="338">
        <v>23326</v>
      </c>
      <c r="G18" s="338">
        <v>21987</v>
      </c>
      <c r="H18" s="338">
        <v>20755</v>
      </c>
      <c r="I18" s="338">
        <v>18911</v>
      </c>
      <c r="J18" s="338">
        <v>20705</v>
      </c>
      <c r="K18" s="338">
        <v>26752</v>
      </c>
      <c r="L18" s="338">
        <v>26400</v>
      </c>
      <c r="M18" s="338">
        <v>26307</v>
      </c>
      <c r="N18" s="338">
        <v>25999</v>
      </c>
      <c r="O18" s="338">
        <v>26225</v>
      </c>
      <c r="P18" s="338">
        <v>27603</v>
      </c>
      <c r="Q18" s="338">
        <v>29998</v>
      </c>
      <c r="R18" s="338">
        <v>31502</v>
      </c>
      <c r="S18" s="338">
        <v>32067</v>
      </c>
      <c r="T18" s="338">
        <v>0</v>
      </c>
      <c r="U18" s="338">
        <v>0</v>
      </c>
      <c r="V18" s="338">
        <v>0</v>
      </c>
      <c r="W18" s="338">
        <v>0</v>
      </c>
      <c r="X18" s="338">
        <v>0</v>
      </c>
      <c r="Y18" s="338">
        <v>0</v>
      </c>
      <c r="Z18" s="338">
        <v>0</v>
      </c>
      <c r="AA18" s="338">
        <v>0</v>
      </c>
      <c r="AB18" s="338">
        <v>0</v>
      </c>
      <c r="AC18" s="338">
        <v>0</v>
      </c>
      <c r="AD18" s="338">
        <v>0</v>
      </c>
      <c r="AE18" s="338">
        <v>0</v>
      </c>
      <c r="AF18" s="338">
        <v>0</v>
      </c>
      <c r="AG18" s="338">
        <v>0</v>
      </c>
      <c r="AH18" s="338">
        <v>0</v>
      </c>
      <c r="AI18" s="338">
        <v>0</v>
      </c>
      <c r="AJ18" s="338">
        <v>0</v>
      </c>
      <c r="AK18" s="338">
        <v>0</v>
      </c>
      <c r="AL18" s="338">
        <v>0</v>
      </c>
      <c r="AM18" s="338">
        <v>0</v>
      </c>
      <c r="AN18" s="338">
        <v>0</v>
      </c>
      <c r="AO18" s="338">
        <v>0</v>
      </c>
      <c r="AP18" s="338">
        <v>0</v>
      </c>
      <c r="AQ18" s="338">
        <v>0</v>
      </c>
      <c r="AR18" s="338">
        <v>32640</v>
      </c>
      <c r="AS18" s="338">
        <v>33373</v>
      </c>
      <c r="AT18" s="338">
        <v>33016</v>
      </c>
      <c r="AU18" s="338">
        <v>0</v>
      </c>
    </row>
    <row r="19" spans="1:47" x14ac:dyDescent="0.25">
      <c r="A19" s="338" t="s">
        <v>885</v>
      </c>
      <c r="B19" s="338">
        <v>801</v>
      </c>
      <c r="C19" s="338">
        <v>769</v>
      </c>
      <c r="D19" s="338">
        <v>773</v>
      </c>
      <c r="E19" s="338">
        <v>766</v>
      </c>
      <c r="F19" s="338">
        <v>782</v>
      </c>
      <c r="G19" s="338">
        <v>794</v>
      </c>
      <c r="H19" s="338">
        <v>791</v>
      </c>
      <c r="I19" s="338">
        <v>820</v>
      </c>
      <c r="J19" s="338">
        <v>822</v>
      </c>
      <c r="K19" s="338">
        <v>779</v>
      </c>
      <c r="L19" s="338">
        <v>753</v>
      </c>
      <c r="M19" s="338">
        <v>757</v>
      </c>
      <c r="N19" s="338">
        <v>795</v>
      </c>
      <c r="O19" s="338">
        <v>803</v>
      </c>
      <c r="P19" s="338">
        <v>804</v>
      </c>
      <c r="Q19" s="338">
        <v>839</v>
      </c>
      <c r="R19" s="338">
        <v>887</v>
      </c>
      <c r="S19" s="338">
        <v>917</v>
      </c>
      <c r="T19" s="338">
        <v>0</v>
      </c>
      <c r="U19" s="338">
        <v>0</v>
      </c>
      <c r="V19" s="338">
        <v>0</v>
      </c>
      <c r="W19" s="338">
        <v>0</v>
      </c>
      <c r="X19" s="338">
        <v>0</v>
      </c>
      <c r="Y19" s="338">
        <v>0</v>
      </c>
      <c r="Z19" s="338">
        <v>0</v>
      </c>
      <c r="AA19" s="338">
        <v>0</v>
      </c>
      <c r="AB19" s="338">
        <v>0</v>
      </c>
      <c r="AC19" s="338">
        <v>0</v>
      </c>
      <c r="AD19" s="338">
        <v>0</v>
      </c>
      <c r="AE19" s="338">
        <v>0</v>
      </c>
      <c r="AF19" s="338">
        <v>0</v>
      </c>
      <c r="AG19" s="338">
        <v>0</v>
      </c>
      <c r="AH19" s="338">
        <v>0</v>
      </c>
      <c r="AI19" s="338">
        <v>0</v>
      </c>
      <c r="AJ19" s="338">
        <v>0</v>
      </c>
      <c r="AK19" s="338">
        <v>0</v>
      </c>
      <c r="AL19" s="338">
        <v>0</v>
      </c>
      <c r="AM19" s="338">
        <v>0</v>
      </c>
      <c r="AN19" s="338">
        <v>0</v>
      </c>
      <c r="AO19" s="338">
        <v>0</v>
      </c>
      <c r="AP19" s="338">
        <v>0</v>
      </c>
      <c r="AQ19" s="338">
        <v>0</v>
      </c>
      <c r="AR19" s="338">
        <v>1915</v>
      </c>
      <c r="AS19" s="338">
        <v>1993</v>
      </c>
      <c r="AT19" s="338">
        <v>2021</v>
      </c>
      <c r="AU19" s="338">
        <v>0</v>
      </c>
    </row>
    <row r="20" spans="1:47" x14ac:dyDescent="0.25">
      <c r="A20" s="338" t="s">
        <v>886</v>
      </c>
      <c r="B20" s="338">
        <v>227</v>
      </c>
      <c r="C20" s="338">
        <v>219</v>
      </c>
      <c r="D20" s="338">
        <v>217</v>
      </c>
      <c r="E20" s="338">
        <v>207</v>
      </c>
      <c r="F20" s="338">
        <v>198</v>
      </c>
      <c r="G20" s="338">
        <v>189</v>
      </c>
      <c r="H20" s="338">
        <v>200</v>
      </c>
      <c r="I20" s="338">
        <v>204</v>
      </c>
      <c r="J20" s="338">
        <v>213</v>
      </c>
      <c r="K20" s="338">
        <v>202</v>
      </c>
      <c r="L20" s="338">
        <v>202</v>
      </c>
      <c r="M20" s="338">
        <v>209</v>
      </c>
      <c r="N20" s="338">
        <v>207</v>
      </c>
      <c r="O20" s="338">
        <v>200</v>
      </c>
      <c r="P20" s="338">
        <v>191</v>
      </c>
      <c r="Q20" s="338">
        <v>185</v>
      </c>
      <c r="R20" s="338">
        <v>201</v>
      </c>
      <c r="S20" s="338">
        <v>201</v>
      </c>
      <c r="T20" s="338">
        <v>0</v>
      </c>
      <c r="U20" s="338">
        <v>0</v>
      </c>
      <c r="V20" s="338">
        <v>0</v>
      </c>
      <c r="W20" s="338">
        <v>0</v>
      </c>
      <c r="X20" s="338">
        <v>0</v>
      </c>
      <c r="Y20" s="338">
        <v>0</v>
      </c>
      <c r="Z20" s="338">
        <v>0</v>
      </c>
      <c r="AA20" s="338">
        <v>0</v>
      </c>
      <c r="AB20" s="338">
        <v>0</v>
      </c>
      <c r="AC20" s="338">
        <v>0</v>
      </c>
      <c r="AD20" s="338">
        <v>0</v>
      </c>
      <c r="AE20" s="338">
        <v>0</v>
      </c>
      <c r="AF20" s="338">
        <v>0</v>
      </c>
      <c r="AG20" s="338">
        <v>0</v>
      </c>
      <c r="AH20" s="338">
        <v>0</v>
      </c>
      <c r="AI20" s="338">
        <v>0</v>
      </c>
      <c r="AJ20" s="338">
        <v>0</v>
      </c>
      <c r="AK20" s="338">
        <v>0</v>
      </c>
      <c r="AL20" s="338">
        <v>0</v>
      </c>
      <c r="AM20" s="338">
        <v>0</v>
      </c>
      <c r="AN20" s="338">
        <v>0</v>
      </c>
      <c r="AO20" s="338">
        <v>0</v>
      </c>
      <c r="AP20" s="338">
        <v>0</v>
      </c>
      <c r="AQ20" s="338">
        <v>0</v>
      </c>
      <c r="AR20" s="338">
        <v>441</v>
      </c>
      <c r="AS20" s="338">
        <v>458</v>
      </c>
      <c r="AT20" s="338">
        <v>485</v>
      </c>
      <c r="AU20" s="338">
        <v>0</v>
      </c>
    </row>
    <row r="21" spans="1:47" ht="16.5" thickBot="1" x14ac:dyDescent="0.3">
      <c r="A21" s="339" t="s">
        <v>887</v>
      </c>
      <c r="B21" s="339">
        <v>73</v>
      </c>
      <c r="C21" s="339">
        <v>75</v>
      </c>
      <c r="D21" s="339">
        <v>69</v>
      </c>
      <c r="E21" s="339">
        <v>67</v>
      </c>
      <c r="F21" s="339">
        <v>62</v>
      </c>
      <c r="G21" s="339">
        <v>60</v>
      </c>
      <c r="H21" s="339">
        <v>57</v>
      </c>
      <c r="I21" s="339">
        <v>56</v>
      </c>
      <c r="J21" s="339">
        <v>57</v>
      </c>
      <c r="K21" s="339">
        <v>54</v>
      </c>
      <c r="L21" s="339">
        <v>56</v>
      </c>
      <c r="M21" s="339">
        <v>51</v>
      </c>
      <c r="N21" s="339">
        <v>54</v>
      </c>
      <c r="O21" s="339">
        <v>55</v>
      </c>
      <c r="P21" s="339">
        <v>55</v>
      </c>
      <c r="Q21" s="339">
        <v>51</v>
      </c>
      <c r="R21" s="339">
        <v>52</v>
      </c>
      <c r="S21" s="339">
        <v>53</v>
      </c>
      <c r="T21" s="339">
        <v>0</v>
      </c>
      <c r="U21" s="339">
        <v>0</v>
      </c>
      <c r="V21" s="339">
        <v>0</v>
      </c>
      <c r="W21" s="339">
        <v>0</v>
      </c>
      <c r="X21" s="339">
        <v>0</v>
      </c>
      <c r="Y21" s="339">
        <v>0</v>
      </c>
      <c r="Z21" s="339">
        <v>0</v>
      </c>
      <c r="AA21" s="339">
        <v>0</v>
      </c>
      <c r="AB21" s="339">
        <v>0</v>
      </c>
      <c r="AC21" s="339">
        <v>0</v>
      </c>
      <c r="AD21" s="339">
        <v>0</v>
      </c>
      <c r="AE21" s="339">
        <v>0</v>
      </c>
      <c r="AF21" s="339">
        <v>0</v>
      </c>
      <c r="AG21" s="339">
        <v>0</v>
      </c>
      <c r="AH21" s="339">
        <v>0</v>
      </c>
      <c r="AI21" s="339">
        <v>0</v>
      </c>
      <c r="AJ21" s="339">
        <v>0</v>
      </c>
      <c r="AK21" s="339">
        <v>0</v>
      </c>
      <c r="AL21" s="339">
        <v>0</v>
      </c>
      <c r="AM21" s="339">
        <v>0</v>
      </c>
      <c r="AN21" s="339">
        <v>0</v>
      </c>
      <c r="AO21" s="339">
        <v>0</v>
      </c>
      <c r="AP21" s="339">
        <v>0</v>
      </c>
      <c r="AQ21" s="339">
        <v>0</v>
      </c>
      <c r="AR21" s="339">
        <v>58</v>
      </c>
      <c r="AS21" s="339">
        <v>59</v>
      </c>
      <c r="AT21" s="339">
        <v>64</v>
      </c>
      <c r="AU21" s="339">
        <v>0</v>
      </c>
    </row>
    <row r="22" spans="1:47" x14ac:dyDescent="0.25">
      <c r="A22" s="340" t="s">
        <v>18</v>
      </c>
      <c r="B22" s="340">
        <v>19457</v>
      </c>
      <c r="C22" s="340">
        <v>23089</v>
      </c>
      <c r="D22" s="340">
        <v>24235</v>
      </c>
      <c r="E22" s="340">
        <v>24602</v>
      </c>
      <c r="F22" s="340">
        <v>24368</v>
      </c>
      <c r="G22" s="340">
        <v>23030</v>
      </c>
      <c r="H22" s="340">
        <v>21803</v>
      </c>
      <c r="I22" s="340">
        <v>19991</v>
      </c>
      <c r="J22" s="340">
        <v>21797</v>
      </c>
      <c r="K22" s="340">
        <v>27787</v>
      </c>
      <c r="L22" s="340">
        <v>27411</v>
      </c>
      <c r="M22" s="340">
        <v>27324</v>
      </c>
      <c r="N22" s="340">
        <v>27055</v>
      </c>
      <c r="O22" s="340">
        <v>27283</v>
      </c>
      <c r="P22" s="340">
        <v>28653</v>
      </c>
      <c r="Q22" s="340">
        <v>31073</v>
      </c>
      <c r="R22" s="340">
        <v>32642</v>
      </c>
      <c r="S22" s="340">
        <v>33238</v>
      </c>
      <c r="T22" s="340">
        <v>0</v>
      </c>
      <c r="U22" s="340">
        <v>0</v>
      </c>
      <c r="V22" s="340">
        <v>0</v>
      </c>
      <c r="W22" s="340">
        <v>0</v>
      </c>
      <c r="X22" s="340">
        <v>0</v>
      </c>
      <c r="Y22" s="340">
        <v>0</v>
      </c>
      <c r="Z22" s="340">
        <v>0</v>
      </c>
      <c r="AA22" s="340">
        <v>0</v>
      </c>
      <c r="AB22" s="340">
        <v>0</v>
      </c>
      <c r="AC22" s="340">
        <v>0</v>
      </c>
      <c r="AD22" s="340">
        <v>0</v>
      </c>
      <c r="AE22" s="340">
        <v>0</v>
      </c>
      <c r="AF22" s="340">
        <v>0</v>
      </c>
      <c r="AG22" s="340">
        <v>0</v>
      </c>
      <c r="AH22" s="340">
        <v>0</v>
      </c>
      <c r="AI22" s="340">
        <v>0</v>
      </c>
      <c r="AJ22" s="340">
        <v>0</v>
      </c>
      <c r="AK22" s="340">
        <v>0</v>
      </c>
      <c r="AL22" s="340">
        <v>0</v>
      </c>
      <c r="AM22" s="340">
        <v>0</v>
      </c>
      <c r="AN22" s="340">
        <v>0</v>
      </c>
      <c r="AO22" s="340">
        <v>0</v>
      </c>
      <c r="AP22" s="340">
        <v>0</v>
      </c>
      <c r="AQ22" s="340">
        <v>0</v>
      </c>
      <c r="AR22" s="340">
        <v>35054</v>
      </c>
      <c r="AS22" s="340">
        <v>35883</v>
      </c>
      <c r="AT22" s="340">
        <v>35586</v>
      </c>
      <c r="AU22" s="340">
        <v>0</v>
      </c>
    </row>
    <row r="23" spans="1:47" x14ac:dyDescent="0.25">
      <c r="A23" s="336" t="s">
        <v>882</v>
      </c>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row>
    <row r="24" spans="1:47" x14ac:dyDescent="0.25">
      <c r="A24" s="338" t="s">
        <v>884</v>
      </c>
      <c r="B24" s="338">
        <v>2089</v>
      </c>
      <c r="C24" s="338">
        <v>2861</v>
      </c>
      <c r="D24" s="338">
        <v>3122</v>
      </c>
      <c r="E24" s="338">
        <v>3678</v>
      </c>
      <c r="F24" s="338">
        <v>4536</v>
      </c>
      <c r="G24" s="338">
        <v>4211</v>
      </c>
      <c r="H24" s="338">
        <v>3888</v>
      </c>
      <c r="I24" s="338">
        <v>3252</v>
      </c>
      <c r="J24" s="338">
        <v>2737</v>
      </c>
      <c r="K24" s="338">
        <v>3312</v>
      </c>
      <c r="L24" s="338">
        <v>3855</v>
      </c>
      <c r="M24" s="338">
        <v>3889</v>
      </c>
      <c r="N24" s="338">
        <v>4048</v>
      </c>
      <c r="O24" s="338">
        <v>3905</v>
      </c>
      <c r="P24" s="338">
        <v>3590</v>
      </c>
      <c r="Q24" s="338">
        <v>3576</v>
      </c>
      <c r="R24" s="338">
        <v>3476</v>
      </c>
      <c r="S24" s="338">
        <v>3669</v>
      </c>
      <c r="T24" s="338">
        <v>0</v>
      </c>
      <c r="U24" s="338">
        <v>0</v>
      </c>
      <c r="V24" s="338">
        <v>0</v>
      </c>
      <c r="W24" s="338">
        <v>0</v>
      </c>
      <c r="X24" s="338">
        <v>0</v>
      </c>
      <c r="Y24" s="338">
        <v>0</v>
      </c>
      <c r="Z24" s="338">
        <v>0</v>
      </c>
      <c r="AA24" s="338">
        <v>0</v>
      </c>
      <c r="AB24" s="338">
        <v>0</v>
      </c>
      <c r="AC24" s="338">
        <v>0</v>
      </c>
      <c r="AD24" s="338">
        <v>0</v>
      </c>
      <c r="AE24" s="338">
        <v>0</v>
      </c>
      <c r="AF24" s="338">
        <v>0</v>
      </c>
      <c r="AG24" s="338">
        <v>0</v>
      </c>
      <c r="AH24" s="338">
        <v>0</v>
      </c>
      <c r="AI24" s="338">
        <v>0</v>
      </c>
      <c r="AJ24" s="338">
        <v>0</v>
      </c>
      <c r="AK24" s="338">
        <v>0</v>
      </c>
      <c r="AL24" s="338">
        <v>0</v>
      </c>
      <c r="AM24" s="338">
        <v>0</v>
      </c>
      <c r="AN24" s="338">
        <v>0</v>
      </c>
      <c r="AO24" s="338">
        <v>0</v>
      </c>
      <c r="AP24" s="338">
        <v>0</v>
      </c>
      <c r="AQ24" s="338">
        <v>0</v>
      </c>
      <c r="AR24" s="338">
        <v>4092</v>
      </c>
      <c r="AS24" s="338">
        <v>4455</v>
      </c>
      <c r="AT24" s="338">
        <v>4283</v>
      </c>
      <c r="AU24" s="338">
        <v>0</v>
      </c>
    </row>
    <row r="25" spans="1:47" x14ac:dyDescent="0.25">
      <c r="A25" s="338" t="s">
        <v>885</v>
      </c>
      <c r="B25" s="338">
        <v>153</v>
      </c>
      <c r="C25" s="338">
        <v>157</v>
      </c>
      <c r="D25" s="338">
        <v>175</v>
      </c>
      <c r="E25" s="338">
        <v>183</v>
      </c>
      <c r="F25" s="338">
        <v>180</v>
      </c>
      <c r="G25" s="338">
        <v>172</v>
      </c>
      <c r="H25" s="338">
        <v>166</v>
      </c>
      <c r="I25" s="338">
        <v>164</v>
      </c>
      <c r="J25" s="338">
        <v>118</v>
      </c>
      <c r="K25" s="338">
        <v>115</v>
      </c>
      <c r="L25" s="338">
        <v>117</v>
      </c>
      <c r="M25" s="338">
        <v>136</v>
      </c>
      <c r="N25" s="338">
        <v>165</v>
      </c>
      <c r="O25" s="338">
        <v>170</v>
      </c>
      <c r="P25" s="338">
        <v>162</v>
      </c>
      <c r="Q25" s="338">
        <v>166</v>
      </c>
      <c r="R25" s="338">
        <v>189</v>
      </c>
      <c r="S25" s="338">
        <v>177</v>
      </c>
      <c r="T25" s="338">
        <v>0</v>
      </c>
      <c r="U25" s="338">
        <v>0</v>
      </c>
      <c r="V25" s="338">
        <v>0</v>
      </c>
      <c r="W25" s="338">
        <v>0</v>
      </c>
      <c r="X25" s="338">
        <v>0</v>
      </c>
      <c r="Y25" s="338">
        <v>0</v>
      </c>
      <c r="Z25" s="338">
        <v>0</v>
      </c>
      <c r="AA25" s="338">
        <v>0</v>
      </c>
      <c r="AB25" s="338">
        <v>0</v>
      </c>
      <c r="AC25" s="338">
        <v>0</v>
      </c>
      <c r="AD25" s="338">
        <v>0</v>
      </c>
      <c r="AE25" s="338">
        <v>0</v>
      </c>
      <c r="AF25" s="338">
        <v>0</v>
      </c>
      <c r="AG25" s="338">
        <v>0</v>
      </c>
      <c r="AH25" s="338">
        <v>0</v>
      </c>
      <c r="AI25" s="338">
        <v>0</v>
      </c>
      <c r="AJ25" s="338">
        <v>0</v>
      </c>
      <c r="AK25" s="338">
        <v>0</v>
      </c>
      <c r="AL25" s="338">
        <v>0</v>
      </c>
      <c r="AM25" s="338">
        <v>0</v>
      </c>
      <c r="AN25" s="338">
        <v>0</v>
      </c>
      <c r="AO25" s="338">
        <v>0</v>
      </c>
      <c r="AP25" s="338">
        <v>0</v>
      </c>
      <c r="AQ25" s="338">
        <v>0</v>
      </c>
      <c r="AR25" s="338">
        <v>335</v>
      </c>
      <c r="AS25" s="338">
        <v>375</v>
      </c>
      <c r="AT25" s="338">
        <v>383</v>
      </c>
      <c r="AU25" s="338">
        <v>0</v>
      </c>
    </row>
    <row r="26" spans="1:47" x14ac:dyDescent="0.25">
      <c r="A26" s="338" t="s">
        <v>886</v>
      </c>
      <c r="B26" s="338">
        <v>30</v>
      </c>
      <c r="C26" s="338">
        <v>31</v>
      </c>
      <c r="D26" s="338">
        <v>33</v>
      </c>
      <c r="E26" s="338">
        <v>32</v>
      </c>
      <c r="F26" s="338">
        <v>29</v>
      </c>
      <c r="G26" s="338">
        <v>32</v>
      </c>
      <c r="H26" s="338">
        <v>38</v>
      </c>
      <c r="I26" s="338">
        <v>39</v>
      </c>
      <c r="J26" s="338">
        <v>35</v>
      </c>
      <c r="K26" s="338">
        <v>32</v>
      </c>
      <c r="L26" s="338">
        <v>34</v>
      </c>
      <c r="M26" s="338">
        <v>37</v>
      </c>
      <c r="N26" s="338">
        <v>35</v>
      </c>
      <c r="O26" s="338">
        <v>32</v>
      </c>
      <c r="P26" s="338">
        <v>32</v>
      </c>
      <c r="Q26" s="338">
        <v>35</v>
      </c>
      <c r="R26" s="338">
        <v>34</v>
      </c>
      <c r="S26" s="338">
        <v>37</v>
      </c>
      <c r="T26" s="338">
        <v>0</v>
      </c>
      <c r="U26" s="338">
        <v>0</v>
      </c>
      <c r="V26" s="338">
        <v>0</v>
      </c>
      <c r="W26" s="338">
        <v>0</v>
      </c>
      <c r="X26" s="338">
        <v>0</v>
      </c>
      <c r="Y26" s="338">
        <v>0</v>
      </c>
      <c r="Z26" s="338">
        <v>0</v>
      </c>
      <c r="AA26" s="338">
        <v>0</v>
      </c>
      <c r="AB26" s="338">
        <v>0</v>
      </c>
      <c r="AC26" s="338">
        <v>0</v>
      </c>
      <c r="AD26" s="338">
        <v>0</v>
      </c>
      <c r="AE26" s="338">
        <v>0</v>
      </c>
      <c r="AF26" s="338">
        <v>0</v>
      </c>
      <c r="AG26" s="338">
        <v>0</v>
      </c>
      <c r="AH26" s="338">
        <v>0</v>
      </c>
      <c r="AI26" s="338">
        <v>0</v>
      </c>
      <c r="AJ26" s="338">
        <v>0</v>
      </c>
      <c r="AK26" s="338">
        <v>0</v>
      </c>
      <c r="AL26" s="338">
        <v>0</v>
      </c>
      <c r="AM26" s="338">
        <v>0</v>
      </c>
      <c r="AN26" s="338">
        <v>0</v>
      </c>
      <c r="AO26" s="338">
        <v>0</v>
      </c>
      <c r="AP26" s="338">
        <v>0</v>
      </c>
      <c r="AQ26" s="338">
        <v>0</v>
      </c>
      <c r="AR26" s="338">
        <v>81</v>
      </c>
      <c r="AS26" s="338">
        <v>83</v>
      </c>
      <c r="AT26" s="338">
        <v>99</v>
      </c>
      <c r="AU26" s="338">
        <v>0</v>
      </c>
    </row>
    <row r="27" spans="1:47" ht="16.5" thickBot="1" x14ac:dyDescent="0.3">
      <c r="A27" s="339" t="s">
        <v>887</v>
      </c>
      <c r="B27" s="339">
        <v>6</v>
      </c>
      <c r="C27" s="339">
        <v>6</v>
      </c>
      <c r="D27" s="339">
        <v>6</v>
      </c>
      <c r="E27" s="339">
        <v>6</v>
      </c>
      <c r="F27" s="339">
        <v>6</v>
      </c>
      <c r="G27" s="339">
        <v>6</v>
      </c>
      <c r="H27" s="339">
        <v>5</v>
      </c>
      <c r="I27" s="339">
        <v>5</v>
      </c>
      <c r="J27" s="339">
        <v>5</v>
      </c>
      <c r="K27" s="339">
        <v>5</v>
      </c>
      <c r="L27" s="339">
        <v>5</v>
      </c>
      <c r="M27" s="339">
        <v>5</v>
      </c>
      <c r="N27" s="339">
        <v>6</v>
      </c>
      <c r="O27" s="339">
        <v>7</v>
      </c>
      <c r="P27" s="339">
        <v>7</v>
      </c>
      <c r="Q27" s="339">
        <v>7</v>
      </c>
      <c r="R27" s="339">
        <v>6</v>
      </c>
      <c r="S27" s="339">
        <v>8</v>
      </c>
      <c r="T27" s="339">
        <v>0</v>
      </c>
      <c r="U27" s="339">
        <v>0</v>
      </c>
      <c r="V27" s="339">
        <v>0</v>
      </c>
      <c r="W27" s="339">
        <v>0</v>
      </c>
      <c r="X27" s="339">
        <v>0</v>
      </c>
      <c r="Y27" s="339">
        <v>0</v>
      </c>
      <c r="Z27" s="339">
        <v>0</v>
      </c>
      <c r="AA27" s="339">
        <v>0</v>
      </c>
      <c r="AB27" s="339">
        <v>0</v>
      </c>
      <c r="AC27" s="339">
        <v>0</v>
      </c>
      <c r="AD27" s="339">
        <v>0</v>
      </c>
      <c r="AE27" s="339">
        <v>0</v>
      </c>
      <c r="AF27" s="339">
        <v>0</v>
      </c>
      <c r="AG27" s="339">
        <v>0</v>
      </c>
      <c r="AH27" s="339">
        <v>0</v>
      </c>
      <c r="AI27" s="339">
        <v>0</v>
      </c>
      <c r="AJ27" s="339">
        <v>0</v>
      </c>
      <c r="AK27" s="339">
        <v>0</v>
      </c>
      <c r="AL27" s="339">
        <v>0</v>
      </c>
      <c r="AM27" s="339">
        <v>0</v>
      </c>
      <c r="AN27" s="339">
        <v>0</v>
      </c>
      <c r="AO27" s="339">
        <v>0</v>
      </c>
      <c r="AP27" s="339">
        <v>0</v>
      </c>
      <c r="AQ27" s="339">
        <v>0</v>
      </c>
      <c r="AR27" s="339">
        <v>0</v>
      </c>
      <c r="AS27" s="339">
        <v>0</v>
      </c>
      <c r="AT27" s="339">
        <v>2</v>
      </c>
      <c r="AU27" s="339">
        <v>0</v>
      </c>
    </row>
    <row r="28" spans="1:47" x14ac:dyDescent="0.25">
      <c r="A28" s="340" t="s">
        <v>18</v>
      </c>
      <c r="B28" s="340">
        <v>2278</v>
      </c>
      <c r="C28" s="340">
        <v>3055</v>
      </c>
      <c r="D28" s="340">
        <v>3336</v>
      </c>
      <c r="E28" s="340">
        <v>3899</v>
      </c>
      <c r="F28" s="340">
        <v>4751</v>
      </c>
      <c r="G28" s="340">
        <v>4421</v>
      </c>
      <c r="H28" s="340">
        <v>4097</v>
      </c>
      <c r="I28" s="340">
        <v>3460</v>
      </c>
      <c r="J28" s="340">
        <v>2895</v>
      </c>
      <c r="K28" s="340">
        <v>3464</v>
      </c>
      <c r="L28" s="340">
        <v>4011</v>
      </c>
      <c r="M28" s="340">
        <v>4067</v>
      </c>
      <c r="N28" s="340">
        <v>4254</v>
      </c>
      <c r="O28" s="340">
        <v>4114</v>
      </c>
      <c r="P28" s="340">
        <v>3791</v>
      </c>
      <c r="Q28" s="340">
        <v>3784</v>
      </c>
      <c r="R28" s="340">
        <v>3705</v>
      </c>
      <c r="S28" s="340">
        <v>3891</v>
      </c>
      <c r="T28" s="340">
        <v>0</v>
      </c>
      <c r="U28" s="340">
        <v>0</v>
      </c>
      <c r="V28" s="340">
        <v>0</v>
      </c>
      <c r="W28" s="340">
        <v>0</v>
      </c>
      <c r="X28" s="340">
        <v>0</v>
      </c>
      <c r="Y28" s="340">
        <v>0</v>
      </c>
      <c r="Z28" s="340">
        <v>0</v>
      </c>
      <c r="AA28" s="340">
        <v>0</v>
      </c>
      <c r="AB28" s="340">
        <v>0</v>
      </c>
      <c r="AC28" s="340">
        <v>0</v>
      </c>
      <c r="AD28" s="340">
        <v>0</v>
      </c>
      <c r="AE28" s="340">
        <v>0</v>
      </c>
      <c r="AF28" s="340">
        <v>0</v>
      </c>
      <c r="AG28" s="340">
        <v>0</v>
      </c>
      <c r="AH28" s="340">
        <v>0</v>
      </c>
      <c r="AI28" s="340">
        <v>0</v>
      </c>
      <c r="AJ28" s="340">
        <v>0</v>
      </c>
      <c r="AK28" s="340">
        <v>0</v>
      </c>
      <c r="AL28" s="340">
        <v>0</v>
      </c>
      <c r="AM28" s="340">
        <v>0</v>
      </c>
      <c r="AN28" s="340">
        <v>0</v>
      </c>
      <c r="AO28" s="340">
        <v>0</v>
      </c>
      <c r="AP28" s="340">
        <v>0</v>
      </c>
      <c r="AQ28" s="340">
        <v>0</v>
      </c>
      <c r="AR28" s="340">
        <v>4508</v>
      </c>
      <c r="AS28" s="340">
        <v>4913</v>
      </c>
      <c r="AT28" s="340">
        <v>4767</v>
      </c>
      <c r="AU28" s="340">
        <v>0</v>
      </c>
    </row>
    <row r="29" spans="1:47" x14ac:dyDescent="0.25">
      <c r="A29" s="336" t="s">
        <v>18</v>
      </c>
      <c r="B29" s="337"/>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c r="AA29" s="337"/>
      <c r="AB29" s="337"/>
      <c r="AC29" s="337"/>
      <c r="AD29" s="337"/>
      <c r="AE29" s="337"/>
      <c r="AF29" s="337"/>
      <c r="AG29" s="337"/>
      <c r="AH29" s="337"/>
      <c r="AI29" s="337"/>
      <c r="AJ29" s="337"/>
      <c r="AK29" s="337"/>
      <c r="AL29" s="337"/>
      <c r="AM29" s="337"/>
      <c r="AN29" s="337"/>
      <c r="AO29" s="337"/>
      <c r="AP29" s="337"/>
      <c r="AQ29" s="337"/>
      <c r="AR29" s="337"/>
      <c r="AS29" s="337"/>
      <c r="AT29" s="337"/>
      <c r="AU29" s="337"/>
    </row>
    <row r="30" spans="1:47" x14ac:dyDescent="0.25">
      <c r="A30" s="338" t="s">
        <v>884</v>
      </c>
      <c r="B30" s="338">
        <f t="shared" ref="B30:AK33" si="0">SUM(B18,B24)</f>
        <v>20445</v>
      </c>
      <c r="C30" s="338">
        <f t="shared" si="0"/>
        <v>24887</v>
      </c>
      <c r="D30" s="338">
        <f t="shared" si="0"/>
        <v>26298</v>
      </c>
      <c r="E30" s="338">
        <f t="shared" si="0"/>
        <v>27240</v>
      </c>
      <c r="F30" s="338">
        <f t="shared" si="0"/>
        <v>27862</v>
      </c>
      <c r="G30" s="338">
        <f t="shared" si="0"/>
        <v>26198</v>
      </c>
      <c r="H30" s="338">
        <f t="shared" si="0"/>
        <v>24643</v>
      </c>
      <c r="I30" s="338">
        <f t="shared" si="0"/>
        <v>22163</v>
      </c>
      <c r="J30" s="338">
        <f t="shared" si="0"/>
        <v>23442</v>
      </c>
      <c r="K30" s="338">
        <f t="shared" si="0"/>
        <v>30064</v>
      </c>
      <c r="L30" s="338">
        <f t="shared" si="0"/>
        <v>30255</v>
      </c>
      <c r="M30" s="338">
        <f t="shared" si="0"/>
        <v>30196</v>
      </c>
      <c r="N30" s="338">
        <f t="shared" si="0"/>
        <v>30047</v>
      </c>
      <c r="O30" s="338">
        <f t="shared" si="0"/>
        <v>30130</v>
      </c>
      <c r="P30" s="338">
        <f t="shared" si="0"/>
        <v>31193</v>
      </c>
      <c r="Q30" s="338">
        <f t="shared" si="0"/>
        <v>33574</v>
      </c>
      <c r="R30" s="338">
        <f t="shared" si="0"/>
        <v>34978</v>
      </c>
      <c r="S30" s="338">
        <f t="shared" si="0"/>
        <v>35736</v>
      </c>
      <c r="T30" s="338">
        <f t="shared" si="0"/>
        <v>0</v>
      </c>
      <c r="U30" s="338">
        <f t="shared" si="0"/>
        <v>0</v>
      </c>
      <c r="V30" s="338">
        <f t="shared" si="0"/>
        <v>0</v>
      </c>
      <c r="W30" s="338">
        <f t="shared" si="0"/>
        <v>0</v>
      </c>
      <c r="X30" s="338">
        <f t="shared" si="0"/>
        <v>0</v>
      </c>
      <c r="Y30" s="338">
        <f t="shared" si="0"/>
        <v>0</v>
      </c>
      <c r="Z30" s="338">
        <f t="shared" si="0"/>
        <v>0</v>
      </c>
      <c r="AA30" s="338">
        <f t="shared" si="0"/>
        <v>0</v>
      </c>
      <c r="AB30" s="338">
        <f t="shared" si="0"/>
        <v>0</v>
      </c>
      <c r="AC30" s="338">
        <f t="shared" si="0"/>
        <v>0</v>
      </c>
      <c r="AD30" s="338">
        <f t="shared" si="0"/>
        <v>0</v>
      </c>
      <c r="AE30" s="338">
        <f t="shared" si="0"/>
        <v>0</v>
      </c>
      <c r="AF30" s="338">
        <f t="shared" si="0"/>
        <v>0</v>
      </c>
      <c r="AG30" s="338">
        <f t="shared" si="0"/>
        <v>0</v>
      </c>
      <c r="AH30" s="338">
        <f t="shared" si="0"/>
        <v>0</v>
      </c>
      <c r="AI30" s="338">
        <f t="shared" si="0"/>
        <v>0</v>
      </c>
      <c r="AJ30" s="338">
        <f t="shared" si="0"/>
        <v>0</v>
      </c>
      <c r="AK30" s="338">
        <f t="shared" si="0"/>
        <v>0</v>
      </c>
      <c r="AL30" s="338">
        <f>SUM(AL18,AL24)</f>
        <v>0</v>
      </c>
      <c r="AM30" s="338">
        <f t="shared" ref="AM30:AO30" si="1">SUM(AM18,AM24)</f>
        <v>0</v>
      </c>
      <c r="AN30" s="338">
        <f>SUM(AN18,AN24)</f>
        <v>0</v>
      </c>
      <c r="AO30" s="338">
        <f t="shared" si="1"/>
        <v>0</v>
      </c>
      <c r="AP30" s="338">
        <f>SUM(AP18,AP24)</f>
        <v>0</v>
      </c>
      <c r="AQ30" s="338">
        <f t="shared" ref="AQ30:AS30" si="2">SUM(AQ18,AQ24)</f>
        <v>0</v>
      </c>
      <c r="AR30" s="338">
        <f>SUM(AR18,AR24)</f>
        <v>36732</v>
      </c>
      <c r="AS30" s="338">
        <f t="shared" si="2"/>
        <v>37828</v>
      </c>
      <c r="AT30" s="338">
        <f>SUM(AT18,AT24)</f>
        <v>37299</v>
      </c>
      <c r="AU30" s="338">
        <f t="shared" ref="AU30" si="3">SUM(AU18,AU24)</f>
        <v>0</v>
      </c>
    </row>
    <row r="31" spans="1:47" x14ac:dyDescent="0.25">
      <c r="A31" s="338" t="s">
        <v>885</v>
      </c>
      <c r="B31" s="338">
        <f t="shared" si="0"/>
        <v>954</v>
      </c>
      <c r="C31" s="338">
        <f t="shared" si="0"/>
        <v>926</v>
      </c>
      <c r="D31" s="338">
        <f t="shared" si="0"/>
        <v>948</v>
      </c>
      <c r="E31" s="338">
        <f t="shared" si="0"/>
        <v>949</v>
      </c>
      <c r="F31" s="338">
        <f t="shared" si="0"/>
        <v>962</v>
      </c>
      <c r="G31" s="338">
        <f t="shared" si="0"/>
        <v>966</v>
      </c>
      <c r="H31" s="338">
        <f t="shared" si="0"/>
        <v>957</v>
      </c>
      <c r="I31" s="338">
        <f t="shared" si="0"/>
        <v>984</v>
      </c>
      <c r="J31" s="338">
        <f t="shared" si="0"/>
        <v>940</v>
      </c>
      <c r="K31" s="338">
        <f t="shared" si="0"/>
        <v>894</v>
      </c>
      <c r="L31" s="338">
        <f t="shared" si="0"/>
        <v>870</v>
      </c>
      <c r="M31" s="338">
        <f t="shared" si="0"/>
        <v>893</v>
      </c>
      <c r="N31" s="338">
        <f t="shared" si="0"/>
        <v>960</v>
      </c>
      <c r="O31" s="338">
        <f t="shared" si="0"/>
        <v>973</v>
      </c>
      <c r="P31" s="338">
        <f t="shared" si="0"/>
        <v>966</v>
      </c>
      <c r="Q31" s="338">
        <f t="shared" si="0"/>
        <v>1005</v>
      </c>
      <c r="R31" s="338">
        <f t="shared" si="0"/>
        <v>1076</v>
      </c>
      <c r="S31" s="338">
        <f t="shared" si="0"/>
        <v>1094</v>
      </c>
      <c r="T31" s="338">
        <f t="shared" si="0"/>
        <v>0</v>
      </c>
      <c r="U31" s="338">
        <f t="shared" si="0"/>
        <v>0</v>
      </c>
      <c r="V31" s="338">
        <f t="shared" si="0"/>
        <v>0</v>
      </c>
      <c r="W31" s="338">
        <f t="shared" si="0"/>
        <v>0</v>
      </c>
      <c r="X31" s="338">
        <f t="shared" si="0"/>
        <v>0</v>
      </c>
      <c r="Y31" s="338">
        <f t="shared" si="0"/>
        <v>0</v>
      </c>
      <c r="Z31" s="338">
        <f t="shared" si="0"/>
        <v>0</v>
      </c>
      <c r="AA31" s="338">
        <f t="shared" si="0"/>
        <v>0</v>
      </c>
      <c r="AB31" s="338">
        <f t="shared" si="0"/>
        <v>0</v>
      </c>
      <c r="AC31" s="338">
        <f t="shared" si="0"/>
        <v>0</v>
      </c>
      <c r="AD31" s="338">
        <f t="shared" si="0"/>
        <v>0</v>
      </c>
      <c r="AE31" s="338">
        <f t="shared" si="0"/>
        <v>0</v>
      </c>
      <c r="AF31" s="338">
        <f t="shared" si="0"/>
        <v>0</v>
      </c>
      <c r="AG31" s="338">
        <f t="shared" si="0"/>
        <v>0</v>
      </c>
      <c r="AH31" s="338">
        <f t="shared" si="0"/>
        <v>0</v>
      </c>
      <c r="AI31" s="338">
        <f t="shared" si="0"/>
        <v>0</v>
      </c>
      <c r="AJ31" s="338">
        <f t="shared" si="0"/>
        <v>0</v>
      </c>
      <c r="AK31" s="338">
        <f t="shared" si="0"/>
        <v>0</v>
      </c>
      <c r="AL31" s="338">
        <f t="shared" ref="AL31:AU33" si="4">SUM(AL19,AL25)</f>
        <v>0</v>
      </c>
      <c r="AM31" s="338">
        <f t="shared" si="4"/>
        <v>0</v>
      </c>
      <c r="AN31" s="338">
        <f t="shared" si="4"/>
        <v>0</v>
      </c>
      <c r="AO31" s="338">
        <f t="shared" si="4"/>
        <v>0</v>
      </c>
      <c r="AP31" s="338">
        <f t="shared" si="4"/>
        <v>0</v>
      </c>
      <c r="AQ31" s="338">
        <f t="shared" si="4"/>
        <v>0</v>
      </c>
      <c r="AR31" s="338">
        <f t="shared" si="4"/>
        <v>2250</v>
      </c>
      <c r="AS31" s="338">
        <f t="shared" si="4"/>
        <v>2368</v>
      </c>
      <c r="AT31" s="338">
        <f t="shared" si="4"/>
        <v>2404</v>
      </c>
      <c r="AU31" s="338">
        <f t="shared" si="4"/>
        <v>0</v>
      </c>
    </row>
    <row r="32" spans="1:47" x14ac:dyDescent="0.25">
      <c r="A32" s="338" t="s">
        <v>886</v>
      </c>
      <c r="B32" s="338">
        <f t="shared" si="0"/>
        <v>257</v>
      </c>
      <c r="C32" s="338">
        <f t="shared" si="0"/>
        <v>250</v>
      </c>
      <c r="D32" s="338">
        <f t="shared" si="0"/>
        <v>250</v>
      </c>
      <c r="E32" s="338">
        <f t="shared" si="0"/>
        <v>239</v>
      </c>
      <c r="F32" s="338">
        <f t="shared" si="0"/>
        <v>227</v>
      </c>
      <c r="G32" s="338">
        <f t="shared" si="0"/>
        <v>221</v>
      </c>
      <c r="H32" s="338">
        <f t="shared" si="0"/>
        <v>238</v>
      </c>
      <c r="I32" s="338">
        <f t="shared" si="0"/>
        <v>243</v>
      </c>
      <c r="J32" s="338">
        <f t="shared" si="0"/>
        <v>248</v>
      </c>
      <c r="K32" s="338">
        <f t="shared" si="0"/>
        <v>234</v>
      </c>
      <c r="L32" s="338">
        <f t="shared" si="0"/>
        <v>236</v>
      </c>
      <c r="M32" s="338">
        <f t="shared" si="0"/>
        <v>246</v>
      </c>
      <c r="N32" s="338">
        <f t="shared" si="0"/>
        <v>242</v>
      </c>
      <c r="O32" s="338">
        <f t="shared" si="0"/>
        <v>232</v>
      </c>
      <c r="P32" s="338">
        <f t="shared" si="0"/>
        <v>223</v>
      </c>
      <c r="Q32" s="338">
        <f t="shared" si="0"/>
        <v>220</v>
      </c>
      <c r="R32" s="338">
        <f t="shared" si="0"/>
        <v>235</v>
      </c>
      <c r="S32" s="338">
        <f t="shared" si="0"/>
        <v>238</v>
      </c>
      <c r="T32" s="338">
        <f t="shared" si="0"/>
        <v>0</v>
      </c>
      <c r="U32" s="338">
        <f t="shared" si="0"/>
        <v>0</v>
      </c>
      <c r="V32" s="338">
        <f t="shared" si="0"/>
        <v>0</v>
      </c>
      <c r="W32" s="338">
        <f t="shared" si="0"/>
        <v>0</v>
      </c>
      <c r="X32" s="338">
        <f t="shared" si="0"/>
        <v>0</v>
      </c>
      <c r="Y32" s="338">
        <f t="shared" si="0"/>
        <v>0</v>
      </c>
      <c r="Z32" s="338">
        <f t="shared" si="0"/>
        <v>0</v>
      </c>
      <c r="AA32" s="338">
        <f t="shared" si="0"/>
        <v>0</v>
      </c>
      <c r="AB32" s="338">
        <f t="shared" si="0"/>
        <v>0</v>
      </c>
      <c r="AC32" s="338">
        <f t="shared" si="0"/>
        <v>0</v>
      </c>
      <c r="AD32" s="338">
        <f t="shared" si="0"/>
        <v>0</v>
      </c>
      <c r="AE32" s="338">
        <f t="shared" si="0"/>
        <v>0</v>
      </c>
      <c r="AF32" s="338">
        <f t="shared" si="0"/>
        <v>0</v>
      </c>
      <c r="AG32" s="338">
        <f t="shared" si="0"/>
        <v>0</v>
      </c>
      <c r="AH32" s="338">
        <f t="shared" si="0"/>
        <v>0</v>
      </c>
      <c r="AI32" s="338">
        <f t="shared" si="0"/>
        <v>0</v>
      </c>
      <c r="AJ32" s="338">
        <f t="shared" si="0"/>
        <v>0</v>
      </c>
      <c r="AK32" s="338">
        <f t="shared" si="0"/>
        <v>0</v>
      </c>
      <c r="AL32" s="338">
        <f t="shared" si="4"/>
        <v>0</v>
      </c>
      <c r="AM32" s="338">
        <f t="shared" si="4"/>
        <v>0</v>
      </c>
      <c r="AN32" s="338">
        <f t="shared" si="4"/>
        <v>0</v>
      </c>
      <c r="AO32" s="338">
        <f t="shared" si="4"/>
        <v>0</v>
      </c>
      <c r="AP32" s="338">
        <f t="shared" si="4"/>
        <v>0</v>
      </c>
      <c r="AQ32" s="338">
        <f t="shared" si="4"/>
        <v>0</v>
      </c>
      <c r="AR32" s="338">
        <f t="shared" si="4"/>
        <v>522</v>
      </c>
      <c r="AS32" s="338">
        <f t="shared" si="4"/>
        <v>541</v>
      </c>
      <c r="AT32" s="338">
        <f t="shared" si="4"/>
        <v>584</v>
      </c>
      <c r="AU32" s="338">
        <f t="shared" si="4"/>
        <v>0</v>
      </c>
    </row>
    <row r="33" spans="1:47" ht="16.5" thickBot="1" x14ac:dyDescent="0.3">
      <c r="A33" s="339" t="s">
        <v>887</v>
      </c>
      <c r="B33" s="338">
        <f t="shared" si="0"/>
        <v>79</v>
      </c>
      <c r="C33" s="338">
        <f t="shared" si="0"/>
        <v>81</v>
      </c>
      <c r="D33" s="338">
        <f t="shared" si="0"/>
        <v>75</v>
      </c>
      <c r="E33" s="338">
        <f t="shared" si="0"/>
        <v>73</v>
      </c>
      <c r="F33" s="338">
        <f t="shared" si="0"/>
        <v>68</v>
      </c>
      <c r="G33" s="338">
        <f t="shared" si="0"/>
        <v>66</v>
      </c>
      <c r="H33" s="338">
        <f t="shared" si="0"/>
        <v>62</v>
      </c>
      <c r="I33" s="338">
        <f t="shared" si="0"/>
        <v>61</v>
      </c>
      <c r="J33" s="338">
        <f t="shared" si="0"/>
        <v>62</v>
      </c>
      <c r="K33" s="338">
        <f t="shared" si="0"/>
        <v>59</v>
      </c>
      <c r="L33" s="338">
        <f t="shared" si="0"/>
        <v>61</v>
      </c>
      <c r="M33" s="338">
        <f t="shared" si="0"/>
        <v>56</v>
      </c>
      <c r="N33" s="338">
        <f t="shared" si="0"/>
        <v>60</v>
      </c>
      <c r="O33" s="338">
        <f t="shared" si="0"/>
        <v>62</v>
      </c>
      <c r="P33" s="338">
        <f t="shared" si="0"/>
        <v>62</v>
      </c>
      <c r="Q33" s="338">
        <f t="shared" si="0"/>
        <v>58</v>
      </c>
      <c r="R33" s="338">
        <f t="shared" si="0"/>
        <v>58</v>
      </c>
      <c r="S33" s="338">
        <f t="shared" si="0"/>
        <v>61</v>
      </c>
      <c r="T33" s="338">
        <f t="shared" si="0"/>
        <v>0</v>
      </c>
      <c r="U33" s="338">
        <f t="shared" si="0"/>
        <v>0</v>
      </c>
      <c r="V33" s="338">
        <f t="shared" si="0"/>
        <v>0</v>
      </c>
      <c r="W33" s="338">
        <f t="shared" si="0"/>
        <v>0</v>
      </c>
      <c r="X33" s="338">
        <f t="shared" si="0"/>
        <v>0</v>
      </c>
      <c r="Y33" s="338">
        <f t="shared" si="0"/>
        <v>0</v>
      </c>
      <c r="Z33" s="338">
        <f t="shared" si="0"/>
        <v>0</v>
      </c>
      <c r="AA33" s="338">
        <f t="shared" si="0"/>
        <v>0</v>
      </c>
      <c r="AB33" s="338">
        <f t="shared" si="0"/>
        <v>0</v>
      </c>
      <c r="AC33" s="338">
        <f t="shared" si="0"/>
        <v>0</v>
      </c>
      <c r="AD33" s="338">
        <f t="shared" si="0"/>
        <v>0</v>
      </c>
      <c r="AE33" s="338">
        <f t="shared" si="0"/>
        <v>0</v>
      </c>
      <c r="AF33" s="338">
        <f t="shared" si="0"/>
        <v>0</v>
      </c>
      <c r="AG33" s="338">
        <f t="shared" si="0"/>
        <v>0</v>
      </c>
      <c r="AH33" s="338">
        <f t="shared" si="0"/>
        <v>0</v>
      </c>
      <c r="AI33" s="338">
        <f t="shared" si="0"/>
        <v>0</v>
      </c>
      <c r="AJ33" s="338">
        <f t="shared" si="0"/>
        <v>0</v>
      </c>
      <c r="AK33" s="338">
        <f t="shared" si="0"/>
        <v>0</v>
      </c>
      <c r="AL33" s="338">
        <f t="shared" si="4"/>
        <v>0</v>
      </c>
      <c r="AM33" s="338">
        <f t="shared" si="4"/>
        <v>0</v>
      </c>
      <c r="AN33" s="338">
        <f t="shared" si="4"/>
        <v>0</v>
      </c>
      <c r="AO33" s="338">
        <f t="shared" si="4"/>
        <v>0</v>
      </c>
      <c r="AP33" s="338">
        <f t="shared" si="4"/>
        <v>0</v>
      </c>
      <c r="AQ33" s="338">
        <f t="shared" si="4"/>
        <v>0</v>
      </c>
      <c r="AR33" s="338">
        <f t="shared" si="4"/>
        <v>58</v>
      </c>
      <c r="AS33" s="338">
        <f t="shared" si="4"/>
        <v>59</v>
      </c>
      <c r="AT33" s="338">
        <f t="shared" si="4"/>
        <v>66</v>
      </c>
      <c r="AU33" s="338">
        <f t="shared" si="4"/>
        <v>0</v>
      </c>
    </row>
    <row r="34" spans="1:47" x14ac:dyDescent="0.25">
      <c r="A34" s="340" t="s">
        <v>18</v>
      </c>
      <c r="B34" s="340">
        <f t="shared" ref="B34:C34" si="5">SUM(B30:B33)</f>
        <v>21735</v>
      </c>
      <c r="C34" s="340">
        <f t="shared" si="5"/>
        <v>26144</v>
      </c>
      <c r="D34" s="340">
        <f t="shared" ref="D34:AU34" si="6">SUM(D30:D33)</f>
        <v>27571</v>
      </c>
      <c r="E34" s="340">
        <f t="shared" si="6"/>
        <v>28501</v>
      </c>
      <c r="F34" s="340">
        <f t="shared" si="6"/>
        <v>29119</v>
      </c>
      <c r="G34" s="340">
        <f t="shared" si="6"/>
        <v>27451</v>
      </c>
      <c r="H34" s="340">
        <f t="shared" si="6"/>
        <v>25900</v>
      </c>
      <c r="I34" s="340">
        <f t="shared" si="6"/>
        <v>23451</v>
      </c>
      <c r="J34" s="340">
        <f t="shared" si="6"/>
        <v>24692</v>
      </c>
      <c r="K34" s="340">
        <f t="shared" si="6"/>
        <v>31251</v>
      </c>
      <c r="L34" s="340">
        <f t="shared" si="6"/>
        <v>31422</v>
      </c>
      <c r="M34" s="340">
        <f t="shared" si="6"/>
        <v>31391</v>
      </c>
      <c r="N34" s="340">
        <f t="shared" si="6"/>
        <v>31309</v>
      </c>
      <c r="O34" s="340">
        <f t="shared" si="6"/>
        <v>31397</v>
      </c>
      <c r="P34" s="340">
        <f t="shared" si="6"/>
        <v>32444</v>
      </c>
      <c r="Q34" s="340">
        <f t="shared" si="6"/>
        <v>34857</v>
      </c>
      <c r="R34" s="340">
        <f t="shared" si="6"/>
        <v>36347</v>
      </c>
      <c r="S34" s="340">
        <f t="shared" si="6"/>
        <v>37129</v>
      </c>
      <c r="T34" s="340">
        <f t="shared" si="6"/>
        <v>0</v>
      </c>
      <c r="U34" s="340">
        <f t="shared" si="6"/>
        <v>0</v>
      </c>
      <c r="V34" s="340">
        <f t="shared" si="6"/>
        <v>0</v>
      </c>
      <c r="W34" s="340">
        <f t="shared" si="6"/>
        <v>0</v>
      </c>
      <c r="X34" s="340">
        <f t="shared" si="6"/>
        <v>0</v>
      </c>
      <c r="Y34" s="340">
        <f t="shared" si="6"/>
        <v>0</v>
      </c>
      <c r="Z34" s="340">
        <f t="shared" si="6"/>
        <v>0</v>
      </c>
      <c r="AA34" s="340">
        <f t="shared" si="6"/>
        <v>0</v>
      </c>
      <c r="AB34" s="340">
        <f t="shared" si="6"/>
        <v>0</v>
      </c>
      <c r="AC34" s="340">
        <f t="shared" si="6"/>
        <v>0</v>
      </c>
      <c r="AD34" s="340">
        <f t="shared" si="6"/>
        <v>0</v>
      </c>
      <c r="AE34" s="340">
        <f t="shared" si="6"/>
        <v>0</v>
      </c>
      <c r="AF34" s="340">
        <f t="shared" si="6"/>
        <v>0</v>
      </c>
      <c r="AG34" s="340">
        <f t="shared" si="6"/>
        <v>0</v>
      </c>
      <c r="AH34" s="340">
        <f t="shared" si="6"/>
        <v>0</v>
      </c>
      <c r="AI34" s="340">
        <f t="shared" si="6"/>
        <v>0</v>
      </c>
      <c r="AJ34" s="340">
        <f t="shared" si="6"/>
        <v>0</v>
      </c>
      <c r="AK34" s="340">
        <f t="shared" si="6"/>
        <v>0</v>
      </c>
      <c r="AL34" s="340">
        <f t="shared" si="6"/>
        <v>0</v>
      </c>
      <c r="AM34" s="340">
        <f t="shared" si="6"/>
        <v>0</v>
      </c>
      <c r="AN34" s="340">
        <f t="shared" si="6"/>
        <v>0</v>
      </c>
      <c r="AO34" s="340">
        <f t="shared" si="6"/>
        <v>0</v>
      </c>
      <c r="AP34" s="340">
        <f t="shared" si="6"/>
        <v>0</v>
      </c>
      <c r="AQ34" s="340">
        <f t="shared" si="6"/>
        <v>0</v>
      </c>
      <c r="AR34" s="340">
        <f t="shared" si="6"/>
        <v>39562</v>
      </c>
      <c r="AS34" s="340">
        <f t="shared" si="6"/>
        <v>40796</v>
      </c>
      <c r="AT34" s="340">
        <f t="shared" si="6"/>
        <v>40353</v>
      </c>
      <c r="AU34" s="340">
        <f t="shared" si="6"/>
        <v>0</v>
      </c>
    </row>
  </sheetData>
  <mergeCells count="48">
    <mergeCell ref="AT15:AU15"/>
    <mergeCell ref="X15:Y15"/>
    <mergeCell ref="Z15:AA15"/>
    <mergeCell ref="AB15:AC15"/>
    <mergeCell ref="AD15:AE15"/>
    <mergeCell ref="AF15:AG15"/>
    <mergeCell ref="AH15:AI15"/>
    <mergeCell ref="AJ15:AK15"/>
    <mergeCell ref="AL15:AM15"/>
    <mergeCell ref="AN15:AO15"/>
    <mergeCell ref="AP15:AQ15"/>
    <mergeCell ref="AR15:AS15"/>
    <mergeCell ref="V15:W15"/>
    <mergeCell ref="A14:A16"/>
    <mergeCell ref="B15:C15"/>
    <mergeCell ref="D15:E15"/>
    <mergeCell ref="F15:G15"/>
    <mergeCell ref="H15:I15"/>
    <mergeCell ref="J15:K15"/>
    <mergeCell ref="L15:M15"/>
    <mergeCell ref="N15:O15"/>
    <mergeCell ref="P15:Q15"/>
    <mergeCell ref="R15:S15"/>
    <mergeCell ref="T15:U15"/>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1FB6C-4510-4061-8190-D42D357BAD2A}">
  <dimension ref="A1:O8"/>
  <sheetViews>
    <sheetView showGridLines="0" zoomScale="80" zoomScaleNormal="80" workbookViewId="0">
      <selection activeCell="B7" sqref="B7:M8"/>
    </sheetView>
  </sheetViews>
  <sheetFormatPr defaultColWidth="8.85546875" defaultRowHeight="15.75" x14ac:dyDescent="0.25"/>
  <cols>
    <col min="1" max="1" width="64" style="55" customWidth="1"/>
    <col min="2" max="2" width="15.140625" style="55" customWidth="1"/>
    <col min="3" max="3" width="13.5703125" style="55" customWidth="1"/>
    <col min="4" max="4" width="12.140625" style="55" customWidth="1"/>
    <col min="5" max="5" width="11.5703125" style="55" customWidth="1"/>
    <col min="6" max="6" width="10.140625" style="55" bestFit="1" customWidth="1"/>
    <col min="7" max="7" width="11" style="55" bestFit="1" customWidth="1"/>
    <col min="8" max="8" width="10.85546875" style="55" bestFit="1" customWidth="1"/>
    <col min="9" max="9" width="11.42578125" style="55" customWidth="1"/>
    <col min="10" max="10" width="13.85546875" style="55" customWidth="1"/>
    <col min="11" max="11" width="12.5703125" style="55" customWidth="1"/>
    <col min="12" max="12" width="12.42578125" style="55" customWidth="1"/>
    <col min="13" max="13" width="13.85546875" style="55" customWidth="1"/>
    <col min="14" max="15" width="10.140625" style="55" bestFit="1" customWidth="1"/>
    <col min="16" max="16384" width="8.85546875" style="55"/>
  </cols>
  <sheetData>
    <row r="1" spans="1:15" x14ac:dyDescent="0.25">
      <c r="A1" s="323" t="s">
        <v>888</v>
      </c>
    </row>
    <row r="2" spans="1:15" ht="16.5" thickBot="1" x14ac:dyDescent="0.3"/>
    <row r="3" spans="1:15" x14ac:dyDescent="0.25">
      <c r="A3" s="341"/>
      <c r="B3" s="342">
        <v>45200</v>
      </c>
      <c r="C3" s="342">
        <v>45231</v>
      </c>
      <c r="D3" s="342">
        <v>45261</v>
      </c>
      <c r="E3" s="342">
        <v>45292</v>
      </c>
      <c r="F3" s="342">
        <v>45323</v>
      </c>
      <c r="G3" s="342">
        <v>45352</v>
      </c>
      <c r="H3" s="342">
        <v>45383</v>
      </c>
      <c r="I3" s="342">
        <v>45413</v>
      </c>
      <c r="J3" s="342">
        <v>45444</v>
      </c>
      <c r="K3" s="342">
        <v>45474</v>
      </c>
      <c r="L3" s="342">
        <v>45505</v>
      </c>
      <c r="M3" s="343">
        <v>45536</v>
      </c>
      <c r="N3" s="344">
        <v>45566</v>
      </c>
      <c r="O3" s="345">
        <v>45597</v>
      </c>
    </row>
    <row r="4" spans="1:15" x14ac:dyDescent="0.25">
      <c r="A4" s="346" t="s">
        <v>889</v>
      </c>
      <c r="B4" s="347">
        <v>0</v>
      </c>
      <c r="C4" s="347">
        <v>0</v>
      </c>
      <c r="D4" s="347">
        <v>0</v>
      </c>
      <c r="E4" s="347">
        <v>0</v>
      </c>
      <c r="F4" s="347">
        <v>0</v>
      </c>
      <c r="G4" s="347">
        <v>0</v>
      </c>
      <c r="H4" s="347">
        <v>0</v>
      </c>
      <c r="I4" s="347">
        <v>0</v>
      </c>
      <c r="J4" s="347">
        <v>0</v>
      </c>
      <c r="K4" s="347">
        <v>0</v>
      </c>
      <c r="L4" s="347">
        <v>0</v>
      </c>
      <c r="M4" s="348">
        <v>0</v>
      </c>
      <c r="N4" s="349">
        <v>21729</v>
      </c>
      <c r="O4" s="348">
        <v>11297</v>
      </c>
    </row>
    <row r="5" spans="1:15" x14ac:dyDescent="0.25">
      <c r="A5" s="346" t="s">
        <v>890</v>
      </c>
      <c r="B5" s="347">
        <v>0</v>
      </c>
      <c r="C5" s="347">
        <v>0</v>
      </c>
      <c r="D5" s="347">
        <v>0</v>
      </c>
      <c r="E5" s="347">
        <v>0</v>
      </c>
      <c r="F5" s="347">
        <v>0</v>
      </c>
      <c r="G5" s="347">
        <v>0</v>
      </c>
      <c r="H5" s="347">
        <v>0</v>
      </c>
      <c r="I5" s="347">
        <v>0</v>
      </c>
      <c r="J5" s="347">
        <v>0</v>
      </c>
      <c r="K5" s="347">
        <v>0</v>
      </c>
      <c r="L5" s="347">
        <v>0</v>
      </c>
      <c r="M5" s="348">
        <v>0</v>
      </c>
      <c r="N5" s="349">
        <v>974</v>
      </c>
      <c r="O5" s="348">
        <v>445</v>
      </c>
    </row>
    <row r="6" spans="1:15" x14ac:dyDescent="0.25">
      <c r="A6" s="346" t="s">
        <v>891</v>
      </c>
      <c r="B6" s="350">
        <f t="shared" ref="B6:O6" si="0">IF(ISERROR(B5/B4),0,B5/B4)</f>
        <v>0</v>
      </c>
      <c r="C6" s="350">
        <f t="shared" si="0"/>
        <v>0</v>
      </c>
      <c r="D6" s="350">
        <f t="shared" si="0"/>
        <v>0</v>
      </c>
      <c r="E6" s="350">
        <f t="shared" si="0"/>
        <v>0</v>
      </c>
      <c r="F6" s="350">
        <f t="shared" si="0"/>
        <v>0</v>
      </c>
      <c r="G6" s="350">
        <f t="shared" si="0"/>
        <v>0</v>
      </c>
      <c r="H6" s="350">
        <f t="shared" si="0"/>
        <v>0</v>
      </c>
      <c r="I6" s="350">
        <f t="shared" si="0"/>
        <v>0</v>
      </c>
      <c r="J6" s="350">
        <f t="shared" si="0"/>
        <v>0</v>
      </c>
      <c r="K6" s="350">
        <f t="shared" si="0"/>
        <v>0</v>
      </c>
      <c r="L6" s="350">
        <f t="shared" si="0"/>
        <v>0</v>
      </c>
      <c r="M6" s="351">
        <f t="shared" si="0"/>
        <v>0</v>
      </c>
      <c r="N6" s="352">
        <f t="shared" si="0"/>
        <v>4.4824888397993465E-2</v>
      </c>
      <c r="O6" s="351">
        <f t="shared" si="0"/>
        <v>3.9390988758077367E-2</v>
      </c>
    </row>
    <row r="7" spans="1:15" x14ac:dyDescent="0.25">
      <c r="A7" s="346" t="s">
        <v>892</v>
      </c>
      <c r="B7" s="353">
        <v>0</v>
      </c>
      <c r="C7" s="353">
        <v>0</v>
      </c>
      <c r="D7" s="353">
        <v>0</v>
      </c>
      <c r="E7" s="353">
        <v>0</v>
      </c>
      <c r="F7" s="353">
        <v>0</v>
      </c>
      <c r="G7" s="353">
        <v>0</v>
      </c>
      <c r="H7" s="353">
        <v>0</v>
      </c>
      <c r="I7" s="353">
        <v>0</v>
      </c>
      <c r="J7" s="353">
        <v>0</v>
      </c>
      <c r="K7" s="353">
        <v>0</v>
      </c>
      <c r="L7" s="353">
        <v>0</v>
      </c>
      <c r="M7" s="354">
        <v>0</v>
      </c>
      <c r="N7" s="355">
        <v>7106.2827225130904</v>
      </c>
      <c r="O7" s="354">
        <v>7655.8823529411802</v>
      </c>
    </row>
    <row r="8" spans="1:15" ht="16.5" thickBot="1" x14ac:dyDescent="0.3">
      <c r="A8" s="356" t="s">
        <v>893</v>
      </c>
      <c r="B8" s="357">
        <v>0</v>
      </c>
      <c r="C8" s="357">
        <v>0</v>
      </c>
      <c r="D8" s="357">
        <v>0</v>
      </c>
      <c r="E8" s="357">
        <v>0</v>
      </c>
      <c r="F8" s="357">
        <v>0</v>
      </c>
      <c r="G8" s="357">
        <v>0</v>
      </c>
      <c r="H8" s="357">
        <v>0</v>
      </c>
      <c r="I8" s="357">
        <v>0</v>
      </c>
      <c r="J8" s="357">
        <v>0</v>
      </c>
      <c r="K8" s="357">
        <v>0</v>
      </c>
      <c r="L8" s="357">
        <v>0</v>
      </c>
      <c r="M8" s="358">
        <v>0</v>
      </c>
      <c r="N8" s="359">
        <v>73.466119096499995</v>
      </c>
      <c r="O8" s="358">
        <v>70.406741573000005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C0F1E-E4D4-44CE-A873-F6370EF2C4C3}">
  <dimension ref="A1:L148"/>
  <sheetViews>
    <sheetView showGridLines="0" topLeftCell="A25" zoomScale="80" zoomScaleNormal="80" workbookViewId="0">
      <selection activeCell="B56" sqref="B56"/>
    </sheetView>
  </sheetViews>
  <sheetFormatPr defaultRowHeight="15" x14ac:dyDescent="0.25"/>
  <cols>
    <col min="1" max="1" width="35.85546875" customWidth="1"/>
    <col min="2" max="2" width="11.140625" customWidth="1"/>
    <col min="3" max="3" width="10.85546875" customWidth="1"/>
  </cols>
  <sheetData>
    <row r="1" spans="1:12" ht="71.45" customHeight="1" x14ac:dyDescent="0.3">
      <c r="A1" s="433" t="s">
        <v>894</v>
      </c>
      <c r="B1" s="434"/>
      <c r="C1" s="434"/>
      <c r="D1" s="434"/>
      <c r="E1" s="434"/>
      <c r="F1" s="434"/>
      <c r="G1" s="434"/>
      <c r="H1" s="434"/>
      <c r="I1" s="434"/>
      <c r="J1" s="434"/>
      <c r="K1" s="434"/>
      <c r="L1" s="434"/>
    </row>
    <row r="2" spans="1:12" ht="12.6" customHeight="1" x14ac:dyDescent="0.25"/>
    <row r="3" spans="1:12" ht="16.5" thickBot="1" x14ac:dyDescent="0.3">
      <c r="A3" s="323" t="s">
        <v>895</v>
      </c>
      <c r="B3" s="55"/>
      <c r="C3" s="55"/>
    </row>
    <row r="4" spans="1:12" ht="15.75" x14ac:dyDescent="0.25">
      <c r="A4" s="341" t="s">
        <v>834</v>
      </c>
      <c r="B4" s="345" t="s">
        <v>896</v>
      </c>
    </row>
    <row r="5" spans="1:12" ht="15.75" x14ac:dyDescent="0.25">
      <c r="A5" s="346" t="s">
        <v>897</v>
      </c>
      <c r="B5" s="360">
        <v>15</v>
      </c>
    </row>
    <row r="6" spans="1:12" ht="15.75" x14ac:dyDescent="0.25">
      <c r="A6" s="346" t="s">
        <v>898</v>
      </c>
      <c r="B6" s="360">
        <v>9</v>
      </c>
    </row>
    <row r="7" spans="1:12" ht="15.75" x14ac:dyDescent="0.25">
      <c r="A7" s="346" t="s">
        <v>899</v>
      </c>
      <c r="B7" s="360">
        <v>10</v>
      </c>
    </row>
    <row r="8" spans="1:12" ht="15.75" x14ac:dyDescent="0.25">
      <c r="A8" s="346" t="s">
        <v>900</v>
      </c>
      <c r="B8" s="360">
        <v>25</v>
      </c>
    </row>
    <row r="9" spans="1:12" ht="15.75" x14ac:dyDescent="0.25">
      <c r="A9" s="346" t="s">
        <v>901</v>
      </c>
      <c r="B9" s="360">
        <v>17</v>
      </c>
    </row>
    <row r="10" spans="1:12" ht="15.75" x14ac:dyDescent="0.25">
      <c r="A10" s="346" t="s">
        <v>836</v>
      </c>
      <c r="B10" s="360">
        <v>25</v>
      </c>
    </row>
    <row r="11" spans="1:12" ht="16.5" thickBot="1" x14ac:dyDescent="0.3">
      <c r="A11" s="356" t="s">
        <v>835</v>
      </c>
      <c r="B11" s="361">
        <v>0</v>
      </c>
    </row>
    <row r="13" spans="1:12" ht="16.5" thickBot="1" x14ac:dyDescent="0.3">
      <c r="A13" s="323" t="s">
        <v>902</v>
      </c>
      <c r="B13" s="55"/>
    </row>
    <row r="14" spans="1:12" ht="15.75" x14ac:dyDescent="0.25">
      <c r="A14" s="341" t="s">
        <v>834</v>
      </c>
      <c r="B14" s="345" t="s">
        <v>903</v>
      </c>
    </row>
    <row r="15" spans="1:12" ht="15.75" x14ac:dyDescent="0.25">
      <c r="A15" s="346" t="s">
        <v>897</v>
      </c>
      <c r="B15" s="360">
        <v>22</v>
      </c>
    </row>
    <row r="16" spans="1:12" ht="15.75" x14ac:dyDescent="0.25">
      <c r="A16" s="346" t="s">
        <v>898</v>
      </c>
      <c r="B16" s="360">
        <v>21</v>
      </c>
    </row>
    <row r="17" spans="1:2" ht="15.75" x14ac:dyDescent="0.25">
      <c r="A17" s="346" t="s">
        <v>899</v>
      </c>
      <c r="B17" s="360">
        <v>19</v>
      </c>
    </row>
    <row r="18" spans="1:2" ht="15.75" x14ac:dyDescent="0.25">
      <c r="A18" s="346" t="s">
        <v>900</v>
      </c>
      <c r="B18" s="360">
        <v>19</v>
      </c>
    </row>
    <row r="19" spans="1:2" ht="15.75" x14ac:dyDescent="0.25">
      <c r="A19" s="346" t="s">
        <v>901</v>
      </c>
      <c r="B19" s="360">
        <v>19</v>
      </c>
    </row>
    <row r="20" spans="1:2" ht="15.75" x14ac:dyDescent="0.25">
      <c r="A20" s="362" t="s">
        <v>836</v>
      </c>
      <c r="B20" s="363">
        <v>20</v>
      </c>
    </row>
    <row r="21" spans="1:2" ht="16.5" thickBot="1" x14ac:dyDescent="0.3">
      <c r="A21" s="356" t="s">
        <v>835</v>
      </c>
      <c r="B21" s="361">
        <v>0</v>
      </c>
    </row>
    <row r="22" spans="1:2" ht="15.75" x14ac:dyDescent="0.25">
      <c r="B22" s="364"/>
    </row>
    <row r="23" spans="1:2" ht="16.5" thickBot="1" x14ac:dyDescent="0.3">
      <c r="A23" s="323" t="s">
        <v>904</v>
      </c>
      <c r="B23" s="55"/>
    </row>
    <row r="24" spans="1:2" ht="15.75" x14ac:dyDescent="0.25">
      <c r="A24" s="341" t="s">
        <v>834</v>
      </c>
      <c r="B24" s="345" t="s">
        <v>810</v>
      </c>
    </row>
    <row r="25" spans="1:2" ht="15.75" x14ac:dyDescent="0.25">
      <c r="A25" s="346" t="s">
        <v>897</v>
      </c>
      <c r="B25" s="348">
        <v>12</v>
      </c>
    </row>
    <row r="26" spans="1:2" ht="15.75" x14ac:dyDescent="0.25">
      <c r="A26" s="346" t="s">
        <v>898</v>
      </c>
      <c r="B26" s="348">
        <v>3</v>
      </c>
    </row>
    <row r="27" spans="1:2" ht="15.75" x14ac:dyDescent="0.25">
      <c r="A27" s="346" t="s">
        <v>899</v>
      </c>
      <c r="B27" s="348">
        <v>9</v>
      </c>
    </row>
    <row r="28" spans="1:2" ht="15.75" x14ac:dyDescent="0.25">
      <c r="A28" s="346" t="s">
        <v>900</v>
      </c>
      <c r="B28" s="348">
        <v>11</v>
      </c>
    </row>
    <row r="29" spans="1:2" ht="15.75" x14ac:dyDescent="0.25">
      <c r="A29" s="346" t="s">
        <v>901</v>
      </c>
      <c r="B29" s="348">
        <v>8</v>
      </c>
    </row>
    <row r="30" spans="1:2" ht="15.75" x14ac:dyDescent="0.25">
      <c r="A30" s="346" t="s">
        <v>836</v>
      </c>
      <c r="B30" s="348">
        <v>14</v>
      </c>
    </row>
    <row r="31" spans="1:2" ht="16.5" thickBot="1" x14ac:dyDescent="0.3">
      <c r="A31" s="356" t="s">
        <v>835</v>
      </c>
      <c r="B31" s="361">
        <v>0</v>
      </c>
    </row>
    <row r="32" spans="1:2" ht="15.75" x14ac:dyDescent="0.25">
      <c r="B32" s="364"/>
    </row>
    <row r="33" spans="1:2" ht="16.5" thickBot="1" x14ac:dyDescent="0.3">
      <c r="A33" s="323" t="s">
        <v>905</v>
      </c>
      <c r="B33" s="55"/>
    </row>
    <row r="34" spans="1:2" ht="15.75" x14ac:dyDescent="0.25">
      <c r="A34" s="341" t="s">
        <v>834</v>
      </c>
      <c r="B34" s="345" t="s">
        <v>896</v>
      </c>
    </row>
    <row r="35" spans="1:2" ht="15.75" x14ac:dyDescent="0.25">
      <c r="A35" s="346" t="s">
        <v>897</v>
      </c>
      <c r="B35" s="348">
        <v>30</v>
      </c>
    </row>
    <row r="36" spans="1:2" ht="15.75" x14ac:dyDescent="0.25">
      <c r="A36" s="346" t="s">
        <v>898</v>
      </c>
      <c r="B36" s="348">
        <v>12</v>
      </c>
    </row>
    <row r="37" spans="1:2" ht="15.75" x14ac:dyDescent="0.25">
      <c r="A37" s="346" t="s">
        <v>899</v>
      </c>
      <c r="B37" s="348">
        <v>11</v>
      </c>
    </row>
    <row r="38" spans="1:2" ht="15.75" x14ac:dyDescent="0.25">
      <c r="A38" s="346" t="s">
        <v>900</v>
      </c>
      <c r="B38" s="348">
        <v>6</v>
      </c>
    </row>
    <row r="39" spans="1:2" ht="15.75" x14ac:dyDescent="0.25">
      <c r="A39" s="346" t="s">
        <v>906</v>
      </c>
      <c r="B39" s="348">
        <v>1</v>
      </c>
    </row>
    <row r="40" spans="1:2" ht="15.75" x14ac:dyDescent="0.25">
      <c r="A40" s="346" t="s">
        <v>836</v>
      </c>
      <c r="B40" s="348">
        <v>7</v>
      </c>
    </row>
    <row r="41" spans="1:2" ht="16.5" thickBot="1" x14ac:dyDescent="0.3">
      <c r="A41" s="356" t="s">
        <v>835</v>
      </c>
      <c r="B41" s="361">
        <v>0</v>
      </c>
    </row>
    <row r="43" spans="1:2" ht="16.5" thickBot="1" x14ac:dyDescent="0.3">
      <c r="A43" s="323" t="s">
        <v>907</v>
      </c>
      <c r="B43" s="55"/>
    </row>
    <row r="44" spans="1:2" ht="15.75" x14ac:dyDescent="0.25">
      <c r="A44" s="341" t="s">
        <v>834</v>
      </c>
      <c r="B44" s="345" t="s">
        <v>903</v>
      </c>
    </row>
    <row r="45" spans="1:2" ht="15.75" x14ac:dyDescent="0.25">
      <c r="A45" s="346" t="s">
        <v>897</v>
      </c>
      <c r="B45" s="348">
        <v>19</v>
      </c>
    </row>
    <row r="46" spans="1:2" ht="15.75" x14ac:dyDescent="0.25">
      <c r="A46" s="346" t="s">
        <v>898</v>
      </c>
      <c r="B46" s="348">
        <v>8</v>
      </c>
    </row>
    <row r="47" spans="1:2" ht="15.75" x14ac:dyDescent="0.25">
      <c r="A47" s="346" t="s">
        <v>899</v>
      </c>
      <c r="B47" s="348">
        <v>9</v>
      </c>
    </row>
    <row r="48" spans="1:2" ht="15.75" x14ac:dyDescent="0.25">
      <c r="A48" s="346" t="s">
        <v>900</v>
      </c>
      <c r="B48" s="348">
        <v>4</v>
      </c>
    </row>
    <row r="49" spans="1:2" ht="15.75" x14ac:dyDescent="0.25">
      <c r="A49" s="346" t="s">
        <v>906</v>
      </c>
      <c r="B49" s="348">
        <v>1</v>
      </c>
    </row>
    <row r="50" spans="1:2" ht="15.75" x14ac:dyDescent="0.25">
      <c r="A50" s="346" t="s">
        <v>836</v>
      </c>
      <c r="B50" s="348">
        <v>4</v>
      </c>
    </row>
    <row r="51" spans="1:2" ht="16.5" thickBot="1" x14ac:dyDescent="0.3">
      <c r="A51" s="356" t="s">
        <v>835</v>
      </c>
      <c r="B51" s="361">
        <v>0</v>
      </c>
    </row>
    <row r="52" spans="1:2" ht="15.75" x14ac:dyDescent="0.25">
      <c r="B52" s="364"/>
    </row>
    <row r="53" spans="1:2" ht="16.5" thickBot="1" x14ac:dyDescent="0.3">
      <c r="A53" s="323" t="s">
        <v>908</v>
      </c>
      <c r="B53" s="55"/>
    </row>
    <row r="54" spans="1:2" ht="15.75" x14ac:dyDescent="0.25">
      <c r="A54" s="341" t="s">
        <v>834</v>
      </c>
      <c r="B54" s="345" t="s">
        <v>810</v>
      </c>
    </row>
    <row r="55" spans="1:2" ht="15.75" x14ac:dyDescent="0.25">
      <c r="A55" s="346" t="s">
        <v>897</v>
      </c>
      <c r="B55" s="348">
        <v>2</v>
      </c>
    </row>
    <row r="56" spans="1:2" ht="15.75" x14ac:dyDescent="0.25">
      <c r="A56" s="346" t="s">
        <v>898</v>
      </c>
      <c r="B56" s="348">
        <v>1</v>
      </c>
    </row>
    <row r="57" spans="1:2" ht="15.75" x14ac:dyDescent="0.25">
      <c r="A57" s="346" t="s">
        <v>899</v>
      </c>
      <c r="B57" s="348">
        <v>0</v>
      </c>
    </row>
    <row r="58" spans="1:2" ht="15.75" x14ac:dyDescent="0.25">
      <c r="A58" s="346" t="s">
        <v>900</v>
      </c>
      <c r="B58" s="348">
        <v>0</v>
      </c>
    </row>
    <row r="59" spans="1:2" ht="15.75" x14ac:dyDescent="0.25">
      <c r="A59" s="346" t="s">
        <v>901</v>
      </c>
      <c r="B59" s="348">
        <v>0</v>
      </c>
    </row>
    <row r="60" spans="1:2" ht="15.75" x14ac:dyDescent="0.25">
      <c r="A60" s="346" t="s">
        <v>836</v>
      </c>
      <c r="B60" s="348">
        <v>0</v>
      </c>
    </row>
    <row r="61" spans="1:2" ht="16.5" thickBot="1" x14ac:dyDescent="0.3">
      <c r="A61" s="356" t="s">
        <v>835</v>
      </c>
      <c r="B61" s="361">
        <v>0</v>
      </c>
    </row>
    <row r="62" spans="1:2" ht="15.75" x14ac:dyDescent="0.25">
      <c r="B62" s="364"/>
    </row>
    <row r="63" spans="1:2" ht="16.5" thickBot="1" x14ac:dyDescent="0.3">
      <c r="A63" s="323" t="s">
        <v>909</v>
      </c>
      <c r="B63" s="55"/>
    </row>
    <row r="64" spans="1:2" ht="15.75" x14ac:dyDescent="0.25">
      <c r="A64" s="341" t="s">
        <v>834</v>
      </c>
      <c r="B64" s="345" t="s">
        <v>896</v>
      </c>
    </row>
    <row r="65" spans="1:2" ht="15.75" x14ac:dyDescent="0.25">
      <c r="A65" s="346" t="s">
        <v>897</v>
      </c>
      <c r="B65" s="348">
        <v>24545</v>
      </c>
    </row>
    <row r="66" spans="1:2" ht="15.75" x14ac:dyDescent="0.25">
      <c r="A66" s="346" t="s">
        <v>898</v>
      </c>
      <c r="B66" s="348">
        <v>22976</v>
      </c>
    </row>
    <row r="67" spans="1:2" ht="15.75" x14ac:dyDescent="0.25">
      <c r="A67" s="346" t="s">
        <v>899</v>
      </c>
      <c r="B67" s="348">
        <v>16174</v>
      </c>
    </row>
    <row r="68" spans="1:2" ht="15.75" x14ac:dyDescent="0.25">
      <c r="A68" s="346" t="s">
        <v>900</v>
      </c>
      <c r="B68" s="348">
        <v>6941</v>
      </c>
    </row>
    <row r="69" spans="1:2" ht="15.75" x14ac:dyDescent="0.25">
      <c r="A69" s="346" t="s">
        <v>901</v>
      </c>
      <c r="B69" s="348">
        <v>5977</v>
      </c>
    </row>
    <row r="70" spans="1:2" ht="15.75" x14ac:dyDescent="0.25">
      <c r="A70" s="346" t="s">
        <v>836</v>
      </c>
      <c r="B70" s="348">
        <v>9042</v>
      </c>
    </row>
    <row r="71" spans="1:2" ht="16.5" thickBot="1" x14ac:dyDescent="0.3">
      <c r="A71" s="356" t="s">
        <v>835</v>
      </c>
      <c r="B71" s="361">
        <v>0</v>
      </c>
    </row>
    <row r="73" spans="1:2" ht="16.5" thickBot="1" x14ac:dyDescent="0.3">
      <c r="A73" s="323" t="s">
        <v>910</v>
      </c>
      <c r="B73" s="55"/>
    </row>
    <row r="74" spans="1:2" ht="15.75" x14ac:dyDescent="0.25">
      <c r="A74" s="341" t="s">
        <v>834</v>
      </c>
      <c r="B74" s="345" t="s">
        <v>903</v>
      </c>
    </row>
    <row r="75" spans="1:2" ht="15.75" x14ac:dyDescent="0.25">
      <c r="A75" s="346" t="s">
        <v>897</v>
      </c>
      <c r="B75" s="348">
        <v>25793</v>
      </c>
    </row>
    <row r="76" spans="1:2" ht="15.75" x14ac:dyDescent="0.25">
      <c r="A76" s="346" t="s">
        <v>898</v>
      </c>
      <c r="B76" s="348">
        <v>24371</v>
      </c>
    </row>
    <row r="77" spans="1:2" ht="15.75" x14ac:dyDescent="0.25">
      <c r="A77" s="346" t="s">
        <v>899</v>
      </c>
      <c r="B77" s="348">
        <v>17657</v>
      </c>
    </row>
    <row r="78" spans="1:2" ht="15.75" x14ac:dyDescent="0.25">
      <c r="A78" s="346" t="s">
        <v>900</v>
      </c>
      <c r="B78" s="348">
        <v>7422</v>
      </c>
    </row>
    <row r="79" spans="1:2" ht="15.75" x14ac:dyDescent="0.25">
      <c r="A79" s="346" t="s">
        <v>901</v>
      </c>
      <c r="B79" s="348">
        <v>6468</v>
      </c>
    </row>
    <row r="80" spans="1:2" ht="15.75" x14ac:dyDescent="0.25">
      <c r="A80" s="346" t="s">
        <v>836</v>
      </c>
      <c r="B80" s="348">
        <v>9470</v>
      </c>
    </row>
    <row r="81" spans="1:8" ht="16.5" thickBot="1" x14ac:dyDescent="0.3">
      <c r="A81" s="356" t="s">
        <v>835</v>
      </c>
      <c r="B81" s="361">
        <v>0</v>
      </c>
    </row>
    <row r="82" spans="1:8" ht="15.75" x14ac:dyDescent="0.25">
      <c r="B82" s="364"/>
    </row>
    <row r="83" spans="1:8" ht="16.5" thickBot="1" x14ac:dyDescent="0.3">
      <c r="A83" s="323" t="s">
        <v>911</v>
      </c>
      <c r="B83" s="55"/>
    </row>
    <row r="84" spans="1:8" ht="15.75" x14ac:dyDescent="0.25">
      <c r="A84" s="341" t="s">
        <v>834</v>
      </c>
      <c r="B84" s="345" t="s">
        <v>810</v>
      </c>
    </row>
    <row r="85" spans="1:8" ht="15.75" x14ac:dyDescent="0.25">
      <c r="A85" s="346" t="s">
        <v>897</v>
      </c>
      <c r="B85" s="348">
        <v>13632</v>
      </c>
    </row>
    <row r="86" spans="1:8" ht="15.75" x14ac:dyDescent="0.25">
      <c r="A86" s="346" t="s">
        <v>898</v>
      </c>
      <c r="B86" s="348">
        <v>13203</v>
      </c>
    </row>
    <row r="87" spans="1:8" ht="15.75" x14ac:dyDescent="0.25">
      <c r="A87" s="346" t="s">
        <v>899</v>
      </c>
      <c r="B87" s="348">
        <v>10998</v>
      </c>
    </row>
    <row r="88" spans="1:8" ht="15.75" x14ac:dyDescent="0.25">
      <c r="A88" s="346" t="s">
        <v>900</v>
      </c>
      <c r="B88" s="348">
        <v>64</v>
      </c>
    </row>
    <row r="89" spans="1:8" ht="15.75" x14ac:dyDescent="0.25">
      <c r="A89" s="346" t="s">
        <v>901</v>
      </c>
      <c r="B89" s="348">
        <v>4065</v>
      </c>
    </row>
    <row r="90" spans="1:8" ht="15.75" x14ac:dyDescent="0.25">
      <c r="A90" s="346" t="s">
        <v>836</v>
      </c>
      <c r="B90" s="348">
        <v>5801</v>
      </c>
    </row>
    <row r="91" spans="1:8" ht="16.5" thickBot="1" x14ac:dyDescent="0.3">
      <c r="A91" s="356" t="s">
        <v>835</v>
      </c>
      <c r="B91" s="361">
        <v>0</v>
      </c>
    </row>
    <row r="92" spans="1:8" ht="15.75" x14ac:dyDescent="0.25">
      <c r="B92" s="364"/>
    </row>
    <row r="93" spans="1:8" ht="16.5" thickBot="1" x14ac:dyDescent="0.3">
      <c r="A93" s="323" t="s">
        <v>912</v>
      </c>
      <c r="B93" s="55"/>
    </row>
    <row r="94" spans="1:8" ht="15.75" x14ac:dyDescent="0.25">
      <c r="A94" s="341" t="s">
        <v>913</v>
      </c>
      <c r="B94" s="365" t="s">
        <v>897</v>
      </c>
      <c r="C94" s="365" t="s">
        <v>898</v>
      </c>
      <c r="D94" s="365" t="s">
        <v>899</v>
      </c>
      <c r="E94" s="365" t="s">
        <v>900</v>
      </c>
      <c r="F94" s="365" t="s">
        <v>906</v>
      </c>
      <c r="G94" s="365" t="s">
        <v>836</v>
      </c>
      <c r="H94" s="345" t="s">
        <v>835</v>
      </c>
    </row>
    <row r="95" spans="1:8" ht="15.75" x14ac:dyDescent="0.25">
      <c r="A95" s="346" t="s">
        <v>914</v>
      </c>
      <c r="B95" s="366"/>
      <c r="C95" s="366"/>
      <c r="D95" s="366"/>
      <c r="E95" s="366"/>
      <c r="F95" s="347">
        <v>23</v>
      </c>
      <c r="G95" s="347">
        <v>123</v>
      </c>
      <c r="H95" s="348">
        <v>0</v>
      </c>
    </row>
    <row r="96" spans="1:8" ht="15.75" x14ac:dyDescent="0.25">
      <c r="A96" s="346" t="s">
        <v>915</v>
      </c>
      <c r="B96" s="366">
        <v>0</v>
      </c>
      <c r="C96" s="366">
        <v>0</v>
      </c>
      <c r="D96" s="366">
        <v>0</v>
      </c>
      <c r="E96" s="347">
        <v>10</v>
      </c>
      <c r="F96" s="347">
        <v>37</v>
      </c>
      <c r="G96" s="347">
        <v>69</v>
      </c>
      <c r="H96" s="348">
        <v>0</v>
      </c>
    </row>
    <row r="97" spans="1:8" ht="15.75" x14ac:dyDescent="0.25">
      <c r="A97" s="346" t="s">
        <v>916</v>
      </c>
      <c r="B97" s="366"/>
      <c r="C97" s="366"/>
      <c r="D97" s="366"/>
      <c r="E97" s="366"/>
      <c r="F97" s="347">
        <v>54</v>
      </c>
      <c r="G97" s="347">
        <v>129</v>
      </c>
      <c r="H97" s="348">
        <v>0</v>
      </c>
    </row>
    <row r="98" spans="1:8" ht="15.75" x14ac:dyDescent="0.25">
      <c r="A98" s="346" t="s">
        <v>917</v>
      </c>
      <c r="B98" s="347">
        <v>10119</v>
      </c>
      <c r="C98" s="347">
        <v>9164</v>
      </c>
      <c r="D98" s="347">
        <v>6123</v>
      </c>
      <c r="E98" s="347">
        <v>5270</v>
      </c>
      <c r="F98" s="347">
        <v>6607</v>
      </c>
      <c r="G98" s="347">
        <v>5089</v>
      </c>
      <c r="H98" s="348">
        <v>0</v>
      </c>
    </row>
    <row r="99" spans="1:8" ht="15.75" x14ac:dyDescent="0.25">
      <c r="A99" s="346" t="s">
        <v>918</v>
      </c>
      <c r="B99" s="366"/>
      <c r="C99" s="366"/>
      <c r="D99" s="366"/>
      <c r="E99" s="366"/>
      <c r="F99" s="366"/>
      <c r="G99" s="347">
        <v>39</v>
      </c>
      <c r="H99" s="348">
        <v>0</v>
      </c>
    </row>
    <row r="100" spans="1:8" ht="15.75" x14ac:dyDescent="0.25">
      <c r="A100" s="346" t="s">
        <v>919</v>
      </c>
      <c r="B100" s="366">
        <v>0</v>
      </c>
      <c r="C100" s="366">
        <v>0</v>
      </c>
      <c r="D100" s="366">
        <v>0</v>
      </c>
      <c r="E100" s="347">
        <v>1303</v>
      </c>
      <c r="F100" s="347">
        <v>4296</v>
      </c>
      <c r="G100" s="347">
        <v>1008</v>
      </c>
      <c r="H100" s="348">
        <v>0</v>
      </c>
    </row>
    <row r="101" spans="1:8" ht="15.75" x14ac:dyDescent="0.25">
      <c r="A101" s="346" t="s">
        <v>920</v>
      </c>
      <c r="B101" s="347">
        <v>13597</v>
      </c>
      <c r="C101" s="347">
        <v>13716</v>
      </c>
      <c r="D101" s="347">
        <v>9950</v>
      </c>
      <c r="E101" s="347">
        <v>10790</v>
      </c>
      <c r="F101" s="347">
        <v>16487</v>
      </c>
      <c r="G101" s="347">
        <v>11532</v>
      </c>
      <c r="H101" s="348">
        <v>0</v>
      </c>
    </row>
    <row r="102" spans="1:8" ht="15.75" x14ac:dyDescent="0.25">
      <c r="A102" s="346" t="s">
        <v>921</v>
      </c>
      <c r="B102" s="347">
        <v>53</v>
      </c>
      <c r="C102" s="347">
        <v>34</v>
      </c>
      <c r="D102" s="347">
        <v>36</v>
      </c>
      <c r="E102" s="347">
        <v>11</v>
      </c>
      <c r="F102" s="347">
        <v>30</v>
      </c>
      <c r="G102" s="347">
        <v>58</v>
      </c>
      <c r="H102" s="348">
        <v>0</v>
      </c>
    </row>
    <row r="103" spans="1:8" ht="15.75" x14ac:dyDescent="0.25">
      <c r="A103" s="346" t="s">
        <v>922</v>
      </c>
      <c r="B103" s="347">
        <v>637</v>
      </c>
      <c r="C103" s="347">
        <v>823</v>
      </c>
      <c r="D103" s="347">
        <v>543</v>
      </c>
      <c r="E103" s="347">
        <v>2222</v>
      </c>
      <c r="F103" s="347">
        <v>10858</v>
      </c>
      <c r="G103" s="347">
        <v>21525</v>
      </c>
      <c r="H103" s="348">
        <v>0</v>
      </c>
    </row>
    <row r="104" spans="1:8" ht="15.75" x14ac:dyDescent="0.25">
      <c r="A104" s="346" t="s">
        <v>923</v>
      </c>
      <c r="B104" s="347">
        <v>236</v>
      </c>
      <c r="C104" s="347">
        <v>132</v>
      </c>
      <c r="D104" s="347">
        <v>105</v>
      </c>
      <c r="E104" s="347">
        <v>52</v>
      </c>
      <c r="F104" s="347">
        <v>88</v>
      </c>
      <c r="G104" s="347">
        <v>194</v>
      </c>
      <c r="H104" s="348">
        <v>0</v>
      </c>
    </row>
    <row r="105" spans="1:8" ht="15.75" x14ac:dyDescent="0.25">
      <c r="A105" s="346" t="s">
        <v>924</v>
      </c>
      <c r="B105" s="347">
        <v>81</v>
      </c>
      <c r="C105" s="347">
        <v>40</v>
      </c>
      <c r="D105" s="347">
        <v>29</v>
      </c>
      <c r="E105" s="347">
        <v>12</v>
      </c>
      <c r="F105" s="347">
        <v>5</v>
      </c>
      <c r="G105" s="347">
        <v>8</v>
      </c>
      <c r="H105" s="348">
        <v>0</v>
      </c>
    </row>
    <row r="106" spans="1:8" ht="15.75" x14ac:dyDescent="0.25">
      <c r="A106" s="346" t="s">
        <v>925</v>
      </c>
      <c r="B106" s="347">
        <v>134</v>
      </c>
      <c r="C106" s="347">
        <v>82</v>
      </c>
      <c r="D106" s="347">
        <v>72</v>
      </c>
      <c r="E106" s="347">
        <v>29</v>
      </c>
      <c r="F106" s="347">
        <v>26</v>
      </c>
      <c r="G106" s="347">
        <v>38</v>
      </c>
      <c r="H106" s="348">
        <v>0</v>
      </c>
    </row>
    <row r="107" spans="1:8" ht="15.75" x14ac:dyDescent="0.25">
      <c r="A107" s="346" t="s">
        <v>926</v>
      </c>
      <c r="B107" s="347">
        <v>27</v>
      </c>
      <c r="C107" s="347">
        <v>19</v>
      </c>
      <c r="D107" s="347">
        <v>17</v>
      </c>
      <c r="E107" s="347">
        <v>7</v>
      </c>
      <c r="F107" s="347">
        <v>12</v>
      </c>
      <c r="G107" s="347">
        <v>25</v>
      </c>
      <c r="H107" s="348">
        <v>0</v>
      </c>
    </row>
    <row r="108" spans="1:8" ht="15.75" x14ac:dyDescent="0.25">
      <c r="A108" s="346" t="s">
        <v>927</v>
      </c>
      <c r="B108" s="366"/>
      <c r="C108" s="366"/>
      <c r="D108" s="366"/>
      <c r="E108" s="366"/>
      <c r="F108" s="347">
        <v>86</v>
      </c>
      <c r="G108" s="347">
        <v>199</v>
      </c>
      <c r="H108" s="348">
        <v>0</v>
      </c>
    </row>
    <row r="109" spans="1:8" ht="15.75" x14ac:dyDescent="0.25">
      <c r="A109" s="346" t="s">
        <v>928</v>
      </c>
      <c r="B109" s="366">
        <v>0</v>
      </c>
      <c r="C109" s="366">
        <v>0</v>
      </c>
      <c r="D109" s="366">
        <v>0</v>
      </c>
      <c r="E109" s="347">
        <v>2452</v>
      </c>
      <c r="F109" s="347">
        <v>17061</v>
      </c>
      <c r="G109" s="347">
        <v>17048</v>
      </c>
      <c r="H109" s="348">
        <v>0</v>
      </c>
    </row>
    <row r="110" spans="1:8" ht="16.5" thickBot="1" x14ac:dyDescent="0.3">
      <c r="A110" s="356" t="s">
        <v>929</v>
      </c>
      <c r="B110" s="367">
        <v>51</v>
      </c>
      <c r="C110" s="367">
        <v>32</v>
      </c>
      <c r="D110" s="367">
        <v>14</v>
      </c>
      <c r="E110" s="367">
        <v>5</v>
      </c>
      <c r="F110" s="367">
        <v>24</v>
      </c>
      <c r="G110" s="367">
        <v>9</v>
      </c>
      <c r="H110" s="361">
        <v>0</v>
      </c>
    </row>
    <row r="112" spans="1:8" ht="16.5" thickBot="1" x14ac:dyDescent="0.3">
      <c r="A112" s="323" t="s">
        <v>930</v>
      </c>
      <c r="B112" s="55"/>
    </row>
    <row r="113" spans="1:8" ht="15.75" x14ac:dyDescent="0.25">
      <c r="A113" s="341" t="s">
        <v>913</v>
      </c>
      <c r="B113" s="365" t="s">
        <v>897</v>
      </c>
      <c r="C113" s="365" t="s">
        <v>898</v>
      </c>
      <c r="D113" s="365" t="s">
        <v>899</v>
      </c>
      <c r="E113" s="365" t="s">
        <v>900</v>
      </c>
      <c r="F113" s="365" t="s">
        <v>906</v>
      </c>
      <c r="G113" s="365" t="s">
        <v>836</v>
      </c>
      <c r="H113" s="345" t="s">
        <v>835</v>
      </c>
    </row>
    <row r="114" spans="1:8" ht="15.75" x14ac:dyDescent="0.25">
      <c r="A114" s="346" t="s">
        <v>914</v>
      </c>
      <c r="B114" s="366"/>
      <c r="C114" s="366"/>
      <c r="D114" s="366"/>
      <c r="E114" s="366"/>
      <c r="F114" s="347">
        <v>173</v>
      </c>
      <c r="G114" s="347">
        <v>649</v>
      </c>
      <c r="H114" s="348">
        <v>0</v>
      </c>
    </row>
    <row r="115" spans="1:8" ht="15.75" x14ac:dyDescent="0.25">
      <c r="A115" s="346" t="s">
        <v>915</v>
      </c>
      <c r="B115" s="366">
        <v>0</v>
      </c>
      <c r="C115" s="366">
        <v>0</v>
      </c>
      <c r="D115" s="366">
        <v>0</v>
      </c>
      <c r="E115" s="347">
        <v>10</v>
      </c>
      <c r="F115" s="347">
        <v>36</v>
      </c>
      <c r="G115" s="347">
        <v>49</v>
      </c>
      <c r="H115" s="348">
        <v>0</v>
      </c>
    </row>
    <row r="116" spans="1:8" ht="15.75" x14ac:dyDescent="0.25">
      <c r="A116" s="346" t="s">
        <v>916</v>
      </c>
      <c r="B116" s="366"/>
      <c r="C116" s="366"/>
      <c r="D116" s="366"/>
      <c r="E116" s="366"/>
      <c r="F116" s="347">
        <v>108</v>
      </c>
      <c r="G116" s="347">
        <v>689</v>
      </c>
      <c r="H116" s="348">
        <v>0</v>
      </c>
    </row>
    <row r="117" spans="1:8" ht="15.75" x14ac:dyDescent="0.25">
      <c r="A117" s="346" t="s">
        <v>917</v>
      </c>
      <c r="B117" s="347">
        <v>33169</v>
      </c>
      <c r="C117" s="347">
        <v>43408</v>
      </c>
      <c r="D117" s="347">
        <v>11108</v>
      </c>
      <c r="E117" s="347">
        <v>5137</v>
      </c>
      <c r="F117" s="347">
        <v>5367</v>
      </c>
      <c r="G117" s="347">
        <v>8904</v>
      </c>
      <c r="H117" s="348">
        <v>0</v>
      </c>
    </row>
    <row r="118" spans="1:8" ht="15.75" x14ac:dyDescent="0.25">
      <c r="A118" s="346" t="s">
        <v>918</v>
      </c>
      <c r="B118" s="366"/>
      <c r="C118" s="366"/>
      <c r="D118" s="366"/>
      <c r="E118" s="366"/>
      <c r="F118" s="366"/>
      <c r="G118" s="347">
        <v>200</v>
      </c>
      <c r="H118" s="348">
        <v>0</v>
      </c>
    </row>
    <row r="119" spans="1:8" ht="15.75" x14ac:dyDescent="0.25">
      <c r="A119" s="346" t="s">
        <v>919</v>
      </c>
      <c r="B119" s="366">
        <v>0</v>
      </c>
      <c r="C119" s="366">
        <v>0</v>
      </c>
      <c r="D119" s="366">
        <v>0</v>
      </c>
      <c r="E119" s="347">
        <v>12331</v>
      </c>
      <c r="F119" s="347">
        <v>3926</v>
      </c>
      <c r="G119" s="347">
        <v>1684</v>
      </c>
      <c r="H119" s="348">
        <v>0</v>
      </c>
    </row>
    <row r="120" spans="1:8" ht="15.75" x14ac:dyDescent="0.25">
      <c r="A120" s="346" t="s">
        <v>920</v>
      </c>
      <c r="B120" s="347">
        <v>62461</v>
      </c>
      <c r="C120" s="347">
        <v>104166</v>
      </c>
      <c r="D120" s="347">
        <v>16860</v>
      </c>
      <c r="E120" s="347">
        <v>13106</v>
      </c>
      <c r="F120" s="347">
        <v>11239</v>
      </c>
      <c r="G120" s="347">
        <v>21610</v>
      </c>
      <c r="H120" s="348">
        <v>0</v>
      </c>
    </row>
    <row r="121" spans="1:8" ht="15.75" x14ac:dyDescent="0.25">
      <c r="A121" s="346" t="s">
        <v>921</v>
      </c>
      <c r="B121" s="347">
        <v>777</v>
      </c>
      <c r="C121" s="347">
        <v>371</v>
      </c>
      <c r="D121" s="347">
        <v>152</v>
      </c>
      <c r="E121" s="347">
        <v>384</v>
      </c>
      <c r="F121" s="347">
        <v>962</v>
      </c>
      <c r="G121" s="347">
        <v>835</v>
      </c>
      <c r="H121" s="348">
        <v>0</v>
      </c>
    </row>
    <row r="122" spans="1:8" ht="15.75" x14ac:dyDescent="0.25">
      <c r="A122" s="346" t="s">
        <v>922</v>
      </c>
      <c r="B122" s="347">
        <v>3428</v>
      </c>
      <c r="C122" s="347">
        <v>7893</v>
      </c>
      <c r="D122" s="347">
        <v>1467</v>
      </c>
      <c r="E122" s="347">
        <v>26920</v>
      </c>
      <c r="F122" s="347">
        <v>48045</v>
      </c>
      <c r="G122" s="347">
        <v>4448</v>
      </c>
      <c r="H122" s="348">
        <v>0</v>
      </c>
    </row>
    <row r="123" spans="1:8" ht="15.75" x14ac:dyDescent="0.25">
      <c r="A123" s="346" t="s">
        <v>923</v>
      </c>
      <c r="B123" s="347">
        <v>290</v>
      </c>
      <c r="C123" s="347">
        <v>155</v>
      </c>
      <c r="D123" s="347">
        <v>129</v>
      </c>
      <c r="E123" s="347">
        <v>106</v>
      </c>
      <c r="F123" s="347">
        <v>502</v>
      </c>
      <c r="G123" s="347">
        <v>496</v>
      </c>
      <c r="H123" s="348">
        <v>0</v>
      </c>
    </row>
    <row r="124" spans="1:8" ht="15.75" x14ac:dyDescent="0.25">
      <c r="A124" s="346" t="s">
        <v>924</v>
      </c>
      <c r="B124" s="347">
        <v>113</v>
      </c>
      <c r="C124" s="347">
        <v>61</v>
      </c>
      <c r="D124" s="347">
        <v>39</v>
      </c>
      <c r="E124" s="347">
        <v>15</v>
      </c>
      <c r="F124" s="347">
        <v>9</v>
      </c>
      <c r="G124" s="347">
        <v>11</v>
      </c>
      <c r="H124" s="348">
        <v>0</v>
      </c>
    </row>
    <row r="125" spans="1:8" ht="15.75" x14ac:dyDescent="0.25">
      <c r="A125" s="346" t="s">
        <v>925</v>
      </c>
      <c r="B125" s="347">
        <v>121</v>
      </c>
      <c r="C125" s="347">
        <v>73</v>
      </c>
      <c r="D125" s="347">
        <v>68</v>
      </c>
      <c r="E125" s="347">
        <v>46</v>
      </c>
      <c r="F125" s="347">
        <v>58</v>
      </c>
      <c r="G125" s="347">
        <v>125</v>
      </c>
      <c r="H125" s="348">
        <v>0</v>
      </c>
    </row>
    <row r="126" spans="1:8" ht="15.75" x14ac:dyDescent="0.25">
      <c r="A126" s="346" t="s">
        <v>926</v>
      </c>
      <c r="B126" s="347">
        <v>41</v>
      </c>
      <c r="C126" s="347">
        <v>31</v>
      </c>
      <c r="D126" s="347">
        <v>21</v>
      </c>
      <c r="E126" s="347">
        <v>19</v>
      </c>
      <c r="F126" s="347">
        <v>107</v>
      </c>
      <c r="G126" s="347">
        <v>192</v>
      </c>
      <c r="H126" s="348">
        <v>0</v>
      </c>
    </row>
    <row r="127" spans="1:8" ht="15.75" x14ac:dyDescent="0.25">
      <c r="A127" s="346" t="s">
        <v>927</v>
      </c>
      <c r="B127" s="366"/>
      <c r="C127" s="366"/>
      <c r="D127" s="366"/>
      <c r="E127" s="366"/>
      <c r="F127" s="347">
        <v>75</v>
      </c>
      <c r="G127" s="347">
        <v>105</v>
      </c>
      <c r="H127" s="348">
        <v>0</v>
      </c>
    </row>
    <row r="128" spans="1:8" ht="15.75" x14ac:dyDescent="0.25">
      <c r="A128" s="346" t="s">
        <v>928</v>
      </c>
      <c r="B128" s="366">
        <v>0</v>
      </c>
      <c r="C128" s="366">
        <v>0</v>
      </c>
      <c r="D128" s="366">
        <v>0</v>
      </c>
      <c r="E128" s="347">
        <v>3823</v>
      </c>
      <c r="F128" s="347">
        <v>36644</v>
      </c>
      <c r="G128" s="347">
        <v>14918</v>
      </c>
      <c r="H128" s="348">
        <v>0</v>
      </c>
    </row>
    <row r="129" spans="1:8" ht="16.5" thickBot="1" x14ac:dyDescent="0.3">
      <c r="A129" s="356" t="s">
        <v>929</v>
      </c>
      <c r="B129" s="367">
        <v>99</v>
      </c>
      <c r="C129" s="367">
        <v>83</v>
      </c>
      <c r="D129" s="367">
        <v>37</v>
      </c>
      <c r="E129" s="367">
        <v>43</v>
      </c>
      <c r="F129" s="367">
        <v>75</v>
      </c>
      <c r="G129" s="367">
        <v>42</v>
      </c>
      <c r="H129" s="361">
        <v>0</v>
      </c>
    </row>
    <row r="130" spans="1:8" ht="15.75" x14ac:dyDescent="0.25">
      <c r="A130" s="368"/>
      <c r="B130" s="369"/>
      <c r="C130" s="369"/>
      <c r="D130" s="369"/>
      <c r="E130" s="369"/>
      <c r="F130" s="369"/>
    </row>
    <row r="131" spans="1:8" ht="16.5" thickBot="1" x14ac:dyDescent="0.3">
      <c r="A131" s="323" t="s">
        <v>931</v>
      </c>
      <c r="B131" s="55"/>
    </row>
    <row r="132" spans="1:8" ht="15.75" x14ac:dyDescent="0.25">
      <c r="A132" s="341" t="s">
        <v>913</v>
      </c>
      <c r="B132" s="365" t="s">
        <v>897</v>
      </c>
      <c r="C132" s="365" t="s">
        <v>898</v>
      </c>
      <c r="D132" s="365" t="s">
        <v>899</v>
      </c>
      <c r="E132" s="365" t="s">
        <v>900</v>
      </c>
      <c r="F132" s="365" t="s">
        <v>906</v>
      </c>
      <c r="G132" s="365" t="s">
        <v>836</v>
      </c>
      <c r="H132" s="345" t="s">
        <v>835</v>
      </c>
    </row>
    <row r="133" spans="1:8" ht="15.75" x14ac:dyDescent="0.25">
      <c r="A133" s="346" t="s">
        <v>914</v>
      </c>
      <c r="B133" s="366"/>
      <c r="C133" s="366"/>
      <c r="D133" s="366"/>
      <c r="E133" s="366"/>
      <c r="F133" s="347">
        <v>8</v>
      </c>
      <c r="G133" s="347">
        <v>47</v>
      </c>
      <c r="H133" s="348">
        <v>0</v>
      </c>
    </row>
    <row r="134" spans="1:8" ht="15.75" x14ac:dyDescent="0.25">
      <c r="A134" s="346" t="s">
        <v>915</v>
      </c>
      <c r="B134" s="366">
        <v>0</v>
      </c>
      <c r="C134" s="366">
        <v>0</v>
      </c>
      <c r="D134" s="366">
        <v>0</v>
      </c>
      <c r="E134" s="347">
        <v>0</v>
      </c>
      <c r="F134" s="347">
        <v>1</v>
      </c>
      <c r="G134" s="347">
        <v>2</v>
      </c>
      <c r="H134" s="348">
        <v>0</v>
      </c>
    </row>
    <row r="135" spans="1:8" ht="15.75" x14ac:dyDescent="0.25">
      <c r="A135" s="346" t="s">
        <v>916</v>
      </c>
      <c r="B135" s="366"/>
      <c r="C135" s="366"/>
      <c r="D135" s="366"/>
      <c r="E135" s="366"/>
      <c r="F135" s="347">
        <v>5</v>
      </c>
      <c r="G135" s="347">
        <v>42</v>
      </c>
      <c r="H135" s="348">
        <v>0</v>
      </c>
    </row>
    <row r="136" spans="1:8" ht="15.75" x14ac:dyDescent="0.25">
      <c r="A136" s="346" t="s">
        <v>917</v>
      </c>
      <c r="B136" s="347">
        <v>15445</v>
      </c>
      <c r="C136" s="347">
        <v>18981</v>
      </c>
      <c r="D136" s="347">
        <v>12590</v>
      </c>
      <c r="E136" s="347">
        <v>2872</v>
      </c>
      <c r="F136" s="347">
        <v>7376</v>
      </c>
      <c r="G136" s="347">
        <v>8600</v>
      </c>
      <c r="H136" s="348">
        <v>0</v>
      </c>
    </row>
    <row r="137" spans="1:8" ht="15.75" x14ac:dyDescent="0.25">
      <c r="A137" s="346" t="s">
        <v>918</v>
      </c>
      <c r="B137" s="366"/>
      <c r="C137" s="366"/>
      <c r="D137" s="366"/>
      <c r="E137" s="366"/>
      <c r="F137" s="366"/>
      <c r="G137" s="347">
        <v>37</v>
      </c>
      <c r="H137" s="348">
        <v>0</v>
      </c>
    </row>
    <row r="138" spans="1:8" ht="15.75" x14ac:dyDescent="0.25">
      <c r="A138" s="346" t="s">
        <v>919</v>
      </c>
      <c r="B138" s="366">
        <v>0</v>
      </c>
      <c r="C138" s="366">
        <v>0</v>
      </c>
      <c r="D138" s="366">
        <v>0</v>
      </c>
      <c r="E138" s="347">
        <v>16</v>
      </c>
      <c r="F138" s="347">
        <v>1612</v>
      </c>
      <c r="G138" s="347">
        <v>1115</v>
      </c>
      <c r="H138" s="348">
        <v>0</v>
      </c>
    </row>
    <row r="139" spans="1:8" ht="15.75" x14ac:dyDescent="0.25">
      <c r="A139" s="346" t="s">
        <v>920</v>
      </c>
      <c r="B139" s="347">
        <v>28894</v>
      </c>
      <c r="C139" s="347">
        <v>41800</v>
      </c>
      <c r="D139" s="347">
        <v>21139</v>
      </c>
      <c r="E139" s="347">
        <v>4904</v>
      </c>
      <c r="F139" s="347">
        <v>6541</v>
      </c>
      <c r="G139" s="347">
        <v>22631</v>
      </c>
      <c r="H139" s="348">
        <v>0</v>
      </c>
    </row>
    <row r="140" spans="1:8" ht="15.75" x14ac:dyDescent="0.25">
      <c r="A140" s="346" t="s">
        <v>921</v>
      </c>
      <c r="B140" s="347">
        <v>45</v>
      </c>
      <c r="C140" s="347">
        <v>162</v>
      </c>
      <c r="D140" s="347">
        <v>97</v>
      </c>
      <c r="E140" s="347">
        <v>23</v>
      </c>
      <c r="F140" s="347">
        <v>32</v>
      </c>
      <c r="G140" s="347">
        <v>26</v>
      </c>
      <c r="H140" s="348">
        <v>0</v>
      </c>
    </row>
    <row r="141" spans="1:8" ht="15.75" x14ac:dyDescent="0.25">
      <c r="A141" s="346" t="s">
        <v>922</v>
      </c>
      <c r="B141" s="347">
        <v>879</v>
      </c>
      <c r="C141" s="347">
        <v>2240</v>
      </c>
      <c r="D141" s="347">
        <v>1416</v>
      </c>
      <c r="E141" s="347">
        <v>964</v>
      </c>
      <c r="F141" s="347">
        <v>2605</v>
      </c>
      <c r="G141" s="347">
        <v>2408</v>
      </c>
      <c r="H141" s="348">
        <v>0</v>
      </c>
    </row>
    <row r="142" spans="1:8" ht="15.75" x14ac:dyDescent="0.25">
      <c r="A142" s="346" t="s">
        <v>923</v>
      </c>
      <c r="B142" s="347">
        <v>229</v>
      </c>
      <c r="C142" s="347">
        <v>151</v>
      </c>
      <c r="D142" s="347">
        <v>112</v>
      </c>
      <c r="E142" s="347">
        <v>47</v>
      </c>
      <c r="F142" s="347">
        <v>23</v>
      </c>
      <c r="G142" s="347">
        <v>47</v>
      </c>
      <c r="H142" s="348">
        <v>0</v>
      </c>
    </row>
    <row r="143" spans="1:8" ht="15.75" x14ac:dyDescent="0.25">
      <c r="A143" s="346" t="s">
        <v>924</v>
      </c>
      <c r="B143" s="347">
        <v>61</v>
      </c>
      <c r="C143" s="347">
        <v>65</v>
      </c>
      <c r="D143" s="347">
        <v>41</v>
      </c>
      <c r="E143" s="347">
        <v>22</v>
      </c>
      <c r="F143" s="347">
        <v>0</v>
      </c>
      <c r="G143" s="347">
        <v>4</v>
      </c>
      <c r="H143" s="348">
        <v>0</v>
      </c>
    </row>
    <row r="144" spans="1:8" ht="15.75" x14ac:dyDescent="0.25">
      <c r="A144" s="346" t="s">
        <v>925</v>
      </c>
      <c r="B144" s="347">
        <v>42</v>
      </c>
      <c r="C144" s="347">
        <v>18</v>
      </c>
      <c r="D144" s="347">
        <v>17</v>
      </c>
      <c r="E144" s="347">
        <v>4</v>
      </c>
      <c r="F144" s="347">
        <v>9</v>
      </c>
      <c r="G144" s="347">
        <v>15</v>
      </c>
      <c r="H144" s="348">
        <v>0</v>
      </c>
    </row>
    <row r="145" spans="1:8" ht="15.75" x14ac:dyDescent="0.25">
      <c r="A145" s="346" t="s">
        <v>926</v>
      </c>
      <c r="B145" s="347">
        <v>7</v>
      </c>
      <c r="C145" s="347">
        <v>9</v>
      </c>
      <c r="D145" s="347">
        <v>2</v>
      </c>
      <c r="E145" s="347">
        <v>0</v>
      </c>
      <c r="F145" s="347">
        <v>6</v>
      </c>
      <c r="G145" s="347">
        <v>19</v>
      </c>
      <c r="H145" s="348">
        <v>0</v>
      </c>
    </row>
    <row r="146" spans="1:8" ht="15.75" x14ac:dyDescent="0.25">
      <c r="A146" s="346" t="s">
        <v>927</v>
      </c>
      <c r="B146" s="366"/>
      <c r="C146" s="366"/>
      <c r="D146" s="366"/>
      <c r="E146" s="366"/>
      <c r="F146" s="347">
        <v>10</v>
      </c>
      <c r="G146" s="347">
        <v>41</v>
      </c>
      <c r="H146" s="348">
        <v>0</v>
      </c>
    </row>
    <row r="147" spans="1:8" ht="15.75" x14ac:dyDescent="0.25">
      <c r="A147" s="346" t="s">
        <v>928</v>
      </c>
      <c r="B147" s="366">
        <v>0</v>
      </c>
      <c r="C147" s="366">
        <v>0</v>
      </c>
      <c r="D147" s="366">
        <v>0</v>
      </c>
      <c r="E147" s="347">
        <v>18</v>
      </c>
      <c r="F147" s="347">
        <v>197</v>
      </c>
      <c r="G147" s="347">
        <v>894</v>
      </c>
      <c r="H147" s="348">
        <v>0</v>
      </c>
    </row>
    <row r="148" spans="1:8" ht="16.5" thickBot="1" x14ac:dyDescent="0.3">
      <c r="A148" s="356" t="s">
        <v>929</v>
      </c>
      <c r="B148" s="367">
        <v>24</v>
      </c>
      <c r="C148" s="367">
        <v>46</v>
      </c>
      <c r="D148" s="367">
        <v>14</v>
      </c>
      <c r="E148" s="367">
        <v>6</v>
      </c>
      <c r="F148" s="367">
        <v>17</v>
      </c>
      <c r="G148" s="367">
        <v>12</v>
      </c>
      <c r="H148" s="361">
        <v>0</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8495D-C381-4E41-9EF5-A0E3E0CA993D}">
  <dimension ref="A1:AB117"/>
  <sheetViews>
    <sheetView zoomScale="70" zoomScaleNormal="70" workbookViewId="0">
      <pane xSplit="1" topLeftCell="B1" activePane="topRight" state="frozen"/>
      <selection pane="topRight" activeCell="A5" sqref="A5"/>
    </sheetView>
  </sheetViews>
  <sheetFormatPr defaultColWidth="9.42578125" defaultRowHeight="15.75" x14ac:dyDescent="0.25"/>
  <cols>
    <col min="1" max="1" width="57" style="55" bestFit="1" customWidth="1"/>
    <col min="2" max="2" width="56.85546875" style="55" customWidth="1"/>
    <col min="3" max="3" width="24.5703125" style="55" customWidth="1"/>
    <col min="4" max="4" width="9.5703125" style="55" customWidth="1"/>
    <col min="5" max="5" width="9.5703125" style="130" customWidth="1"/>
    <col min="6" max="6" width="11.140625" style="55" customWidth="1"/>
    <col min="7" max="7" width="22.85546875" style="55" customWidth="1"/>
    <col min="8" max="8" width="21" style="55" customWidth="1"/>
    <col min="9" max="9" width="14.5703125" style="55" customWidth="1"/>
    <col min="10" max="10" width="11.85546875" style="55" customWidth="1"/>
    <col min="11" max="13" width="14.85546875" style="55" customWidth="1"/>
    <col min="14" max="15" width="18" style="55" customWidth="1"/>
    <col min="16" max="16" width="15.42578125" style="55" customWidth="1"/>
    <col min="17" max="17" width="17.140625" style="55" customWidth="1"/>
    <col min="18" max="18" width="14" style="55" customWidth="1"/>
    <col min="19" max="20" width="14.42578125" style="55" customWidth="1"/>
    <col min="21" max="21" width="15.5703125" style="55" customWidth="1"/>
    <col min="22" max="22" width="18.42578125" style="55" customWidth="1"/>
    <col min="23" max="23" width="18.140625" style="55" customWidth="1"/>
    <col min="24" max="24" width="15.5703125" style="55" bestFit="1" customWidth="1"/>
    <col min="25" max="25" width="18.5703125" style="129" bestFit="1" customWidth="1"/>
    <col min="26" max="26" width="18.5703125" style="129" customWidth="1"/>
    <col min="27" max="27" width="34" style="55" bestFit="1" customWidth="1"/>
    <col min="28" max="28" width="43.5703125" style="55" customWidth="1"/>
    <col min="29" max="29" width="22.140625" style="55" customWidth="1"/>
    <col min="30" max="16384" width="9.42578125" style="55"/>
  </cols>
  <sheetData>
    <row r="1" spans="1:28" ht="41.85" customHeight="1" x14ac:dyDescent="0.25">
      <c r="A1" s="438" t="s">
        <v>71</v>
      </c>
      <c r="B1" s="438"/>
      <c r="C1" s="438"/>
      <c r="D1" s="438"/>
      <c r="E1" s="161"/>
      <c r="F1" s="3"/>
      <c r="G1" s="3"/>
      <c r="H1" s="3"/>
      <c r="I1" s="3"/>
      <c r="J1" s="3"/>
      <c r="K1" s="3"/>
      <c r="L1" s="3"/>
      <c r="M1" s="3"/>
      <c r="N1" s="3"/>
      <c r="O1" s="3"/>
      <c r="P1" s="3"/>
      <c r="Q1" s="3"/>
      <c r="R1" s="3"/>
      <c r="S1" s="3"/>
      <c r="T1" s="3"/>
      <c r="U1" s="3"/>
      <c r="V1" s="3"/>
      <c r="W1" s="160"/>
      <c r="X1" s="3"/>
      <c r="Y1" s="159"/>
      <c r="Z1" s="159"/>
      <c r="AA1" s="16"/>
      <c r="AB1" s="16"/>
    </row>
    <row r="2" spans="1:28" ht="45" customHeight="1" x14ac:dyDescent="0.25">
      <c r="A2" s="439" t="s">
        <v>72</v>
      </c>
      <c r="B2" s="439"/>
      <c r="C2" s="439"/>
      <c r="D2" s="439"/>
      <c r="E2" s="161"/>
      <c r="F2" s="3"/>
      <c r="G2" s="3"/>
      <c r="H2" s="3"/>
      <c r="I2" s="3"/>
      <c r="J2" s="3"/>
      <c r="K2" s="3"/>
      <c r="L2" s="3"/>
      <c r="M2" s="3"/>
      <c r="N2" s="3"/>
      <c r="O2" s="3"/>
      <c r="P2" s="3"/>
      <c r="Q2" s="3"/>
      <c r="R2" s="3"/>
      <c r="S2" s="3"/>
      <c r="T2" s="3"/>
      <c r="U2" s="3"/>
      <c r="V2" s="3"/>
      <c r="W2" s="160"/>
      <c r="X2" s="3"/>
      <c r="Y2" s="159"/>
      <c r="Z2" s="159"/>
      <c r="AA2" s="16"/>
      <c r="AB2" s="16"/>
    </row>
    <row r="3" spans="1:28" x14ac:dyDescent="0.25">
      <c r="A3" s="435" t="s">
        <v>73</v>
      </c>
      <c r="B3" s="435"/>
      <c r="C3" s="435"/>
      <c r="D3" s="435"/>
      <c r="E3" s="435"/>
      <c r="F3" s="435"/>
      <c r="G3" s="435"/>
      <c r="H3" s="435"/>
      <c r="I3" s="435"/>
      <c r="J3" s="435"/>
      <c r="K3" s="435"/>
      <c r="L3" s="435"/>
      <c r="M3" s="435"/>
      <c r="N3" s="435"/>
      <c r="O3" s="435"/>
      <c r="P3" s="435"/>
      <c r="Q3" s="435"/>
      <c r="R3" s="435"/>
      <c r="S3" s="435"/>
      <c r="T3" s="435"/>
      <c r="U3" s="435"/>
      <c r="V3" s="435"/>
      <c r="W3" s="435"/>
      <c r="X3" s="435"/>
      <c r="Y3" s="435"/>
      <c r="Z3" s="435"/>
      <c r="AA3" s="435"/>
      <c r="AB3" s="435"/>
    </row>
    <row r="4" spans="1:28" customFormat="1" ht="30.75" customHeight="1" x14ac:dyDescent="0.25">
      <c r="A4" s="158" t="s">
        <v>74</v>
      </c>
      <c r="B4" s="156"/>
      <c r="C4" s="156"/>
      <c r="D4" s="156"/>
      <c r="E4" s="157"/>
      <c r="F4" s="156"/>
      <c r="G4" s="156"/>
      <c r="H4" s="156"/>
    </row>
    <row r="5" spans="1:28" ht="87.6" customHeight="1" x14ac:dyDescent="0.25">
      <c r="A5" s="154" t="s">
        <v>75</v>
      </c>
      <c r="B5" s="154"/>
      <c r="C5" s="154"/>
      <c r="D5" s="154"/>
      <c r="E5" s="155"/>
      <c r="F5" s="154"/>
      <c r="G5" s="154"/>
      <c r="H5" s="154"/>
      <c r="I5" s="154" t="s">
        <v>76</v>
      </c>
      <c r="J5" s="436" t="s">
        <v>77</v>
      </c>
      <c r="K5" s="436"/>
      <c r="L5" s="436"/>
      <c r="M5" s="436"/>
      <c r="N5" s="436" t="s">
        <v>78</v>
      </c>
      <c r="O5" s="436"/>
      <c r="P5" s="436"/>
      <c r="Q5" s="436"/>
      <c r="R5" s="437" t="s">
        <v>79</v>
      </c>
      <c r="S5" s="437"/>
      <c r="T5" s="437"/>
      <c r="U5" s="437"/>
      <c r="V5" s="153" t="s">
        <v>80</v>
      </c>
      <c r="W5" s="437" t="s">
        <v>81</v>
      </c>
      <c r="X5" s="437"/>
      <c r="Y5" s="437"/>
      <c r="Z5" s="437"/>
      <c r="AA5" s="437"/>
      <c r="AB5" s="437"/>
    </row>
    <row r="6" spans="1:28" ht="52.35" customHeight="1" x14ac:dyDescent="0.25">
      <c r="A6" s="150" t="s">
        <v>82</v>
      </c>
      <c r="B6" s="150"/>
      <c r="C6" s="150"/>
      <c r="D6" s="150"/>
      <c r="E6" s="152"/>
      <c r="F6" s="150"/>
      <c r="G6" s="150"/>
      <c r="H6" s="150"/>
      <c r="I6" s="151"/>
      <c r="J6" s="150"/>
      <c r="K6" s="150"/>
      <c r="L6" s="150"/>
      <c r="M6" s="150"/>
      <c r="N6" s="150"/>
      <c r="O6" s="150"/>
      <c r="P6" s="150"/>
      <c r="Q6" s="150"/>
      <c r="R6" s="147"/>
      <c r="S6" s="147"/>
      <c r="T6" s="147"/>
      <c r="U6" s="147"/>
      <c r="V6" s="149"/>
      <c r="W6" s="148"/>
      <c r="X6" s="147"/>
      <c r="Y6" s="147"/>
      <c r="Z6" s="147"/>
      <c r="AA6" s="147"/>
      <c r="AB6" s="146"/>
    </row>
    <row r="7" spans="1:28" ht="48" customHeight="1" x14ac:dyDescent="0.25">
      <c r="A7" s="143" t="s">
        <v>83</v>
      </c>
      <c r="B7" s="143" t="s">
        <v>84</v>
      </c>
      <c r="C7" s="143" t="s">
        <v>85</v>
      </c>
      <c r="D7" s="143" t="s">
        <v>86</v>
      </c>
      <c r="E7" s="145" t="s">
        <v>87</v>
      </c>
      <c r="F7" s="143" t="s">
        <v>88</v>
      </c>
      <c r="G7" s="143" t="s">
        <v>89</v>
      </c>
      <c r="H7" s="143" t="s">
        <v>90</v>
      </c>
      <c r="I7" s="144" t="s">
        <v>91</v>
      </c>
      <c r="J7" s="143" t="s">
        <v>92</v>
      </c>
      <c r="K7" s="143" t="s">
        <v>93</v>
      </c>
      <c r="L7" s="143" t="s">
        <v>94</v>
      </c>
      <c r="M7" s="143" t="s">
        <v>95</v>
      </c>
      <c r="N7" s="143" t="s">
        <v>96</v>
      </c>
      <c r="O7" s="143" t="s">
        <v>97</v>
      </c>
      <c r="P7" s="143" t="s">
        <v>98</v>
      </c>
      <c r="Q7" s="143" t="s">
        <v>99</v>
      </c>
      <c r="R7" s="143" t="s">
        <v>100</v>
      </c>
      <c r="S7" s="143" t="s">
        <v>101</v>
      </c>
      <c r="T7" s="143" t="s">
        <v>102</v>
      </c>
      <c r="U7" s="143" t="s">
        <v>103</v>
      </c>
      <c r="V7" s="143" t="s">
        <v>104</v>
      </c>
      <c r="W7" s="143" t="s">
        <v>105</v>
      </c>
      <c r="X7" s="143" t="s">
        <v>106</v>
      </c>
      <c r="Y7" s="142" t="s">
        <v>107</v>
      </c>
      <c r="Z7" s="142" t="s">
        <v>108</v>
      </c>
      <c r="AA7" s="142" t="s">
        <v>109</v>
      </c>
      <c r="AB7" s="141" t="s">
        <v>110</v>
      </c>
    </row>
    <row r="8" spans="1:28" ht="16.350000000000001" customHeight="1" x14ac:dyDescent="0.25">
      <c r="A8" s="137" t="s">
        <v>111</v>
      </c>
      <c r="B8" s="137" t="s">
        <v>112</v>
      </c>
      <c r="C8" s="137" t="s">
        <v>113</v>
      </c>
      <c r="D8" s="137" t="s">
        <v>114</v>
      </c>
      <c r="E8" s="138">
        <v>39120</v>
      </c>
      <c r="F8" s="137" t="s">
        <v>115</v>
      </c>
      <c r="G8" s="137" t="s">
        <v>116</v>
      </c>
      <c r="H8" s="137" t="s">
        <v>117</v>
      </c>
      <c r="I8" s="136">
        <v>30.571003717472099</v>
      </c>
      <c r="J8" s="135">
        <v>1872.7619047619</v>
      </c>
      <c r="K8" s="135">
        <v>204.40476190476201</v>
      </c>
      <c r="L8" s="135">
        <v>3.0714285714285698</v>
      </c>
      <c r="M8" s="135">
        <v>2.0714285714285698</v>
      </c>
      <c r="N8" s="135">
        <v>8.9761904761904692</v>
      </c>
      <c r="O8" s="135">
        <v>2073.3333333333298</v>
      </c>
      <c r="P8" s="135">
        <v>0</v>
      </c>
      <c r="Q8" s="135">
        <v>0</v>
      </c>
      <c r="R8" s="135">
        <v>1.9523809523809501</v>
      </c>
      <c r="S8" s="135">
        <v>0</v>
      </c>
      <c r="T8" s="135">
        <v>4.7619047619047601</v>
      </c>
      <c r="U8" s="135">
        <v>2075.5952380952299</v>
      </c>
      <c r="V8" s="135">
        <v>1245.7142857142701</v>
      </c>
      <c r="W8" s="134">
        <v>1100</v>
      </c>
      <c r="X8" s="133" t="s">
        <v>118</v>
      </c>
      <c r="Y8" s="131">
        <v>45519</v>
      </c>
      <c r="Z8" s="140"/>
      <c r="AA8" s="140" t="s">
        <v>119</v>
      </c>
      <c r="AB8" s="140" t="s">
        <v>120</v>
      </c>
    </row>
    <row r="9" spans="1:28" ht="16.350000000000001" customHeight="1" x14ac:dyDescent="0.25">
      <c r="A9" s="137" t="s">
        <v>121</v>
      </c>
      <c r="B9" s="137" t="s">
        <v>122</v>
      </c>
      <c r="C9" s="137" t="s">
        <v>123</v>
      </c>
      <c r="D9" s="137" t="s">
        <v>124</v>
      </c>
      <c r="E9" s="138">
        <v>92301</v>
      </c>
      <c r="F9" s="137" t="s">
        <v>125</v>
      </c>
      <c r="G9" s="137" t="s">
        <v>126</v>
      </c>
      <c r="H9" s="137" t="s">
        <v>117</v>
      </c>
      <c r="I9" s="136">
        <v>1796</v>
      </c>
      <c r="J9" s="135">
        <v>0</v>
      </c>
      <c r="K9" s="135">
        <v>0</v>
      </c>
      <c r="L9" s="135">
        <v>0</v>
      </c>
      <c r="M9" s="135">
        <v>3</v>
      </c>
      <c r="N9" s="135">
        <v>3</v>
      </c>
      <c r="O9" s="135">
        <v>0</v>
      </c>
      <c r="P9" s="135">
        <v>0</v>
      </c>
      <c r="Q9" s="135">
        <v>0</v>
      </c>
      <c r="R9" s="135">
        <v>3</v>
      </c>
      <c r="S9" s="135">
        <v>0</v>
      </c>
      <c r="T9" s="135">
        <v>0</v>
      </c>
      <c r="U9" s="135">
        <v>0</v>
      </c>
      <c r="V9" s="135">
        <v>3</v>
      </c>
      <c r="W9" s="134">
        <v>640</v>
      </c>
      <c r="X9" s="133" t="s">
        <v>118</v>
      </c>
      <c r="Y9" s="131">
        <v>45491</v>
      </c>
      <c r="Z9" s="131"/>
      <c r="AA9" s="131" t="s">
        <v>119</v>
      </c>
      <c r="AB9" s="131" t="s">
        <v>120</v>
      </c>
    </row>
    <row r="10" spans="1:28" ht="16.350000000000001" customHeight="1" x14ac:dyDescent="0.25">
      <c r="A10" s="137" t="s">
        <v>127</v>
      </c>
      <c r="B10" s="137" t="s">
        <v>128</v>
      </c>
      <c r="C10" s="137" t="s">
        <v>129</v>
      </c>
      <c r="D10" s="137" t="s">
        <v>130</v>
      </c>
      <c r="E10" s="138">
        <v>27253</v>
      </c>
      <c r="F10" s="137" t="s">
        <v>131</v>
      </c>
      <c r="G10" s="137" t="s">
        <v>132</v>
      </c>
      <c r="H10" s="137" t="s">
        <v>117</v>
      </c>
      <c r="I10" s="136">
        <v>4.4349112426035502</v>
      </c>
      <c r="J10" s="135">
        <v>1.9523809523809501</v>
      </c>
      <c r="K10" s="135">
        <v>4.0238095238095202</v>
      </c>
      <c r="L10" s="135">
        <v>6.1190476190476204</v>
      </c>
      <c r="M10" s="135">
        <v>7.7619047619047601</v>
      </c>
      <c r="N10" s="135">
        <v>15.285714285714301</v>
      </c>
      <c r="O10" s="135">
        <v>4.4047619047619104</v>
      </c>
      <c r="P10" s="135">
        <v>0.119047619047619</v>
      </c>
      <c r="Q10" s="135">
        <v>4.7619047619047603E-2</v>
      </c>
      <c r="R10" s="135">
        <v>1.02380952380952</v>
      </c>
      <c r="S10" s="135">
        <v>0.214285714285714</v>
      </c>
      <c r="T10" s="135">
        <v>0.52380952380952395</v>
      </c>
      <c r="U10" s="135">
        <v>18.095238095238098</v>
      </c>
      <c r="V10" s="135">
        <v>10.452380952380899</v>
      </c>
      <c r="W10" s="134">
        <v>40</v>
      </c>
      <c r="X10" s="133" t="s">
        <v>118</v>
      </c>
      <c r="Y10" s="131">
        <v>45554</v>
      </c>
      <c r="Z10" s="131"/>
      <c r="AA10" s="131" t="s">
        <v>133</v>
      </c>
      <c r="AB10" s="131" t="s">
        <v>120</v>
      </c>
    </row>
    <row r="11" spans="1:28" x14ac:dyDescent="0.25">
      <c r="A11" s="137" t="s">
        <v>134</v>
      </c>
      <c r="B11" s="137" t="s">
        <v>135</v>
      </c>
      <c r="C11" s="137" t="s">
        <v>136</v>
      </c>
      <c r="D11" s="137" t="s">
        <v>137</v>
      </c>
      <c r="E11" s="138">
        <v>71303</v>
      </c>
      <c r="F11" s="137" t="s">
        <v>115</v>
      </c>
      <c r="G11" s="137" t="s">
        <v>138</v>
      </c>
      <c r="H11" s="137" t="s">
        <v>139</v>
      </c>
      <c r="I11" s="136">
        <v>3.0759162303664902</v>
      </c>
      <c r="J11" s="135">
        <v>132.69047619047501</v>
      </c>
      <c r="K11" s="135">
        <v>48.4285714285719</v>
      </c>
      <c r="L11" s="135">
        <v>77.785714285714505</v>
      </c>
      <c r="M11" s="135">
        <v>51.476190476190801</v>
      </c>
      <c r="N11" s="135">
        <v>142.42857142857099</v>
      </c>
      <c r="O11" s="135">
        <v>167.952380952379</v>
      </c>
      <c r="P11" s="135">
        <v>0</v>
      </c>
      <c r="Q11" s="135">
        <v>0</v>
      </c>
      <c r="R11" s="135">
        <v>56.500000000000398</v>
      </c>
      <c r="S11" s="135">
        <v>32.166666666666899</v>
      </c>
      <c r="T11" s="135">
        <v>37.0952380952384</v>
      </c>
      <c r="U11" s="135">
        <v>184.61904761904501</v>
      </c>
      <c r="V11" s="135">
        <v>305.357142857133</v>
      </c>
      <c r="W11" s="134" t="s">
        <v>140</v>
      </c>
      <c r="X11" s="133" t="s">
        <v>118</v>
      </c>
      <c r="Y11" s="131">
        <v>45533</v>
      </c>
      <c r="Z11" s="131"/>
      <c r="AA11" s="131" t="s">
        <v>119</v>
      </c>
      <c r="AB11" s="131" t="s">
        <v>120</v>
      </c>
    </row>
    <row r="12" spans="1:28" ht="16.350000000000001" customHeight="1" x14ac:dyDescent="0.25">
      <c r="A12" s="137" t="s">
        <v>141</v>
      </c>
      <c r="B12" s="137" t="s">
        <v>142</v>
      </c>
      <c r="C12" s="137" t="s">
        <v>143</v>
      </c>
      <c r="D12" s="137" t="s">
        <v>137</v>
      </c>
      <c r="E12" s="138">
        <v>70655</v>
      </c>
      <c r="F12" s="137" t="s">
        <v>115</v>
      </c>
      <c r="G12" s="137" t="s">
        <v>132</v>
      </c>
      <c r="H12" s="137" t="s">
        <v>139</v>
      </c>
      <c r="I12" s="136">
        <v>54.923076923076898</v>
      </c>
      <c r="J12" s="135">
        <v>96.071428571428697</v>
      </c>
      <c r="K12" s="135">
        <v>28.3571428571429</v>
      </c>
      <c r="L12" s="135">
        <v>38.238095238095198</v>
      </c>
      <c r="M12" s="135">
        <v>9.7619047619047592</v>
      </c>
      <c r="N12" s="135">
        <v>49.761904761904802</v>
      </c>
      <c r="O12" s="135">
        <v>122.666666666667</v>
      </c>
      <c r="P12" s="135">
        <v>0</v>
      </c>
      <c r="Q12" s="135">
        <v>0</v>
      </c>
      <c r="R12" s="135">
        <v>20.214285714285701</v>
      </c>
      <c r="S12" s="135">
        <v>10.023809523809501</v>
      </c>
      <c r="T12" s="135">
        <v>7.8809523809523796</v>
      </c>
      <c r="U12" s="135">
        <v>134.30952380952399</v>
      </c>
      <c r="V12" s="135">
        <v>91.023809523809504</v>
      </c>
      <c r="W12" s="134">
        <v>170</v>
      </c>
      <c r="X12" s="133" t="s">
        <v>118</v>
      </c>
      <c r="Y12" s="131">
        <v>45491</v>
      </c>
      <c r="Z12" s="131"/>
      <c r="AA12" s="131" t="s">
        <v>119</v>
      </c>
      <c r="AB12" s="131" t="s">
        <v>120</v>
      </c>
    </row>
    <row r="13" spans="1:28" ht="16.350000000000001" customHeight="1" x14ac:dyDescent="0.25">
      <c r="A13" s="137" t="s">
        <v>144</v>
      </c>
      <c r="B13" s="137" t="s">
        <v>145</v>
      </c>
      <c r="C13" s="137" t="s">
        <v>146</v>
      </c>
      <c r="D13" s="137" t="s">
        <v>147</v>
      </c>
      <c r="E13" s="138">
        <v>32063</v>
      </c>
      <c r="F13" s="137" t="s">
        <v>148</v>
      </c>
      <c r="G13" s="137" t="s">
        <v>132</v>
      </c>
      <c r="H13" s="137" t="s">
        <v>117</v>
      </c>
      <c r="I13" s="136">
        <v>61.5490196078431</v>
      </c>
      <c r="J13" s="135">
        <v>21.928571428571399</v>
      </c>
      <c r="K13" s="135">
        <v>32.476190476190503</v>
      </c>
      <c r="L13" s="135">
        <v>97.880952380952394</v>
      </c>
      <c r="M13" s="135">
        <v>85.452380952381006</v>
      </c>
      <c r="N13" s="135">
        <v>169.80952380952399</v>
      </c>
      <c r="O13" s="135">
        <v>43.238095238095198</v>
      </c>
      <c r="P13" s="135">
        <v>14.214285714285699</v>
      </c>
      <c r="Q13" s="135">
        <v>10.476190476190499</v>
      </c>
      <c r="R13" s="135">
        <v>79.880952380952394</v>
      </c>
      <c r="S13" s="135">
        <v>28.976190476190499</v>
      </c>
      <c r="T13" s="135">
        <v>27.1904761904762</v>
      </c>
      <c r="U13" s="135">
        <v>101.69047619047601</v>
      </c>
      <c r="V13" s="135">
        <v>155.54761904761901</v>
      </c>
      <c r="W13" s="134">
        <v>192</v>
      </c>
      <c r="X13" s="133" t="s">
        <v>118</v>
      </c>
      <c r="Y13" s="131">
        <v>45589</v>
      </c>
      <c r="Z13" s="131"/>
      <c r="AA13" s="131" t="s">
        <v>133</v>
      </c>
      <c r="AB13" s="131" t="s">
        <v>149</v>
      </c>
    </row>
    <row r="14" spans="1:28" x14ac:dyDescent="0.25">
      <c r="A14" s="137" t="s">
        <v>150</v>
      </c>
      <c r="B14" s="137" t="s">
        <v>151</v>
      </c>
      <c r="C14" s="137" t="s">
        <v>152</v>
      </c>
      <c r="D14" s="137" t="s">
        <v>153</v>
      </c>
      <c r="E14" s="138">
        <v>79501</v>
      </c>
      <c r="F14" s="137" t="s">
        <v>154</v>
      </c>
      <c r="G14" s="137" t="s">
        <v>116</v>
      </c>
      <c r="H14" s="137" t="s">
        <v>139</v>
      </c>
      <c r="I14" s="136">
        <v>56.1666666666667</v>
      </c>
      <c r="J14" s="135">
        <v>264.92857142857099</v>
      </c>
      <c r="K14" s="135">
        <v>168</v>
      </c>
      <c r="L14" s="135">
        <v>232.73809523809501</v>
      </c>
      <c r="M14" s="135">
        <v>114.95238095238101</v>
      </c>
      <c r="N14" s="135">
        <v>349.54761904761898</v>
      </c>
      <c r="O14" s="135">
        <v>393.09523809523802</v>
      </c>
      <c r="P14" s="135">
        <v>7.5</v>
      </c>
      <c r="Q14" s="135">
        <v>30.476190476190499</v>
      </c>
      <c r="R14" s="135">
        <v>113.54761904761899</v>
      </c>
      <c r="S14" s="135">
        <v>75.071428571428598</v>
      </c>
      <c r="T14" s="135">
        <v>102.47619047619</v>
      </c>
      <c r="U14" s="135">
        <v>489.52380952380997</v>
      </c>
      <c r="V14" s="135">
        <v>350.97619047619003</v>
      </c>
      <c r="W14" s="134">
        <v>750</v>
      </c>
      <c r="X14" s="133" t="s">
        <v>118</v>
      </c>
      <c r="Y14" s="131">
        <v>45456</v>
      </c>
      <c r="Z14" s="131"/>
      <c r="AA14" s="131" t="s">
        <v>119</v>
      </c>
      <c r="AB14" s="131" t="s">
        <v>120</v>
      </c>
    </row>
    <row r="15" spans="1:28" ht="16.350000000000001" customHeight="1" x14ac:dyDescent="0.25">
      <c r="A15" s="137" t="s">
        <v>155</v>
      </c>
      <c r="B15" s="137" t="s">
        <v>156</v>
      </c>
      <c r="C15" s="137" t="s">
        <v>157</v>
      </c>
      <c r="D15" s="137" t="s">
        <v>158</v>
      </c>
      <c r="E15" s="138">
        <v>41005</v>
      </c>
      <c r="F15" s="137" t="s">
        <v>159</v>
      </c>
      <c r="G15" s="137" t="s">
        <v>160</v>
      </c>
      <c r="H15" s="137" t="s">
        <v>117</v>
      </c>
      <c r="I15" s="136">
        <v>86</v>
      </c>
      <c r="J15" s="135">
        <v>15.523809523809501</v>
      </c>
      <c r="K15" s="135">
        <v>18.119047619047599</v>
      </c>
      <c r="L15" s="135">
        <v>30.452380952380899</v>
      </c>
      <c r="M15" s="135">
        <v>56.761904761904802</v>
      </c>
      <c r="N15" s="135">
        <v>94.571428571428598</v>
      </c>
      <c r="O15" s="135">
        <v>20.571428571428601</v>
      </c>
      <c r="P15" s="135">
        <v>4.1190476190476204</v>
      </c>
      <c r="Q15" s="135">
        <v>1.5952380952381</v>
      </c>
      <c r="R15" s="135">
        <v>49.785714285714299</v>
      </c>
      <c r="S15" s="135">
        <v>21.1666666666667</v>
      </c>
      <c r="T15" s="135">
        <v>11.285714285714301</v>
      </c>
      <c r="U15" s="135">
        <v>38.619047619047599</v>
      </c>
      <c r="V15" s="135">
        <v>76.880952380952294</v>
      </c>
      <c r="W15" s="134" t="s">
        <v>140</v>
      </c>
      <c r="X15" s="133" t="s">
        <v>118</v>
      </c>
      <c r="Y15" s="131">
        <v>45428</v>
      </c>
      <c r="Z15" s="131"/>
      <c r="AA15" s="131" t="s">
        <v>133</v>
      </c>
      <c r="AB15" s="131" t="s">
        <v>120</v>
      </c>
    </row>
    <row r="16" spans="1:28" ht="16.350000000000001" customHeight="1" x14ac:dyDescent="0.25">
      <c r="A16" s="137" t="s">
        <v>161</v>
      </c>
      <c r="B16" s="137" t="s">
        <v>162</v>
      </c>
      <c r="C16" s="137" t="s">
        <v>163</v>
      </c>
      <c r="D16" s="137" t="s">
        <v>147</v>
      </c>
      <c r="E16" s="138">
        <v>33073</v>
      </c>
      <c r="F16" s="137" t="s">
        <v>148</v>
      </c>
      <c r="G16" s="137" t="s">
        <v>126</v>
      </c>
      <c r="H16" s="137" t="s">
        <v>117</v>
      </c>
      <c r="I16" s="136">
        <v>48.847560975609802</v>
      </c>
      <c r="J16" s="135">
        <v>511.33333333333297</v>
      </c>
      <c r="K16" s="135">
        <v>119.595238095238</v>
      </c>
      <c r="L16" s="135">
        <v>2.6666666666666701</v>
      </c>
      <c r="M16" s="135">
        <v>0.30952380952380998</v>
      </c>
      <c r="N16" s="135">
        <v>98.857142857142804</v>
      </c>
      <c r="O16" s="135">
        <v>442.88095238095201</v>
      </c>
      <c r="P16" s="135">
        <v>11.214285714285699</v>
      </c>
      <c r="Q16" s="135">
        <v>80.952380952381006</v>
      </c>
      <c r="R16" s="135">
        <v>11.3571428571429</v>
      </c>
      <c r="S16" s="135">
        <v>41.452380952380899</v>
      </c>
      <c r="T16" s="135">
        <v>42.642857142857103</v>
      </c>
      <c r="U16" s="135">
        <v>538.45238095238096</v>
      </c>
      <c r="V16" s="135">
        <v>348.78571428571399</v>
      </c>
      <c r="W16" s="134">
        <v>700</v>
      </c>
      <c r="X16" s="133" t="s">
        <v>118</v>
      </c>
      <c r="Y16" s="131">
        <v>45456</v>
      </c>
      <c r="Z16" s="131"/>
      <c r="AA16" s="131" t="s">
        <v>119</v>
      </c>
      <c r="AB16" s="131" t="s">
        <v>120</v>
      </c>
    </row>
    <row r="17" spans="1:28" x14ac:dyDescent="0.25">
      <c r="A17" s="137" t="s">
        <v>164</v>
      </c>
      <c r="B17" s="137" t="s">
        <v>165</v>
      </c>
      <c r="C17" s="137" t="s">
        <v>166</v>
      </c>
      <c r="D17" s="137" t="s">
        <v>167</v>
      </c>
      <c r="E17" s="138">
        <v>14020</v>
      </c>
      <c r="F17" s="137" t="s">
        <v>168</v>
      </c>
      <c r="G17" s="137" t="s">
        <v>169</v>
      </c>
      <c r="H17" s="137" t="s">
        <v>117</v>
      </c>
      <c r="I17" s="136">
        <v>63.213333333333303</v>
      </c>
      <c r="J17" s="135">
        <v>241.714285714287</v>
      </c>
      <c r="K17" s="135">
        <v>35.380952380952401</v>
      </c>
      <c r="L17" s="135">
        <v>137.166666666667</v>
      </c>
      <c r="M17" s="135">
        <v>152.30952380952399</v>
      </c>
      <c r="N17" s="135">
        <v>248.71428571428601</v>
      </c>
      <c r="O17" s="135">
        <v>317.857142857138</v>
      </c>
      <c r="P17" s="135">
        <v>0</v>
      </c>
      <c r="Q17" s="135">
        <v>0</v>
      </c>
      <c r="R17" s="135">
        <v>167.07142857142901</v>
      </c>
      <c r="S17" s="135">
        <v>23.6666666666667</v>
      </c>
      <c r="T17" s="135">
        <v>25.476190476190499</v>
      </c>
      <c r="U17" s="135">
        <v>350.357142857138</v>
      </c>
      <c r="V17" s="135">
        <v>365.857142857138</v>
      </c>
      <c r="W17" s="134">
        <v>400</v>
      </c>
      <c r="X17" s="133" t="s">
        <v>118</v>
      </c>
      <c r="Y17" s="131">
        <v>45596</v>
      </c>
      <c r="Z17" s="131"/>
      <c r="AA17" s="131" t="s">
        <v>119</v>
      </c>
      <c r="AB17" s="131" t="s">
        <v>120</v>
      </c>
    </row>
    <row r="18" spans="1:28" ht="16.350000000000001" customHeight="1" x14ac:dyDescent="0.25">
      <c r="A18" s="137" t="s">
        <v>170</v>
      </c>
      <c r="B18" s="137" t="s">
        <v>171</v>
      </c>
      <c r="C18" s="137" t="s">
        <v>172</v>
      </c>
      <c r="D18" s="137" t="s">
        <v>173</v>
      </c>
      <c r="E18" s="138">
        <v>49014</v>
      </c>
      <c r="F18" s="137" t="s">
        <v>174</v>
      </c>
      <c r="G18" s="137" t="s">
        <v>132</v>
      </c>
      <c r="H18" s="137" t="s">
        <v>117</v>
      </c>
      <c r="I18" s="136">
        <v>67.696969696969703</v>
      </c>
      <c r="J18" s="135">
        <v>61.880952380952401</v>
      </c>
      <c r="K18" s="135">
        <v>30.047619047619101</v>
      </c>
      <c r="L18" s="135">
        <v>32.380952380952401</v>
      </c>
      <c r="M18" s="135">
        <v>14.6904761904762</v>
      </c>
      <c r="N18" s="135">
        <v>49.428571428571402</v>
      </c>
      <c r="O18" s="135">
        <v>73.380952380952394</v>
      </c>
      <c r="P18" s="135">
        <v>2.28571428571429</v>
      </c>
      <c r="Q18" s="135">
        <v>13.9047619047619</v>
      </c>
      <c r="R18" s="135">
        <v>18.928571428571399</v>
      </c>
      <c r="S18" s="135">
        <v>9.1428571428571406</v>
      </c>
      <c r="T18" s="135">
        <v>20.761904761904798</v>
      </c>
      <c r="U18" s="135">
        <v>90.1666666666667</v>
      </c>
      <c r="V18" s="135">
        <v>86.642857142857196</v>
      </c>
      <c r="W18" s="134">
        <v>75</v>
      </c>
      <c r="X18" s="133" t="s">
        <v>118</v>
      </c>
      <c r="Y18" s="131">
        <v>45526</v>
      </c>
      <c r="Z18" s="131"/>
      <c r="AA18" s="131" t="s">
        <v>133</v>
      </c>
      <c r="AB18" s="131" t="s">
        <v>120</v>
      </c>
    </row>
    <row r="19" spans="1:28" ht="16.350000000000001" customHeight="1" x14ac:dyDescent="0.25">
      <c r="A19" s="137" t="s">
        <v>175</v>
      </c>
      <c r="B19" s="137" t="s">
        <v>176</v>
      </c>
      <c r="C19" s="137" t="s">
        <v>177</v>
      </c>
      <c r="D19" s="137" t="s">
        <v>178</v>
      </c>
      <c r="E19" s="138">
        <v>22427</v>
      </c>
      <c r="F19" s="137" t="s">
        <v>179</v>
      </c>
      <c r="G19" s="137" t="s">
        <v>116</v>
      </c>
      <c r="H19" s="137" t="s">
        <v>117</v>
      </c>
      <c r="I19" s="136">
        <v>96.446280991735506</v>
      </c>
      <c r="J19" s="135">
        <v>102.78571428571399</v>
      </c>
      <c r="K19" s="135">
        <v>24.952380952380899</v>
      </c>
      <c r="L19" s="135">
        <v>47.690476190476197</v>
      </c>
      <c r="M19" s="135">
        <v>87.5</v>
      </c>
      <c r="N19" s="135">
        <v>127.571428571429</v>
      </c>
      <c r="O19" s="135">
        <v>127.357142857143</v>
      </c>
      <c r="P19" s="135">
        <v>7.3095238095238102</v>
      </c>
      <c r="Q19" s="135">
        <v>0.69047619047619002</v>
      </c>
      <c r="R19" s="135">
        <v>72.928571428571402</v>
      </c>
      <c r="S19" s="135">
        <v>24.095238095238098</v>
      </c>
      <c r="T19" s="135">
        <v>20.428571428571399</v>
      </c>
      <c r="U19" s="135">
        <v>145.47619047619099</v>
      </c>
      <c r="V19" s="135">
        <v>134.61904761904799</v>
      </c>
      <c r="W19" s="134">
        <v>224</v>
      </c>
      <c r="X19" s="133" t="s">
        <v>118</v>
      </c>
      <c r="Y19" s="131">
        <v>45484</v>
      </c>
      <c r="Z19" s="131"/>
      <c r="AA19" s="131" t="s">
        <v>119</v>
      </c>
      <c r="AB19" s="131" t="s">
        <v>120</v>
      </c>
    </row>
    <row r="20" spans="1:28" x14ac:dyDescent="0.25">
      <c r="A20" s="137" t="s">
        <v>180</v>
      </c>
      <c r="B20" s="137" t="s">
        <v>181</v>
      </c>
      <c r="C20" s="137" t="s">
        <v>182</v>
      </c>
      <c r="D20" s="137" t="s">
        <v>183</v>
      </c>
      <c r="E20" s="138">
        <v>85132</v>
      </c>
      <c r="F20" s="137" t="s">
        <v>184</v>
      </c>
      <c r="G20" s="137" t="s">
        <v>160</v>
      </c>
      <c r="H20" s="137" t="s">
        <v>139</v>
      </c>
      <c r="I20" s="136">
        <v>70.663865546218503</v>
      </c>
      <c r="J20" s="135">
        <v>46.095238095238102</v>
      </c>
      <c r="K20" s="135">
        <v>36.5</v>
      </c>
      <c r="L20" s="135">
        <v>146.166666666667</v>
      </c>
      <c r="M20" s="135">
        <v>142.57142857142901</v>
      </c>
      <c r="N20" s="135">
        <v>233.90476190476201</v>
      </c>
      <c r="O20" s="135">
        <v>137.42857142857099</v>
      </c>
      <c r="P20" s="135">
        <v>0</v>
      </c>
      <c r="Q20" s="135">
        <v>0</v>
      </c>
      <c r="R20" s="135">
        <v>116.45238095238101</v>
      </c>
      <c r="S20" s="135">
        <v>41.904761904761898</v>
      </c>
      <c r="T20" s="135">
        <v>28.547619047619001</v>
      </c>
      <c r="U20" s="135">
        <v>184.42857142857201</v>
      </c>
      <c r="V20" s="135">
        <v>184.5</v>
      </c>
      <c r="W20" s="134" t="s">
        <v>140</v>
      </c>
      <c r="X20" s="133" t="s">
        <v>118</v>
      </c>
      <c r="Y20" s="131">
        <v>45421</v>
      </c>
      <c r="Z20" s="131"/>
      <c r="AA20" s="131" t="s">
        <v>133</v>
      </c>
      <c r="AB20" s="131" t="s">
        <v>120</v>
      </c>
    </row>
    <row r="21" spans="1:28" x14ac:dyDescent="0.25">
      <c r="A21" s="137" t="s">
        <v>185</v>
      </c>
      <c r="B21" s="137" t="s">
        <v>186</v>
      </c>
      <c r="C21" s="137" t="s">
        <v>187</v>
      </c>
      <c r="D21" s="137" t="s">
        <v>137</v>
      </c>
      <c r="E21" s="138">
        <v>71342</v>
      </c>
      <c r="F21" s="137" t="s">
        <v>115</v>
      </c>
      <c r="G21" s="137" t="s">
        <v>116</v>
      </c>
      <c r="H21" s="137" t="s">
        <v>117</v>
      </c>
      <c r="I21" s="136">
        <v>13.7002457002457</v>
      </c>
      <c r="J21" s="135">
        <v>429.95238095238</v>
      </c>
      <c r="K21" s="135">
        <v>196.02380952380901</v>
      </c>
      <c r="L21" s="135">
        <v>350.5</v>
      </c>
      <c r="M21" s="135">
        <v>184.40476190476201</v>
      </c>
      <c r="N21" s="135">
        <v>505.57142857142799</v>
      </c>
      <c r="O21" s="135">
        <v>654.85714285714403</v>
      </c>
      <c r="P21" s="135">
        <v>0.238095238095238</v>
      </c>
      <c r="Q21" s="135">
        <v>0.214285714285714</v>
      </c>
      <c r="R21" s="135">
        <v>189.47619047619099</v>
      </c>
      <c r="S21" s="135">
        <v>90.8333333333334</v>
      </c>
      <c r="T21" s="135">
        <v>111.261904761905</v>
      </c>
      <c r="U21" s="135">
        <v>769.30952380952499</v>
      </c>
      <c r="V21" s="135">
        <v>631.21428571428498</v>
      </c>
      <c r="W21" s="134">
        <v>1170</v>
      </c>
      <c r="X21" s="133" t="s">
        <v>118</v>
      </c>
      <c r="Y21" s="131">
        <v>45456</v>
      </c>
      <c r="Z21" s="131"/>
      <c r="AA21" s="131" t="s">
        <v>119</v>
      </c>
      <c r="AB21" s="131" t="s">
        <v>120</v>
      </c>
    </row>
    <row r="22" spans="1:28" ht="16.350000000000001" customHeight="1" x14ac:dyDescent="0.25">
      <c r="A22" s="137" t="s">
        <v>188</v>
      </c>
      <c r="B22" s="137" t="s">
        <v>189</v>
      </c>
      <c r="C22" s="137" t="s">
        <v>190</v>
      </c>
      <c r="D22" s="137" t="s">
        <v>191</v>
      </c>
      <c r="E22" s="138">
        <v>66845</v>
      </c>
      <c r="F22" s="137" t="s">
        <v>159</v>
      </c>
      <c r="G22" s="137" t="s">
        <v>132</v>
      </c>
      <c r="H22" s="137" t="s">
        <v>117</v>
      </c>
      <c r="I22" s="136">
        <v>54.466666666666697</v>
      </c>
      <c r="J22" s="135">
        <v>14.4285714285714</v>
      </c>
      <c r="K22" s="135">
        <v>13.3333333333333</v>
      </c>
      <c r="L22" s="135">
        <v>28.571428571428601</v>
      </c>
      <c r="M22" s="135">
        <v>20.1904761904762</v>
      </c>
      <c r="N22" s="135">
        <v>44.690476190476197</v>
      </c>
      <c r="O22" s="135">
        <v>23.3571428571429</v>
      </c>
      <c r="P22" s="135">
        <v>6.3809523809523796</v>
      </c>
      <c r="Q22" s="135">
        <v>2.0952380952380998</v>
      </c>
      <c r="R22" s="135">
        <v>21.6666666666667</v>
      </c>
      <c r="S22" s="135">
        <v>6.8095238095238102</v>
      </c>
      <c r="T22" s="135">
        <v>11.214285714285699</v>
      </c>
      <c r="U22" s="135">
        <v>36.8333333333333</v>
      </c>
      <c r="V22" s="135">
        <v>62.428571428571402</v>
      </c>
      <c r="W22" s="134" t="s">
        <v>140</v>
      </c>
      <c r="X22" s="133" t="s">
        <v>118</v>
      </c>
      <c r="Y22" s="131">
        <v>45365</v>
      </c>
      <c r="Z22" s="131"/>
      <c r="AA22" s="131" t="s">
        <v>133</v>
      </c>
      <c r="AB22" s="131" t="s">
        <v>120</v>
      </c>
    </row>
    <row r="23" spans="1:28" x14ac:dyDescent="0.25">
      <c r="A23" s="137" t="s">
        <v>192</v>
      </c>
      <c r="B23" s="137" t="s">
        <v>193</v>
      </c>
      <c r="C23" s="137" t="s">
        <v>194</v>
      </c>
      <c r="D23" s="137" t="s">
        <v>173</v>
      </c>
      <c r="E23" s="138">
        <v>49783</v>
      </c>
      <c r="F23" s="137" t="s">
        <v>174</v>
      </c>
      <c r="G23" s="137" t="s">
        <v>132</v>
      </c>
      <c r="H23" s="137" t="s">
        <v>117</v>
      </c>
      <c r="I23" s="136">
        <v>69</v>
      </c>
      <c r="J23" s="135">
        <v>6.21428571428571</v>
      </c>
      <c r="K23" s="135">
        <v>1.2619047619047601</v>
      </c>
      <c r="L23" s="135">
        <v>5.5238095238095202</v>
      </c>
      <c r="M23" s="135">
        <v>5.4761904761904798</v>
      </c>
      <c r="N23" s="135">
        <v>11.6666666666667</v>
      </c>
      <c r="O23" s="135">
        <v>6.8095238095238102</v>
      </c>
      <c r="P23" s="135">
        <v>0</v>
      </c>
      <c r="Q23" s="135">
        <v>0</v>
      </c>
      <c r="R23" s="135">
        <v>9</v>
      </c>
      <c r="S23" s="135">
        <v>0.35714285714285698</v>
      </c>
      <c r="T23" s="135">
        <v>1</v>
      </c>
      <c r="U23" s="135">
        <v>8.1190476190476204</v>
      </c>
      <c r="V23" s="135">
        <v>16.023809523809501</v>
      </c>
      <c r="W23" s="134" t="s">
        <v>140</v>
      </c>
      <c r="X23" s="133" t="s">
        <v>118</v>
      </c>
      <c r="Y23" s="131">
        <v>45407</v>
      </c>
      <c r="Z23" s="131"/>
      <c r="AA23" s="131" t="s">
        <v>133</v>
      </c>
      <c r="AB23" s="131" t="s">
        <v>120</v>
      </c>
    </row>
    <row r="24" spans="1:28" x14ac:dyDescent="0.25">
      <c r="A24" s="137" t="s">
        <v>195</v>
      </c>
      <c r="B24" s="137" t="s">
        <v>196</v>
      </c>
      <c r="C24" s="137" t="s">
        <v>197</v>
      </c>
      <c r="D24" s="137" t="s">
        <v>198</v>
      </c>
      <c r="E24" s="138">
        <v>5403</v>
      </c>
      <c r="F24" s="137" t="s">
        <v>199</v>
      </c>
      <c r="G24" s="137" t="s">
        <v>160</v>
      </c>
      <c r="H24" s="137" t="s">
        <v>117</v>
      </c>
      <c r="I24" s="136">
        <v>2.5</v>
      </c>
      <c r="J24" s="135">
        <v>1.52380952380952</v>
      </c>
      <c r="K24" s="135">
        <v>0</v>
      </c>
      <c r="L24" s="135">
        <v>0</v>
      </c>
      <c r="M24" s="135">
        <v>0</v>
      </c>
      <c r="N24" s="135">
        <v>0</v>
      </c>
      <c r="O24" s="135">
        <v>0</v>
      </c>
      <c r="P24" s="135">
        <v>0</v>
      </c>
      <c r="Q24" s="135">
        <v>1.52380952380952</v>
      </c>
      <c r="R24" s="135">
        <v>0</v>
      </c>
      <c r="S24" s="135">
        <v>0</v>
      </c>
      <c r="T24" s="135">
        <v>0</v>
      </c>
      <c r="U24" s="135">
        <v>1.52380952380952</v>
      </c>
      <c r="V24" s="135">
        <v>1.2380952380952399</v>
      </c>
      <c r="W24" s="134" t="s">
        <v>140</v>
      </c>
      <c r="X24" s="133" t="s">
        <v>200</v>
      </c>
      <c r="Y24" s="131">
        <v>45394</v>
      </c>
      <c r="Z24" s="131"/>
      <c r="AA24" s="131" t="s">
        <v>201</v>
      </c>
      <c r="AB24" s="131" t="s">
        <v>120</v>
      </c>
    </row>
    <row r="25" spans="1:28" x14ac:dyDescent="0.25">
      <c r="A25" s="137" t="s">
        <v>202</v>
      </c>
      <c r="B25" s="137" t="s">
        <v>203</v>
      </c>
      <c r="C25" s="137" t="s">
        <v>204</v>
      </c>
      <c r="D25" s="137" t="s">
        <v>205</v>
      </c>
      <c r="E25" s="138">
        <v>87021</v>
      </c>
      <c r="F25" s="137" t="s">
        <v>206</v>
      </c>
      <c r="G25" s="137" t="s">
        <v>132</v>
      </c>
      <c r="H25" s="137" t="s">
        <v>139</v>
      </c>
      <c r="I25" s="136">
        <v>26.9821428571429</v>
      </c>
      <c r="J25" s="135">
        <v>149</v>
      </c>
      <c r="K25" s="135">
        <v>25.571428571428601</v>
      </c>
      <c r="L25" s="135">
        <v>9.5238095238095205E-2</v>
      </c>
      <c r="M25" s="135">
        <v>0.547619047619048</v>
      </c>
      <c r="N25" s="135">
        <v>15.785714285714301</v>
      </c>
      <c r="O25" s="135">
        <v>159.42857142857099</v>
      </c>
      <c r="P25" s="135">
        <v>0</v>
      </c>
      <c r="Q25" s="135">
        <v>0</v>
      </c>
      <c r="R25" s="135">
        <v>0</v>
      </c>
      <c r="S25" s="135">
        <v>0.214285714285714</v>
      </c>
      <c r="T25" s="135">
        <v>12.0714285714286</v>
      </c>
      <c r="U25" s="135">
        <v>162.92857142857099</v>
      </c>
      <c r="V25" s="135">
        <v>173.02380952380901</v>
      </c>
      <c r="W25" s="134" t="s">
        <v>140</v>
      </c>
      <c r="X25" s="133" t="s">
        <v>118</v>
      </c>
      <c r="Y25" s="131">
        <v>45533</v>
      </c>
      <c r="Z25" s="131"/>
      <c r="AA25" s="131" t="s">
        <v>119</v>
      </c>
      <c r="AB25" s="131" t="s">
        <v>120</v>
      </c>
    </row>
    <row r="26" spans="1:28" ht="16.350000000000001" customHeight="1" x14ac:dyDescent="0.25">
      <c r="A26" s="137" t="s">
        <v>207</v>
      </c>
      <c r="B26" s="137" t="s">
        <v>208</v>
      </c>
      <c r="C26" s="137" t="s">
        <v>209</v>
      </c>
      <c r="D26" s="137" t="s">
        <v>210</v>
      </c>
      <c r="E26" s="138">
        <v>47834</v>
      </c>
      <c r="F26" s="137" t="s">
        <v>159</v>
      </c>
      <c r="G26" s="137" t="s">
        <v>160</v>
      </c>
      <c r="H26" s="137" t="s">
        <v>117</v>
      </c>
      <c r="I26" s="136">
        <v>19.1904761904762</v>
      </c>
      <c r="J26" s="135">
        <v>43.690476190476197</v>
      </c>
      <c r="K26" s="135">
        <v>32.809523809523803</v>
      </c>
      <c r="L26" s="135">
        <v>80.190476190476204</v>
      </c>
      <c r="M26" s="135">
        <v>55.857142857142897</v>
      </c>
      <c r="N26" s="135">
        <v>124.261904761905</v>
      </c>
      <c r="O26" s="135">
        <v>77.571428571428598</v>
      </c>
      <c r="P26" s="135">
        <v>6.8095238095238102</v>
      </c>
      <c r="Q26" s="135">
        <v>3.9047619047619002</v>
      </c>
      <c r="R26" s="135">
        <v>50.1666666666667</v>
      </c>
      <c r="S26" s="135">
        <v>25.523809523809501</v>
      </c>
      <c r="T26" s="135">
        <v>23.595238095238098</v>
      </c>
      <c r="U26" s="135">
        <v>113.261904761905</v>
      </c>
      <c r="V26" s="135">
        <v>123.833333333333</v>
      </c>
      <c r="W26" s="134" t="s">
        <v>140</v>
      </c>
      <c r="X26" s="133" t="s">
        <v>118</v>
      </c>
      <c r="Y26" s="131">
        <v>45470</v>
      </c>
      <c r="Z26" s="131"/>
      <c r="AA26" s="131" t="s">
        <v>133</v>
      </c>
      <c r="AB26" s="131" t="s">
        <v>120</v>
      </c>
    </row>
    <row r="27" spans="1:28" ht="16.350000000000001" customHeight="1" x14ac:dyDescent="0.25">
      <c r="A27" s="137" t="s">
        <v>211</v>
      </c>
      <c r="B27" s="137" t="s">
        <v>212</v>
      </c>
      <c r="C27" s="137" t="s">
        <v>213</v>
      </c>
      <c r="D27" s="137" t="s">
        <v>214</v>
      </c>
      <c r="E27" s="138">
        <v>17748</v>
      </c>
      <c r="F27" s="137" t="s">
        <v>215</v>
      </c>
      <c r="G27" s="137" t="s">
        <v>160</v>
      </c>
      <c r="H27" s="137" t="s">
        <v>139</v>
      </c>
      <c r="I27" s="136">
        <v>180.42857142857099</v>
      </c>
      <c r="J27" s="135">
        <v>2.1666666666666701</v>
      </c>
      <c r="K27" s="135">
        <v>20.261904761904798</v>
      </c>
      <c r="L27" s="135">
        <v>31.476190476190499</v>
      </c>
      <c r="M27" s="135">
        <v>18</v>
      </c>
      <c r="N27" s="135">
        <v>66.571428571428598</v>
      </c>
      <c r="O27" s="135">
        <v>3</v>
      </c>
      <c r="P27" s="135">
        <v>2</v>
      </c>
      <c r="Q27" s="135">
        <v>0.33333333333333298</v>
      </c>
      <c r="R27" s="135">
        <v>40</v>
      </c>
      <c r="S27" s="135">
        <v>15.8333333333333</v>
      </c>
      <c r="T27" s="135">
        <v>0.52380952380952395</v>
      </c>
      <c r="U27" s="135">
        <v>15.547619047618999</v>
      </c>
      <c r="V27" s="135">
        <v>60.380952380952401</v>
      </c>
      <c r="W27" s="134" t="s">
        <v>140</v>
      </c>
      <c r="X27" s="133" t="s">
        <v>118</v>
      </c>
      <c r="Y27" s="131">
        <v>45491</v>
      </c>
      <c r="Z27" s="131"/>
      <c r="AA27" s="131" t="s">
        <v>133</v>
      </c>
      <c r="AB27" s="131" t="s">
        <v>120</v>
      </c>
    </row>
    <row r="28" spans="1:28" ht="16.350000000000001" customHeight="1" x14ac:dyDescent="0.25">
      <c r="A28" s="137" t="s">
        <v>216</v>
      </c>
      <c r="B28" s="137" t="s">
        <v>217</v>
      </c>
      <c r="C28" s="137" t="s">
        <v>218</v>
      </c>
      <c r="D28" s="137" t="s">
        <v>167</v>
      </c>
      <c r="E28" s="138">
        <v>12901</v>
      </c>
      <c r="F28" s="137" t="s">
        <v>168</v>
      </c>
      <c r="G28" s="137" t="s">
        <v>160</v>
      </c>
      <c r="H28" s="137" t="s">
        <v>117</v>
      </c>
      <c r="I28" s="136">
        <v>11.9142857142857</v>
      </c>
      <c r="J28" s="135">
        <v>0.33333333333333298</v>
      </c>
      <c r="K28" s="135">
        <v>7.1428571428571397E-2</v>
      </c>
      <c r="L28" s="135">
        <v>0.83333333333333304</v>
      </c>
      <c r="M28" s="135">
        <v>0.119047619047619</v>
      </c>
      <c r="N28" s="135">
        <v>0.26190476190476197</v>
      </c>
      <c r="O28" s="135">
        <v>0.64285714285714302</v>
      </c>
      <c r="P28" s="135">
        <v>0</v>
      </c>
      <c r="Q28" s="135">
        <v>0.452380952380952</v>
      </c>
      <c r="R28" s="135">
        <v>0</v>
      </c>
      <c r="S28" s="135">
        <v>0</v>
      </c>
      <c r="T28" s="135">
        <v>0</v>
      </c>
      <c r="U28" s="135">
        <v>1.3571428571428601</v>
      </c>
      <c r="V28" s="135">
        <v>0.66666666666666696</v>
      </c>
      <c r="W28" s="134" t="s">
        <v>140</v>
      </c>
      <c r="X28" s="133" t="s">
        <v>118</v>
      </c>
      <c r="Y28" s="131">
        <v>45449</v>
      </c>
      <c r="Z28" s="131"/>
      <c r="AA28" s="131" t="s">
        <v>133</v>
      </c>
      <c r="AB28" s="131" t="s">
        <v>120</v>
      </c>
    </row>
    <row r="29" spans="1:28" ht="16.350000000000001" customHeight="1" x14ac:dyDescent="0.25">
      <c r="A29" s="137" t="s">
        <v>219</v>
      </c>
      <c r="B29" s="137" t="s">
        <v>220</v>
      </c>
      <c r="C29" s="137" t="s">
        <v>221</v>
      </c>
      <c r="D29" s="137" t="s">
        <v>147</v>
      </c>
      <c r="E29" s="138">
        <v>34112</v>
      </c>
      <c r="F29" s="137" t="s">
        <v>148</v>
      </c>
      <c r="G29" s="137" t="s">
        <v>132</v>
      </c>
      <c r="H29" s="137" t="s">
        <v>117</v>
      </c>
      <c r="I29" s="136">
        <v>3.1615384615384601</v>
      </c>
      <c r="J29" s="135">
        <v>4.7857142857142803</v>
      </c>
      <c r="K29" s="135">
        <v>2.3333333333333299</v>
      </c>
      <c r="L29" s="135">
        <v>1.6428571428571399</v>
      </c>
      <c r="M29" s="135">
        <v>0.73809523809523803</v>
      </c>
      <c r="N29" s="135">
        <v>4.1666666666666696</v>
      </c>
      <c r="O29" s="135">
        <v>4.9285714285714297</v>
      </c>
      <c r="P29" s="135">
        <v>0.119047619047619</v>
      </c>
      <c r="Q29" s="135">
        <v>0.28571428571428598</v>
      </c>
      <c r="R29" s="135">
        <v>0.214285714285714</v>
      </c>
      <c r="S29" s="135">
        <v>0.19047619047618999</v>
      </c>
      <c r="T29" s="135">
        <v>7.1428571428571397E-2</v>
      </c>
      <c r="U29" s="135">
        <v>9.0238095238095095</v>
      </c>
      <c r="V29" s="135">
        <v>4.9047619047618998</v>
      </c>
      <c r="W29" s="134" t="s">
        <v>140</v>
      </c>
      <c r="X29" s="133" t="s">
        <v>118</v>
      </c>
      <c r="Y29" s="131">
        <v>45393</v>
      </c>
      <c r="Z29" s="131"/>
      <c r="AA29" s="131" t="s">
        <v>133</v>
      </c>
      <c r="AB29" s="131" t="s">
        <v>120</v>
      </c>
    </row>
    <row r="30" spans="1:28" x14ac:dyDescent="0.25">
      <c r="A30" s="137" t="s">
        <v>222</v>
      </c>
      <c r="B30" s="137" t="s">
        <v>223</v>
      </c>
      <c r="C30" s="137" t="s">
        <v>224</v>
      </c>
      <c r="D30" s="137" t="s">
        <v>225</v>
      </c>
      <c r="E30" s="138">
        <v>4102</v>
      </c>
      <c r="F30" s="137" t="s">
        <v>199</v>
      </c>
      <c r="G30" s="137" t="s">
        <v>160</v>
      </c>
      <c r="H30" s="137" t="s">
        <v>117</v>
      </c>
      <c r="I30" s="136">
        <v>7.0847457627118597</v>
      </c>
      <c r="J30" s="135">
        <v>7.3809523809523796</v>
      </c>
      <c r="K30" s="135">
        <v>0.14285714285714299</v>
      </c>
      <c r="L30" s="135">
        <v>11.785714285714301</v>
      </c>
      <c r="M30" s="135">
        <v>11.9047619047619</v>
      </c>
      <c r="N30" s="135">
        <v>17.6666666666667</v>
      </c>
      <c r="O30" s="135">
        <v>11.547619047618999</v>
      </c>
      <c r="P30" s="135">
        <v>0.73809523809523803</v>
      </c>
      <c r="Q30" s="135">
        <v>1.2619047619047601</v>
      </c>
      <c r="R30" s="135">
        <v>11.952380952381001</v>
      </c>
      <c r="S30" s="135">
        <v>0</v>
      </c>
      <c r="T30" s="135">
        <v>3.5238095238095202</v>
      </c>
      <c r="U30" s="135">
        <v>15.7380952380952</v>
      </c>
      <c r="V30" s="135">
        <v>21.071428571428601</v>
      </c>
      <c r="W30" s="134" t="s">
        <v>140</v>
      </c>
      <c r="X30" s="133" t="s">
        <v>118</v>
      </c>
      <c r="Y30" s="131">
        <v>45547</v>
      </c>
      <c r="Z30" s="131"/>
      <c r="AA30" s="131" t="s">
        <v>133</v>
      </c>
      <c r="AB30" s="131" t="s">
        <v>120</v>
      </c>
    </row>
    <row r="31" spans="1:28" ht="16.350000000000001" customHeight="1" x14ac:dyDescent="0.25">
      <c r="A31" s="137" t="s">
        <v>226</v>
      </c>
      <c r="B31" s="137" t="s">
        <v>227</v>
      </c>
      <c r="C31" s="137" t="s">
        <v>228</v>
      </c>
      <c r="D31" s="137" t="s">
        <v>229</v>
      </c>
      <c r="E31" s="138">
        <v>80010</v>
      </c>
      <c r="F31" s="137" t="s">
        <v>230</v>
      </c>
      <c r="G31" s="137" t="s">
        <v>126</v>
      </c>
      <c r="H31" s="137" t="s">
        <v>117</v>
      </c>
      <c r="I31" s="136">
        <v>47.161835748792299</v>
      </c>
      <c r="J31" s="135">
        <v>702.28571428571797</v>
      </c>
      <c r="K31" s="135">
        <v>167.40476190476201</v>
      </c>
      <c r="L31" s="135">
        <v>181.666666666667</v>
      </c>
      <c r="M31" s="135">
        <v>119.69047619047601</v>
      </c>
      <c r="N31" s="135">
        <v>253.69047619047601</v>
      </c>
      <c r="O31" s="135">
        <v>849.76190476190698</v>
      </c>
      <c r="P31" s="135">
        <v>18.3095238095238</v>
      </c>
      <c r="Q31" s="135">
        <v>49.285714285714299</v>
      </c>
      <c r="R31" s="135">
        <v>149.30952380952399</v>
      </c>
      <c r="S31" s="135">
        <v>59.880952380952401</v>
      </c>
      <c r="T31" s="135">
        <v>51</v>
      </c>
      <c r="U31" s="135">
        <v>910.85714285714505</v>
      </c>
      <c r="V31" s="135">
        <v>444.26190476190402</v>
      </c>
      <c r="W31" s="134">
        <v>600</v>
      </c>
      <c r="X31" s="133" t="s">
        <v>118</v>
      </c>
      <c r="Y31" s="131">
        <v>45337</v>
      </c>
      <c r="Z31" s="131"/>
      <c r="AA31" s="131" t="s">
        <v>119</v>
      </c>
      <c r="AB31" s="131" t="s">
        <v>120</v>
      </c>
    </row>
    <row r="32" spans="1:28" ht="16.350000000000001" customHeight="1" x14ac:dyDescent="0.25">
      <c r="A32" s="137" t="s">
        <v>231</v>
      </c>
      <c r="B32" s="137" t="s">
        <v>232</v>
      </c>
      <c r="C32" s="137" t="s">
        <v>233</v>
      </c>
      <c r="D32" s="137" t="s">
        <v>234</v>
      </c>
      <c r="E32" s="138">
        <v>96910</v>
      </c>
      <c r="F32" s="137" t="s">
        <v>235</v>
      </c>
      <c r="G32" s="137" t="s">
        <v>160</v>
      </c>
      <c r="H32" s="137" t="s">
        <v>117</v>
      </c>
      <c r="I32" s="136"/>
      <c r="J32" s="135">
        <v>0</v>
      </c>
      <c r="K32" s="135">
        <v>0.547619047619048</v>
      </c>
      <c r="L32" s="135">
        <v>5.5952380952380896</v>
      </c>
      <c r="M32" s="135">
        <v>0.452380952380952</v>
      </c>
      <c r="N32" s="135">
        <v>6.0476190476190501</v>
      </c>
      <c r="O32" s="135">
        <v>0.547619047619048</v>
      </c>
      <c r="P32" s="135">
        <v>0</v>
      </c>
      <c r="Q32" s="135">
        <v>0</v>
      </c>
      <c r="R32" s="135">
        <v>4.71428571428571</v>
      </c>
      <c r="S32" s="135">
        <v>1.3333333333333299</v>
      </c>
      <c r="T32" s="135">
        <v>0</v>
      </c>
      <c r="U32" s="135">
        <v>0.547619047619048</v>
      </c>
      <c r="V32" s="135">
        <v>6.5952380952380896</v>
      </c>
      <c r="W32" s="134" t="s">
        <v>140</v>
      </c>
      <c r="X32" s="133" t="s">
        <v>200</v>
      </c>
      <c r="Y32" s="131">
        <v>45365</v>
      </c>
      <c r="Z32" s="131"/>
      <c r="AA32" s="131" t="s">
        <v>201</v>
      </c>
      <c r="AB32" s="131" t="s">
        <v>120</v>
      </c>
    </row>
    <row r="33" spans="1:28" ht="16.350000000000001" customHeight="1" x14ac:dyDescent="0.25">
      <c r="A33" s="137" t="s">
        <v>236</v>
      </c>
      <c r="B33" s="137" t="s">
        <v>237</v>
      </c>
      <c r="C33" s="137" t="s">
        <v>123</v>
      </c>
      <c r="D33" s="137" t="s">
        <v>124</v>
      </c>
      <c r="E33" s="138">
        <v>92301</v>
      </c>
      <c r="F33" s="137" t="s">
        <v>125</v>
      </c>
      <c r="G33" s="137" t="s">
        <v>126</v>
      </c>
      <c r="H33" s="137" t="s">
        <v>117</v>
      </c>
      <c r="I33" s="136">
        <v>37.470238095238102</v>
      </c>
      <c r="J33" s="135">
        <v>203.76190476190499</v>
      </c>
      <c r="K33" s="135">
        <v>17.404761904761902</v>
      </c>
      <c r="L33" s="135">
        <v>78.404761904761898</v>
      </c>
      <c r="M33" s="135">
        <v>121</v>
      </c>
      <c r="N33" s="135">
        <v>189.42857142857201</v>
      </c>
      <c r="O33" s="135">
        <v>230.14285714285799</v>
      </c>
      <c r="P33" s="135">
        <v>1</v>
      </c>
      <c r="Q33" s="135">
        <v>0</v>
      </c>
      <c r="R33" s="135">
        <v>121.619047619048</v>
      </c>
      <c r="S33" s="135">
        <v>45.6666666666667</v>
      </c>
      <c r="T33" s="135">
        <v>6.1428571428571397</v>
      </c>
      <c r="U33" s="135">
        <v>247.14285714285799</v>
      </c>
      <c r="V33" s="135">
        <v>256.57142857142901</v>
      </c>
      <c r="W33" s="134">
        <v>480</v>
      </c>
      <c r="X33" s="133" t="s">
        <v>118</v>
      </c>
      <c r="Y33" s="131">
        <v>45351</v>
      </c>
      <c r="Z33" s="131"/>
      <c r="AA33" s="131" t="s">
        <v>119</v>
      </c>
      <c r="AB33" s="131" t="s">
        <v>120</v>
      </c>
    </row>
    <row r="34" spans="1:28" ht="16.350000000000001" customHeight="1" x14ac:dyDescent="0.25">
      <c r="A34" s="137" t="s">
        <v>238</v>
      </c>
      <c r="B34" s="137" t="s">
        <v>239</v>
      </c>
      <c r="C34" s="137" t="s">
        <v>240</v>
      </c>
      <c r="D34" s="137" t="s">
        <v>241</v>
      </c>
      <c r="E34" s="138">
        <v>53039</v>
      </c>
      <c r="F34" s="137" t="s">
        <v>159</v>
      </c>
      <c r="G34" s="137" t="s">
        <v>160</v>
      </c>
      <c r="H34" s="137" t="s">
        <v>117</v>
      </c>
      <c r="I34" s="136">
        <v>111.54838709677399</v>
      </c>
      <c r="J34" s="135">
        <v>7.3809523809523796</v>
      </c>
      <c r="K34" s="135">
        <v>16.1666666666667</v>
      </c>
      <c r="L34" s="135">
        <v>40.595238095238102</v>
      </c>
      <c r="M34" s="135">
        <v>39.476190476190503</v>
      </c>
      <c r="N34" s="135">
        <v>79.809523809523796</v>
      </c>
      <c r="O34" s="135">
        <v>22.8095238095238</v>
      </c>
      <c r="P34" s="135">
        <v>0</v>
      </c>
      <c r="Q34" s="135">
        <v>1</v>
      </c>
      <c r="R34" s="135">
        <v>41.404761904761898</v>
      </c>
      <c r="S34" s="135">
        <v>15.3095238095238</v>
      </c>
      <c r="T34" s="135">
        <v>6.8333333333333304</v>
      </c>
      <c r="U34" s="135">
        <v>40.071428571428598</v>
      </c>
      <c r="V34" s="135">
        <v>68.452380952380906</v>
      </c>
      <c r="W34" s="134" t="s">
        <v>140</v>
      </c>
      <c r="X34" s="133" t="s">
        <v>118</v>
      </c>
      <c r="Y34" s="131">
        <v>45365</v>
      </c>
      <c r="Z34" s="131"/>
      <c r="AA34" s="131" t="s">
        <v>133</v>
      </c>
      <c r="AB34" s="131" t="s">
        <v>120</v>
      </c>
    </row>
    <row r="35" spans="1:28" x14ac:dyDescent="0.25">
      <c r="A35" s="137" t="s">
        <v>242</v>
      </c>
      <c r="B35" s="137" t="s">
        <v>243</v>
      </c>
      <c r="C35" s="137" t="s">
        <v>244</v>
      </c>
      <c r="D35" s="137" t="s">
        <v>153</v>
      </c>
      <c r="E35" s="138">
        <v>78562</v>
      </c>
      <c r="F35" s="137" t="s">
        <v>245</v>
      </c>
      <c r="G35" s="137" t="s">
        <v>160</v>
      </c>
      <c r="H35" s="137" t="s">
        <v>117</v>
      </c>
      <c r="I35" s="136">
        <v>1.5</v>
      </c>
      <c r="J35" s="135">
        <v>0.71428571428571397</v>
      </c>
      <c r="K35" s="135">
        <v>0.38095238095238099</v>
      </c>
      <c r="L35" s="135">
        <v>0.19047619047618999</v>
      </c>
      <c r="M35" s="135">
        <v>9.5238095238095205E-2</v>
      </c>
      <c r="N35" s="135">
        <v>1.30952380952381</v>
      </c>
      <c r="O35" s="135">
        <v>4.7619047619047603E-2</v>
      </c>
      <c r="P35" s="135">
        <v>2.3809523809523801E-2</v>
      </c>
      <c r="Q35" s="135">
        <v>0</v>
      </c>
      <c r="R35" s="135">
        <v>0.83333333333333404</v>
      </c>
      <c r="S35" s="135">
        <v>9.5238095238095205E-2</v>
      </c>
      <c r="T35" s="135">
        <v>0</v>
      </c>
      <c r="U35" s="135">
        <v>0.452380952380952</v>
      </c>
      <c r="V35" s="135">
        <v>1.3333333333333299</v>
      </c>
      <c r="W35" s="134" t="s">
        <v>140</v>
      </c>
      <c r="X35" s="133" t="s">
        <v>200</v>
      </c>
      <c r="Y35" s="131">
        <v>45526</v>
      </c>
      <c r="Z35" s="131"/>
      <c r="AA35" s="131" t="s">
        <v>201</v>
      </c>
      <c r="AB35" s="131" t="s">
        <v>120</v>
      </c>
    </row>
    <row r="36" spans="1:28" ht="16.350000000000001" customHeight="1" x14ac:dyDescent="0.25">
      <c r="A36" s="137" t="s">
        <v>246</v>
      </c>
      <c r="B36" s="137" t="s">
        <v>247</v>
      </c>
      <c r="C36" s="137" t="s">
        <v>248</v>
      </c>
      <c r="D36" s="137" t="s">
        <v>153</v>
      </c>
      <c r="E36" s="138">
        <v>76837</v>
      </c>
      <c r="F36" s="137" t="s">
        <v>154</v>
      </c>
      <c r="G36" s="137" t="s">
        <v>160</v>
      </c>
      <c r="H36" s="137" t="s">
        <v>139</v>
      </c>
      <c r="I36" s="136">
        <v>27.031007751937999</v>
      </c>
      <c r="J36" s="135">
        <v>113.428571428571</v>
      </c>
      <c r="K36" s="135">
        <v>4.1904761904761898</v>
      </c>
      <c r="L36" s="135">
        <v>0.5</v>
      </c>
      <c r="M36" s="135">
        <v>0.59523809523809501</v>
      </c>
      <c r="N36" s="135">
        <v>2.5714285714285698</v>
      </c>
      <c r="O36" s="135">
        <v>116.142857142857</v>
      </c>
      <c r="P36" s="135">
        <v>0</v>
      </c>
      <c r="Q36" s="135">
        <v>0</v>
      </c>
      <c r="R36" s="135">
        <v>9.5238095238095205E-2</v>
      </c>
      <c r="S36" s="135">
        <v>0</v>
      </c>
      <c r="T36" s="135">
        <v>0</v>
      </c>
      <c r="U36" s="135">
        <v>118.619047619047</v>
      </c>
      <c r="V36" s="135">
        <v>100.02380952380901</v>
      </c>
      <c r="W36" s="134" t="s">
        <v>140</v>
      </c>
      <c r="X36" s="133" t="s">
        <v>118</v>
      </c>
      <c r="Y36" s="131">
        <v>45512</v>
      </c>
      <c r="Z36" s="131"/>
      <c r="AA36" s="131" t="s">
        <v>133</v>
      </c>
      <c r="AB36" s="131" t="s">
        <v>120</v>
      </c>
    </row>
    <row r="37" spans="1:28" ht="16.350000000000001" customHeight="1" x14ac:dyDescent="0.25">
      <c r="A37" s="137" t="s">
        <v>249</v>
      </c>
      <c r="B37" s="137" t="s">
        <v>250</v>
      </c>
      <c r="C37" s="137" t="s">
        <v>251</v>
      </c>
      <c r="D37" s="137" t="s">
        <v>153</v>
      </c>
      <c r="E37" s="138">
        <v>79925</v>
      </c>
      <c r="F37" s="137" t="s">
        <v>206</v>
      </c>
      <c r="G37" s="137" t="s">
        <v>169</v>
      </c>
      <c r="H37" s="137" t="s">
        <v>117</v>
      </c>
      <c r="I37" s="136">
        <v>42.984375</v>
      </c>
      <c r="J37" s="135">
        <v>327.809523809523</v>
      </c>
      <c r="K37" s="135">
        <v>170.333333333333</v>
      </c>
      <c r="L37" s="135">
        <v>137.90476190476201</v>
      </c>
      <c r="M37" s="135">
        <v>77.095238095238102</v>
      </c>
      <c r="N37" s="135">
        <v>277.04761904761801</v>
      </c>
      <c r="O37" s="135">
        <v>222.52380952380901</v>
      </c>
      <c r="P37" s="135">
        <v>46.285714285714299</v>
      </c>
      <c r="Q37" s="135">
        <v>167.28571428571399</v>
      </c>
      <c r="R37" s="135">
        <v>93.6666666666666</v>
      </c>
      <c r="S37" s="135">
        <v>78.428571428571203</v>
      </c>
      <c r="T37" s="135">
        <v>120.142857142857</v>
      </c>
      <c r="U37" s="135">
        <v>420.90476190476102</v>
      </c>
      <c r="V37" s="135">
        <v>555.80952380952203</v>
      </c>
      <c r="W37" s="134">
        <v>450</v>
      </c>
      <c r="X37" s="133" t="s">
        <v>118</v>
      </c>
      <c r="Y37" s="131">
        <v>45526</v>
      </c>
      <c r="Z37" s="131"/>
      <c r="AA37" s="131" t="s">
        <v>119</v>
      </c>
      <c r="AB37" s="131" t="s">
        <v>120</v>
      </c>
    </row>
    <row r="38" spans="1:28" x14ac:dyDescent="0.25">
      <c r="A38" s="137" t="s">
        <v>252</v>
      </c>
      <c r="B38" s="137" t="s">
        <v>253</v>
      </c>
      <c r="C38" s="137" t="s">
        <v>254</v>
      </c>
      <c r="D38" s="137" t="s">
        <v>153</v>
      </c>
      <c r="E38" s="138">
        <v>78580</v>
      </c>
      <c r="F38" s="137" t="s">
        <v>245</v>
      </c>
      <c r="G38" s="137" t="s">
        <v>116</v>
      </c>
      <c r="H38" s="137" t="s">
        <v>117</v>
      </c>
      <c r="I38" s="136">
        <v>26.624203821656</v>
      </c>
      <c r="J38" s="135">
        <v>784.38095238095002</v>
      </c>
      <c r="K38" s="135">
        <v>31.095238095238098</v>
      </c>
      <c r="L38" s="135">
        <v>20.5</v>
      </c>
      <c r="M38" s="135">
        <v>28.976190476190499</v>
      </c>
      <c r="N38" s="135">
        <v>107.21428571428601</v>
      </c>
      <c r="O38" s="135">
        <v>253.166666666666</v>
      </c>
      <c r="P38" s="135">
        <v>16.1666666666667</v>
      </c>
      <c r="Q38" s="135">
        <v>488.40476190476198</v>
      </c>
      <c r="R38" s="135">
        <v>54.476190476190503</v>
      </c>
      <c r="S38" s="135">
        <v>25.6428571428571</v>
      </c>
      <c r="T38" s="135">
        <v>23.976190476190499</v>
      </c>
      <c r="U38" s="135">
        <v>760.85714285714096</v>
      </c>
      <c r="V38" s="135">
        <v>593.66666666666799</v>
      </c>
      <c r="W38" s="134">
        <v>600</v>
      </c>
      <c r="X38" s="133" t="s">
        <v>118</v>
      </c>
      <c r="Y38" s="131">
        <v>45547</v>
      </c>
      <c r="Z38" s="131"/>
      <c r="AA38" s="131" t="s">
        <v>119</v>
      </c>
      <c r="AB38" s="131" t="s">
        <v>120</v>
      </c>
    </row>
    <row r="39" spans="1:28" ht="16.350000000000001" customHeight="1" x14ac:dyDescent="0.25">
      <c r="A39" s="137" t="s">
        <v>255</v>
      </c>
      <c r="B39" s="137" t="s">
        <v>256</v>
      </c>
      <c r="C39" s="137" t="s">
        <v>257</v>
      </c>
      <c r="D39" s="137" t="s">
        <v>258</v>
      </c>
      <c r="E39" s="138">
        <v>7201</v>
      </c>
      <c r="F39" s="137" t="s">
        <v>259</v>
      </c>
      <c r="G39" s="137" t="s">
        <v>126</v>
      </c>
      <c r="H39" s="137" t="s">
        <v>117</v>
      </c>
      <c r="I39" s="136">
        <v>4.0842245989304802</v>
      </c>
      <c r="J39" s="135">
        <v>79.071428571428498</v>
      </c>
      <c r="K39" s="135">
        <v>178.166666666667</v>
      </c>
      <c r="L39" s="135">
        <v>20.095238095238098</v>
      </c>
      <c r="M39" s="135">
        <v>5.4523809523809499</v>
      </c>
      <c r="N39" s="135">
        <v>48.380952380952401</v>
      </c>
      <c r="O39" s="135">
        <v>217.642857142857</v>
      </c>
      <c r="P39" s="135">
        <v>1.11904761904762</v>
      </c>
      <c r="Q39" s="135">
        <v>15.6428571428571</v>
      </c>
      <c r="R39" s="135">
        <v>8.21428571428571</v>
      </c>
      <c r="S39" s="135">
        <v>7.3571428571428603</v>
      </c>
      <c r="T39" s="135">
        <v>22</v>
      </c>
      <c r="U39" s="135">
        <v>245.21428571428601</v>
      </c>
      <c r="V39" s="135">
        <v>79.047619047618994</v>
      </c>
      <c r="W39" s="134">
        <v>285</v>
      </c>
      <c r="X39" s="133" t="s">
        <v>118</v>
      </c>
      <c r="Y39" s="131">
        <v>45435</v>
      </c>
      <c r="Z39" s="131"/>
      <c r="AA39" s="131" t="s">
        <v>119</v>
      </c>
      <c r="AB39" s="131" t="s">
        <v>120</v>
      </c>
    </row>
    <row r="40" spans="1:28" ht="16.350000000000001" customHeight="1" x14ac:dyDescent="0.25">
      <c r="A40" s="137" t="s">
        <v>260</v>
      </c>
      <c r="B40" s="137" t="s">
        <v>261</v>
      </c>
      <c r="C40" s="137" t="s">
        <v>262</v>
      </c>
      <c r="D40" s="137" t="s">
        <v>183</v>
      </c>
      <c r="E40" s="138">
        <v>85131</v>
      </c>
      <c r="F40" s="137" t="s">
        <v>184</v>
      </c>
      <c r="G40" s="137" t="s">
        <v>116</v>
      </c>
      <c r="H40" s="137" t="s">
        <v>117</v>
      </c>
      <c r="I40" s="136">
        <v>13.5991967871486</v>
      </c>
      <c r="J40" s="135">
        <v>1063.8333333333201</v>
      </c>
      <c r="K40" s="135">
        <v>39.404761904761898</v>
      </c>
      <c r="L40" s="135">
        <v>95</v>
      </c>
      <c r="M40" s="135">
        <v>119.142857142857</v>
      </c>
      <c r="N40" s="135">
        <v>143.21428571428601</v>
      </c>
      <c r="O40" s="135">
        <v>569.45238095237698</v>
      </c>
      <c r="P40" s="135">
        <v>66.1666666666667</v>
      </c>
      <c r="Q40" s="135">
        <v>538.54761904761904</v>
      </c>
      <c r="R40" s="135">
        <v>87</v>
      </c>
      <c r="S40" s="135">
        <v>45.380952380952401</v>
      </c>
      <c r="T40" s="135">
        <v>58.642857142857203</v>
      </c>
      <c r="U40" s="135">
        <v>1126.3571428571299</v>
      </c>
      <c r="V40" s="135">
        <v>786.21428571426202</v>
      </c>
      <c r="W40" s="134">
        <v>900</v>
      </c>
      <c r="X40" s="133" t="s">
        <v>118</v>
      </c>
      <c r="Y40" s="131">
        <v>45596</v>
      </c>
      <c r="Z40" s="131"/>
      <c r="AA40" s="131" t="s">
        <v>119</v>
      </c>
      <c r="AB40" s="131" t="s">
        <v>149</v>
      </c>
    </row>
    <row r="41" spans="1:28" ht="17.100000000000001" customHeight="1" x14ac:dyDescent="0.25">
      <c r="A41" s="137" t="s">
        <v>263</v>
      </c>
      <c r="B41" s="137" t="s">
        <v>264</v>
      </c>
      <c r="C41" s="137" t="s">
        <v>265</v>
      </c>
      <c r="D41" s="137" t="s">
        <v>158</v>
      </c>
      <c r="E41" s="138">
        <v>40510</v>
      </c>
      <c r="F41" s="137" t="s">
        <v>159</v>
      </c>
      <c r="G41" s="137" t="s">
        <v>160</v>
      </c>
      <c r="H41" s="137" t="s">
        <v>117</v>
      </c>
      <c r="I41" s="136">
        <v>1.3529411764705901</v>
      </c>
      <c r="J41" s="135">
        <v>0.14285714285714299</v>
      </c>
      <c r="K41" s="135">
        <v>0.119047619047619</v>
      </c>
      <c r="L41" s="135">
        <v>0.14285714285714299</v>
      </c>
      <c r="M41" s="135">
        <v>0.61904761904761896</v>
      </c>
      <c r="N41" s="135">
        <v>0.71428571428571397</v>
      </c>
      <c r="O41" s="135">
        <v>0.214285714285714</v>
      </c>
      <c r="P41" s="135">
        <v>0</v>
      </c>
      <c r="Q41" s="135">
        <v>9.5238095238095205E-2</v>
      </c>
      <c r="R41" s="135">
        <v>9.5238095238095205E-2</v>
      </c>
      <c r="S41" s="135">
        <v>0</v>
      </c>
      <c r="T41" s="135">
        <v>2.3809523809523801E-2</v>
      </c>
      <c r="U41" s="135">
        <v>0.90476190476190499</v>
      </c>
      <c r="V41" s="135">
        <v>0.78571428571428603</v>
      </c>
      <c r="W41" s="134" t="s">
        <v>140</v>
      </c>
      <c r="X41" s="133" t="s">
        <v>118</v>
      </c>
      <c r="Y41" s="131">
        <v>45547</v>
      </c>
      <c r="Z41" s="131"/>
      <c r="AA41" s="131" t="s">
        <v>133</v>
      </c>
      <c r="AB41" s="131" t="s">
        <v>120</v>
      </c>
    </row>
    <row r="42" spans="1:28" x14ac:dyDescent="0.25">
      <c r="A42" s="137" t="s">
        <v>266</v>
      </c>
      <c r="B42" s="137" t="s">
        <v>267</v>
      </c>
      <c r="C42" s="137" t="s">
        <v>182</v>
      </c>
      <c r="D42" s="137" t="s">
        <v>183</v>
      </c>
      <c r="E42" s="138">
        <v>85132</v>
      </c>
      <c r="F42" s="137" t="s">
        <v>184</v>
      </c>
      <c r="G42" s="137" t="s">
        <v>169</v>
      </c>
      <c r="H42" s="137" t="s">
        <v>139</v>
      </c>
      <c r="I42" s="136">
        <v>6.6233618233618197</v>
      </c>
      <c r="J42" s="135">
        <v>298.21428571428203</v>
      </c>
      <c r="K42" s="135">
        <v>62.857142857142897</v>
      </c>
      <c r="L42" s="135">
        <v>2.2619047619047601</v>
      </c>
      <c r="M42" s="135">
        <v>1.1666666666666701</v>
      </c>
      <c r="N42" s="135">
        <v>58.8809523809525</v>
      </c>
      <c r="O42" s="135">
        <v>305.57142857142497</v>
      </c>
      <c r="P42" s="135">
        <v>0</v>
      </c>
      <c r="Q42" s="135">
        <v>4.7619047619047603E-2</v>
      </c>
      <c r="R42" s="135">
        <v>4.6190476190476204</v>
      </c>
      <c r="S42" s="135">
        <v>4.6428571428571397</v>
      </c>
      <c r="T42" s="135">
        <v>29.619047619047599</v>
      </c>
      <c r="U42" s="135">
        <v>325.61904761904299</v>
      </c>
      <c r="V42" s="135">
        <v>190.99999999999801</v>
      </c>
      <c r="W42" s="134">
        <v>392</v>
      </c>
      <c r="X42" s="133" t="s">
        <v>118</v>
      </c>
      <c r="Y42" s="131">
        <v>45526</v>
      </c>
      <c r="Z42" s="131"/>
      <c r="AA42" s="131" t="s">
        <v>119</v>
      </c>
      <c r="AB42" s="131" t="s">
        <v>120</v>
      </c>
    </row>
    <row r="43" spans="1:28" ht="15.6" customHeight="1" x14ac:dyDescent="0.25">
      <c r="A43" s="137" t="s">
        <v>268</v>
      </c>
      <c r="B43" s="137" t="s">
        <v>267</v>
      </c>
      <c r="C43" s="137" t="s">
        <v>182</v>
      </c>
      <c r="D43" s="137" t="s">
        <v>183</v>
      </c>
      <c r="E43" s="138">
        <v>85232</v>
      </c>
      <c r="F43" s="137" t="s">
        <v>184</v>
      </c>
      <c r="G43" s="137" t="s">
        <v>138</v>
      </c>
      <c r="H43" s="137" t="s">
        <v>139</v>
      </c>
      <c r="I43" s="136">
        <v>3.3909119203236799</v>
      </c>
      <c r="J43" s="135">
        <v>123.785714285715</v>
      </c>
      <c r="K43" s="135">
        <v>34.000000000000099</v>
      </c>
      <c r="L43" s="135">
        <v>18.571428571428601</v>
      </c>
      <c r="M43" s="135">
        <v>9.4999999999999893</v>
      </c>
      <c r="N43" s="135">
        <v>46.000000000000298</v>
      </c>
      <c r="O43" s="135">
        <v>136.380952380953</v>
      </c>
      <c r="P43" s="135">
        <v>0.78571428571428603</v>
      </c>
      <c r="Q43" s="135">
        <v>2.6904761904761898</v>
      </c>
      <c r="R43" s="135">
        <v>5.3333333333333304</v>
      </c>
      <c r="S43" s="135">
        <v>2.8095238095238102</v>
      </c>
      <c r="T43" s="135">
        <v>6.0714285714285703</v>
      </c>
      <c r="U43" s="135">
        <v>171.64285714285799</v>
      </c>
      <c r="V43" s="135">
        <v>132.214285714287</v>
      </c>
      <c r="W43" s="134" t="s">
        <v>140</v>
      </c>
      <c r="X43" s="133" t="s">
        <v>118</v>
      </c>
      <c r="Y43" s="131">
        <v>45456</v>
      </c>
      <c r="Z43" s="131"/>
      <c r="AA43" s="131" t="s">
        <v>119</v>
      </c>
      <c r="AB43" s="131" t="s">
        <v>120</v>
      </c>
    </row>
    <row r="44" spans="1:28" ht="15.6" customHeight="1" x14ac:dyDescent="0.25">
      <c r="A44" s="137" t="s">
        <v>269</v>
      </c>
      <c r="B44" s="137" t="s">
        <v>270</v>
      </c>
      <c r="C44" s="137" t="s">
        <v>271</v>
      </c>
      <c r="D44" s="137" t="s">
        <v>272</v>
      </c>
      <c r="E44" s="138">
        <v>31537</v>
      </c>
      <c r="F44" s="137" t="s">
        <v>131</v>
      </c>
      <c r="G44" s="137" t="s">
        <v>116</v>
      </c>
      <c r="H44" s="137" t="s">
        <v>139</v>
      </c>
      <c r="I44" s="136">
        <v>62.876106194690301</v>
      </c>
      <c r="J44" s="135">
        <v>165</v>
      </c>
      <c r="K44" s="135">
        <v>18</v>
      </c>
      <c r="L44" s="135">
        <v>38.452380952380899</v>
      </c>
      <c r="M44" s="135">
        <v>17.261904761904798</v>
      </c>
      <c r="N44" s="135">
        <v>56.738095238095198</v>
      </c>
      <c r="O44" s="135">
        <v>181.97619047619099</v>
      </c>
      <c r="P44" s="135">
        <v>0</v>
      </c>
      <c r="Q44" s="135">
        <v>0</v>
      </c>
      <c r="R44" s="135">
        <v>22.976190476190499</v>
      </c>
      <c r="S44" s="135">
        <v>8.3095238095238102</v>
      </c>
      <c r="T44" s="135">
        <v>13.4047619047619</v>
      </c>
      <c r="U44" s="135">
        <v>194.02380952381</v>
      </c>
      <c r="V44" s="135">
        <v>150.71428571428501</v>
      </c>
      <c r="W44" s="134">
        <v>338</v>
      </c>
      <c r="X44" s="133" t="s">
        <v>118</v>
      </c>
      <c r="Y44" s="131">
        <v>45484</v>
      </c>
      <c r="Z44" s="131"/>
      <c r="AA44" s="131" t="s">
        <v>119</v>
      </c>
      <c r="AB44" s="131" t="s">
        <v>120</v>
      </c>
    </row>
    <row r="45" spans="1:28" x14ac:dyDescent="0.25">
      <c r="A45" s="137" t="s">
        <v>273</v>
      </c>
      <c r="B45" s="137" t="s">
        <v>274</v>
      </c>
      <c r="C45" s="137" t="s">
        <v>271</v>
      </c>
      <c r="D45" s="137" t="s">
        <v>272</v>
      </c>
      <c r="E45" s="138">
        <v>31537</v>
      </c>
      <c r="F45" s="137" t="s">
        <v>131</v>
      </c>
      <c r="G45" s="137" t="s">
        <v>116</v>
      </c>
      <c r="H45" s="137" t="s">
        <v>139</v>
      </c>
      <c r="I45" s="136">
        <v>44.28125</v>
      </c>
      <c r="J45" s="135">
        <v>393.04761904762</v>
      </c>
      <c r="K45" s="135">
        <v>104.19047619047601</v>
      </c>
      <c r="L45" s="135">
        <v>72.857142857142904</v>
      </c>
      <c r="M45" s="135">
        <v>40.5</v>
      </c>
      <c r="N45" s="135">
        <v>147.59523809523799</v>
      </c>
      <c r="O45" s="135">
        <v>463</v>
      </c>
      <c r="P45" s="135">
        <v>0</v>
      </c>
      <c r="Q45" s="135">
        <v>0</v>
      </c>
      <c r="R45" s="135">
        <v>48.642857142857103</v>
      </c>
      <c r="S45" s="135">
        <v>28.380952380952401</v>
      </c>
      <c r="T45" s="135">
        <v>25.952380952380899</v>
      </c>
      <c r="U45" s="135">
        <v>507.61904761904799</v>
      </c>
      <c r="V45" s="135">
        <v>376.07142857142901</v>
      </c>
      <c r="W45" s="134">
        <v>544</v>
      </c>
      <c r="X45" s="133" t="s">
        <v>118</v>
      </c>
      <c r="Y45" s="131">
        <v>45484</v>
      </c>
      <c r="Z45" s="131"/>
      <c r="AA45" s="131" t="s">
        <v>119</v>
      </c>
      <c r="AB45" s="131" t="s">
        <v>120</v>
      </c>
    </row>
    <row r="46" spans="1:28" ht="15.6" customHeight="1" x14ac:dyDescent="0.25">
      <c r="A46" s="137" t="s">
        <v>275</v>
      </c>
      <c r="B46" s="137" t="s">
        <v>276</v>
      </c>
      <c r="C46" s="137" t="s">
        <v>277</v>
      </c>
      <c r="D46" s="137" t="s">
        <v>278</v>
      </c>
      <c r="E46" s="138">
        <v>56007</v>
      </c>
      <c r="F46" s="137" t="s">
        <v>279</v>
      </c>
      <c r="G46" s="137" t="s">
        <v>132</v>
      </c>
      <c r="H46" s="137" t="s">
        <v>139</v>
      </c>
      <c r="I46" s="136">
        <v>78.3333333333333</v>
      </c>
      <c r="J46" s="135">
        <v>20.1904761904762</v>
      </c>
      <c r="K46" s="135">
        <v>9.0238095238095308</v>
      </c>
      <c r="L46" s="135">
        <v>34.6666666666667</v>
      </c>
      <c r="M46" s="135">
        <v>9.9523809523809508</v>
      </c>
      <c r="N46" s="135">
        <v>41.428571428571402</v>
      </c>
      <c r="O46" s="135">
        <v>32.404761904761898</v>
      </c>
      <c r="P46" s="135">
        <v>0</v>
      </c>
      <c r="Q46" s="135">
        <v>0</v>
      </c>
      <c r="R46" s="135">
        <v>18.238095238095202</v>
      </c>
      <c r="S46" s="135">
        <v>7</v>
      </c>
      <c r="T46" s="135">
        <v>6.71428571428571</v>
      </c>
      <c r="U46" s="135">
        <v>41.880952380952401</v>
      </c>
      <c r="V46" s="135">
        <v>40.976190476190503</v>
      </c>
      <c r="W46" s="134" t="s">
        <v>140</v>
      </c>
      <c r="X46" s="133" t="s">
        <v>118</v>
      </c>
      <c r="Y46" s="131">
        <v>45512</v>
      </c>
      <c r="Z46" s="131"/>
      <c r="AA46" s="131" t="s">
        <v>133</v>
      </c>
      <c r="AB46" s="131" t="s">
        <v>120</v>
      </c>
    </row>
    <row r="47" spans="1:28" ht="15.6" customHeight="1" x14ac:dyDescent="0.25">
      <c r="A47" s="137" t="s">
        <v>280</v>
      </c>
      <c r="B47" s="137" t="s">
        <v>281</v>
      </c>
      <c r="C47" s="137" t="s">
        <v>282</v>
      </c>
      <c r="D47" s="137" t="s">
        <v>283</v>
      </c>
      <c r="E47" s="138">
        <v>44024</v>
      </c>
      <c r="F47" s="137" t="s">
        <v>174</v>
      </c>
      <c r="G47" s="137" t="s">
        <v>160</v>
      </c>
      <c r="H47" s="137" t="s">
        <v>117</v>
      </c>
      <c r="I47" s="136">
        <v>133.80000000000001</v>
      </c>
      <c r="J47" s="135">
        <v>20.5</v>
      </c>
      <c r="K47" s="135">
        <v>16.119047619047599</v>
      </c>
      <c r="L47" s="135">
        <v>10</v>
      </c>
      <c r="M47" s="135">
        <v>2.2380952380952399</v>
      </c>
      <c r="N47" s="135">
        <v>25.595238095238098</v>
      </c>
      <c r="O47" s="135">
        <v>18.380952380952401</v>
      </c>
      <c r="P47" s="135">
        <v>2.6428571428571401</v>
      </c>
      <c r="Q47" s="135">
        <v>2.2380952380952399</v>
      </c>
      <c r="R47" s="135">
        <v>9.5952380952381002</v>
      </c>
      <c r="S47" s="135">
        <v>7.8571428571428603</v>
      </c>
      <c r="T47" s="135">
        <v>6.8809523809523796</v>
      </c>
      <c r="U47" s="135">
        <v>24.523809523809501</v>
      </c>
      <c r="V47" s="135">
        <v>33.619047619047599</v>
      </c>
      <c r="W47" s="134" t="s">
        <v>140</v>
      </c>
      <c r="X47" s="133" t="s">
        <v>118</v>
      </c>
      <c r="Y47" s="131">
        <v>45491</v>
      </c>
      <c r="Z47" s="131"/>
      <c r="AA47" s="131" t="s">
        <v>133</v>
      </c>
      <c r="AB47" s="131" t="s">
        <v>120</v>
      </c>
    </row>
    <row r="48" spans="1:28" ht="15.6" customHeight="1" x14ac:dyDescent="0.25">
      <c r="A48" s="137" t="s">
        <v>284</v>
      </c>
      <c r="B48" s="137" t="s">
        <v>285</v>
      </c>
      <c r="C48" s="137" t="s">
        <v>286</v>
      </c>
      <c r="D48" s="137" t="s">
        <v>124</v>
      </c>
      <c r="E48" s="138">
        <v>93250</v>
      </c>
      <c r="F48" s="137" t="s">
        <v>235</v>
      </c>
      <c r="G48" s="137" t="s">
        <v>126</v>
      </c>
      <c r="H48" s="137" t="s">
        <v>117</v>
      </c>
      <c r="I48" s="136">
        <v>139.53125</v>
      </c>
      <c r="J48" s="135">
        <v>161.642857142857</v>
      </c>
      <c r="K48" s="135">
        <v>61.809523809523803</v>
      </c>
      <c r="L48" s="135">
        <v>94.214285714285694</v>
      </c>
      <c r="M48" s="135">
        <v>148.47619047619</v>
      </c>
      <c r="N48" s="135">
        <v>239.642857142857</v>
      </c>
      <c r="O48" s="135">
        <v>226.5</v>
      </c>
      <c r="P48" s="135">
        <v>0</v>
      </c>
      <c r="Q48" s="135">
        <v>0</v>
      </c>
      <c r="R48" s="135">
        <v>172.40476190476201</v>
      </c>
      <c r="S48" s="135">
        <v>22.476190476190499</v>
      </c>
      <c r="T48" s="135">
        <v>16.119047619047599</v>
      </c>
      <c r="U48" s="135">
        <v>255.142857142857</v>
      </c>
      <c r="V48" s="135">
        <v>167.04761904761901</v>
      </c>
      <c r="W48" s="134">
        <v>560</v>
      </c>
      <c r="X48" s="133" t="s">
        <v>118</v>
      </c>
      <c r="Y48" s="131">
        <v>45323</v>
      </c>
      <c r="Z48" s="131"/>
      <c r="AA48" s="131" t="s">
        <v>119</v>
      </c>
      <c r="AB48" s="131" t="s">
        <v>120</v>
      </c>
    </row>
    <row r="49" spans="1:28" ht="15.6" customHeight="1" x14ac:dyDescent="0.25">
      <c r="A49" s="137" t="s">
        <v>287</v>
      </c>
      <c r="B49" s="137" t="s">
        <v>288</v>
      </c>
      <c r="C49" s="137" t="s">
        <v>289</v>
      </c>
      <c r="D49" s="137" t="s">
        <v>158</v>
      </c>
      <c r="E49" s="138">
        <v>42754</v>
      </c>
      <c r="F49" s="137" t="s">
        <v>159</v>
      </c>
      <c r="G49" s="137" t="s">
        <v>160</v>
      </c>
      <c r="H49" s="137" t="s">
        <v>117</v>
      </c>
      <c r="I49" s="136">
        <v>1.7894736842105301</v>
      </c>
      <c r="J49" s="135">
        <v>1.4047619047619</v>
      </c>
      <c r="K49" s="135">
        <v>0.30952380952380998</v>
      </c>
      <c r="L49" s="135">
        <v>0.452380952380952</v>
      </c>
      <c r="M49" s="135">
        <v>0.73809523809523803</v>
      </c>
      <c r="N49" s="135">
        <v>1.38095238095238</v>
      </c>
      <c r="O49" s="135">
        <v>1.38095238095238</v>
      </c>
      <c r="P49" s="135">
        <v>0.119047619047619</v>
      </c>
      <c r="Q49" s="135">
        <v>2.3809523809523801E-2</v>
      </c>
      <c r="R49" s="135">
        <v>7.1428571428571397E-2</v>
      </c>
      <c r="S49" s="135">
        <v>0</v>
      </c>
      <c r="T49" s="135">
        <v>0</v>
      </c>
      <c r="U49" s="135">
        <v>2.8333333333333299</v>
      </c>
      <c r="V49" s="135">
        <v>2.5476190476190501</v>
      </c>
      <c r="W49" s="134" t="s">
        <v>140</v>
      </c>
      <c r="X49" s="133" t="s">
        <v>118</v>
      </c>
      <c r="Y49" s="131">
        <v>45526</v>
      </c>
      <c r="Z49" s="131"/>
      <c r="AA49" s="131" t="s">
        <v>133</v>
      </c>
      <c r="AB49" s="131" t="s">
        <v>120</v>
      </c>
    </row>
    <row r="50" spans="1:28" x14ac:dyDescent="0.25">
      <c r="A50" s="137" t="s">
        <v>290</v>
      </c>
      <c r="B50" s="137" t="s">
        <v>291</v>
      </c>
      <c r="C50" s="137" t="s">
        <v>292</v>
      </c>
      <c r="D50" s="137" t="s">
        <v>293</v>
      </c>
      <c r="E50" s="138">
        <v>939</v>
      </c>
      <c r="F50" s="137" t="s">
        <v>148</v>
      </c>
      <c r="G50" s="137" t="s">
        <v>294</v>
      </c>
      <c r="H50" s="137" t="s">
        <v>117</v>
      </c>
      <c r="I50" s="136">
        <v>8.3157894736842106</v>
      </c>
      <c r="J50" s="135">
        <v>0</v>
      </c>
      <c r="K50" s="135">
        <v>1.4285714285714299</v>
      </c>
      <c r="L50" s="135">
        <v>4.4047619047619104</v>
      </c>
      <c r="M50" s="135">
        <v>0.952380952380952</v>
      </c>
      <c r="N50" s="135">
        <v>3.8571428571428599</v>
      </c>
      <c r="O50" s="135">
        <v>2.3095238095238102</v>
      </c>
      <c r="P50" s="135">
        <v>0.57142857142857095</v>
      </c>
      <c r="Q50" s="135">
        <v>4.7619047619047603E-2</v>
      </c>
      <c r="R50" s="135">
        <v>0</v>
      </c>
      <c r="S50" s="135">
        <v>0</v>
      </c>
      <c r="T50" s="135">
        <v>0.35714285714285698</v>
      </c>
      <c r="U50" s="135">
        <v>6.4285714285714297</v>
      </c>
      <c r="V50" s="135">
        <v>4.5</v>
      </c>
      <c r="W50" s="134" t="s">
        <v>140</v>
      </c>
      <c r="X50" s="133" t="s">
        <v>200</v>
      </c>
      <c r="Y50" s="131">
        <v>45378</v>
      </c>
      <c r="Z50" s="131"/>
      <c r="AA50" s="131" t="s">
        <v>201</v>
      </c>
      <c r="AB50" s="131" t="s">
        <v>120</v>
      </c>
    </row>
    <row r="51" spans="1:28" ht="15.6" customHeight="1" x14ac:dyDescent="0.25">
      <c r="A51" s="137" t="s">
        <v>295</v>
      </c>
      <c r="B51" s="137" t="s">
        <v>296</v>
      </c>
      <c r="C51" s="137" t="s">
        <v>297</v>
      </c>
      <c r="D51" s="137" t="s">
        <v>114</v>
      </c>
      <c r="E51" s="138">
        <v>39520</v>
      </c>
      <c r="F51" s="137" t="s">
        <v>115</v>
      </c>
      <c r="G51" s="137" t="s">
        <v>132</v>
      </c>
      <c r="H51" s="137" t="s">
        <v>117</v>
      </c>
      <c r="I51" s="136">
        <v>2.2391304347826102</v>
      </c>
      <c r="J51" s="135">
        <v>5.7619047619047503</v>
      </c>
      <c r="K51" s="135">
        <v>2.8095238095238102</v>
      </c>
      <c r="L51" s="135">
        <v>2.8571428571428599</v>
      </c>
      <c r="M51" s="135">
        <v>0.66666666666666696</v>
      </c>
      <c r="N51" s="135">
        <v>3.8333333333333299</v>
      </c>
      <c r="O51" s="135">
        <v>7.5238095238095104</v>
      </c>
      <c r="P51" s="135">
        <v>2.3809523809523801E-2</v>
      </c>
      <c r="Q51" s="135">
        <v>0.71428571428571397</v>
      </c>
      <c r="R51" s="135">
        <v>0.19047619047618999</v>
      </c>
      <c r="S51" s="135">
        <v>0.14285714285714299</v>
      </c>
      <c r="T51" s="135">
        <v>0</v>
      </c>
      <c r="U51" s="135">
        <v>11.761904761904701</v>
      </c>
      <c r="V51" s="135">
        <v>5.4047619047618998</v>
      </c>
      <c r="W51" s="134" t="s">
        <v>140</v>
      </c>
      <c r="X51" s="133" t="s">
        <v>118</v>
      </c>
      <c r="Y51" s="131">
        <v>45421</v>
      </c>
      <c r="Z51" s="131"/>
      <c r="AA51" s="131" t="s">
        <v>133</v>
      </c>
      <c r="AB51" s="131" t="s">
        <v>298</v>
      </c>
    </row>
    <row r="52" spans="1:28" ht="15.6" customHeight="1" x14ac:dyDescent="0.25">
      <c r="A52" s="137" t="s">
        <v>299</v>
      </c>
      <c r="B52" s="137" t="s">
        <v>300</v>
      </c>
      <c r="C52" s="137" t="s">
        <v>301</v>
      </c>
      <c r="D52" s="137" t="s">
        <v>302</v>
      </c>
      <c r="E52" s="138">
        <v>89015</v>
      </c>
      <c r="F52" s="137" t="s">
        <v>303</v>
      </c>
      <c r="G52" s="137" t="s">
        <v>160</v>
      </c>
      <c r="H52" s="137" t="s">
        <v>117</v>
      </c>
      <c r="I52" s="136">
        <v>12.117647058823501</v>
      </c>
      <c r="J52" s="135">
        <v>8.3333333333333304</v>
      </c>
      <c r="K52" s="135">
        <v>23.976190476190499</v>
      </c>
      <c r="L52" s="135">
        <v>24</v>
      </c>
      <c r="M52" s="135">
        <v>8.7857142857142794</v>
      </c>
      <c r="N52" s="135">
        <v>40.047619047619101</v>
      </c>
      <c r="O52" s="135">
        <v>11.3333333333333</v>
      </c>
      <c r="P52" s="135">
        <v>8.8333333333333393</v>
      </c>
      <c r="Q52" s="135">
        <v>4.8809523809523796</v>
      </c>
      <c r="R52" s="135">
        <v>20.904761904761902</v>
      </c>
      <c r="S52" s="135">
        <v>16.261904761904798</v>
      </c>
      <c r="T52" s="135">
        <v>7.0952380952381002</v>
      </c>
      <c r="U52" s="135">
        <v>20.8333333333333</v>
      </c>
      <c r="V52" s="135">
        <v>44.238095238095198</v>
      </c>
      <c r="W52" s="134" t="s">
        <v>140</v>
      </c>
      <c r="X52" s="133" t="s">
        <v>118</v>
      </c>
      <c r="Y52" s="131">
        <v>45554</v>
      </c>
      <c r="Z52" s="131"/>
      <c r="AA52" s="131" t="s">
        <v>133</v>
      </c>
      <c r="AB52" s="131" t="s">
        <v>120</v>
      </c>
    </row>
    <row r="53" spans="1:28" ht="15.6" customHeight="1" x14ac:dyDescent="0.25">
      <c r="A53" s="137" t="s">
        <v>304</v>
      </c>
      <c r="B53" s="137" t="s">
        <v>305</v>
      </c>
      <c r="C53" s="137" t="s">
        <v>306</v>
      </c>
      <c r="D53" s="137" t="s">
        <v>307</v>
      </c>
      <c r="E53" s="138">
        <v>96819</v>
      </c>
      <c r="F53" s="137" t="s">
        <v>235</v>
      </c>
      <c r="G53" s="137" t="s">
        <v>294</v>
      </c>
      <c r="H53" s="137" t="s">
        <v>117</v>
      </c>
      <c r="I53" s="136"/>
      <c r="J53" s="135">
        <v>3.6428571428571401</v>
      </c>
      <c r="K53" s="135">
        <v>5.5714285714285703</v>
      </c>
      <c r="L53" s="135">
        <v>2.4523809523809499</v>
      </c>
      <c r="M53" s="135">
        <v>3.6666666666666701</v>
      </c>
      <c r="N53" s="135">
        <v>7.7380952380952399</v>
      </c>
      <c r="O53" s="135">
        <v>4.1428571428571397</v>
      </c>
      <c r="P53" s="135">
        <v>0</v>
      </c>
      <c r="Q53" s="135">
        <v>3.4523809523809499</v>
      </c>
      <c r="R53" s="135">
        <v>5.3571428571428603</v>
      </c>
      <c r="S53" s="135">
        <v>1.61904761904762</v>
      </c>
      <c r="T53" s="135">
        <v>0.76190476190476197</v>
      </c>
      <c r="U53" s="135">
        <v>7.5952380952380896</v>
      </c>
      <c r="V53" s="135">
        <v>11.880952380952399</v>
      </c>
      <c r="W53" s="139" t="s">
        <v>140</v>
      </c>
      <c r="X53" s="133" t="s">
        <v>140</v>
      </c>
      <c r="Y53" s="131" t="s">
        <v>140</v>
      </c>
      <c r="Z53" s="131"/>
      <c r="AA53" s="131" t="s">
        <v>140</v>
      </c>
      <c r="AB53" s="131" t="s">
        <v>140</v>
      </c>
    </row>
    <row r="54" spans="1:28" x14ac:dyDescent="0.25">
      <c r="A54" s="132" t="s">
        <v>308</v>
      </c>
      <c r="B54" s="132" t="s">
        <v>309</v>
      </c>
      <c r="C54" s="137" t="s">
        <v>310</v>
      </c>
      <c r="D54" s="137" t="s">
        <v>153</v>
      </c>
      <c r="E54" s="138">
        <v>77032</v>
      </c>
      <c r="F54" s="137" t="s">
        <v>311</v>
      </c>
      <c r="G54" s="137" t="s">
        <v>126</v>
      </c>
      <c r="H54" s="137" t="s">
        <v>117</v>
      </c>
      <c r="I54" s="136">
        <v>42.728260869565197</v>
      </c>
      <c r="J54" s="135">
        <v>836.54761904761995</v>
      </c>
      <c r="K54" s="135">
        <v>5.4761904761904798</v>
      </c>
      <c r="L54" s="135">
        <v>0.16666666666666699</v>
      </c>
      <c r="M54" s="135">
        <v>0.40476190476190499</v>
      </c>
      <c r="N54" s="135">
        <v>2.5238095238095202</v>
      </c>
      <c r="O54" s="135">
        <v>489.57142857142702</v>
      </c>
      <c r="P54" s="135">
        <v>0.452380952380952</v>
      </c>
      <c r="Q54" s="135">
        <v>350.04761904762</v>
      </c>
      <c r="R54" s="135">
        <v>0</v>
      </c>
      <c r="S54" s="135">
        <v>0.69047619047619002</v>
      </c>
      <c r="T54" s="135">
        <v>1.8571428571428601</v>
      </c>
      <c r="U54" s="135">
        <v>840.04761904761995</v>
      </c>
      <c r="V54" s="135">
        <v>596.90476190476397</v>
      </c>
      <c r="W54" s="134">
        <v>750</v>
      </c>
      <c r="X54" s="133" t="s">
        <v>118</v>
      </c>
      <c r="Y54" s="131">
        <v>45323</v>
      </c>
      <c r="Z54" s="131"/>
      <c r="AA54" s="131" t="s">
        <v>119</v>
      </c>
      <c r="AB54" s="131" t="s">
        <v>120</v>
      </c>
    </row>
    <row r="55" spans="1:28" x14ac:dyDescent="0.25">
      <c r="A55" s="137" t="s">
        <v>312</v>
      </c>
      <c r="B55" s="137" t="s">
        <v>313</v>
      </c>
      <c r="C55" s="137" t="s">
        <v>314</v>
      </c>
      <c r="D55" s="137" t="s">
        <v>153</v>
      </c>
      <c r="E55" s="138">
        <v>77351</v>
      </c>
      <c r="F55" s="137" t="s">
        <v>311</v>
      </c>
      <c r="G55" s="137" t="s">
        <v>116</v>
      </c>
      <c r="H55" s="137" t="s">
        <v>139</v>
      </c>
      <c r="I55" s="136">
        <v>27.278931750741801</v>
      </c>
      <c r="J55" s="135">
        <v>775.142857142857</v>
      </c>
      <c r="K55" s="135">
        <v>9.4523809523809508</v>
      </c>
      <c r="L55" s="135">
        <v>10.119047619047601</v>
      </c>
      <c r="M55" s="135">
        <v>4.4285714285714297</v>
      </c>
      <c r="N55" s="135">
        <v>15.5952380952381</v>
      </c>
      <c r="O55" s="135">
        <v>783.54761904761904</v>
      </c>
      <c r="P55" s="135">
        <v>0</v>
      </c>
      <c r="Q55" s="135">
        <v>0</v>
      </c>
      <c r="R55" s="135">
        <v>6.1666666666666696</v>
      </c>
      <c r="S55" s="135">
        <v>2.1904761904761898</v>
      </c>
      <c r="T55" s="135">
        <v>3.61904761904762</v>
      </c>
      <c r="U55" s="135">
        <v>787.16666666666697</v>
      </c>
      <c r="V55" s="135">
        <v>340.76190476190402</v>
      </c>
      <c r="W55" s="134">
        <v>350</v>
      </c>
      <c r="X55" s="133" t="s">
        <v>118</v>
      </c>
      <c r="Y55" s="131">
        <v>45519</v>
      </c>
      <c r="Z55" s="131"/>
      <c r="AA55" s="131" t="s">
        <v>133</v>
      </c>
      <c r="AB55" s="131" t="s">
        <v>120</v>
      </c>
    </row>
    <row r="56" spans="1:28" ht="15.6" customHeight="1" x14ac:dyDescent="0.25">
      <c r="A56" s="137" t="s">
        <v>315</v>
      </c>
      <c r="B56" s="137" t="s">
        <v>316</v>
      </c>
      <c r="C56" s="137" t="s">
        <v>317</v>
      </c>
      <c r="D56" s="137" t="s">
        <v>124</v>
      </c>
      <c r="E56" s="138">
        <v>92231</v>
      </c>
      <c r="F56" s="137" t="s">
        <v>318</v>
      </c>
      <c r="G56" s="137" t="s">
        <v>126</v>
      </c>
      <c r="H56" s="137" t="s">
        <v>117</v>
      </c>
      <c r="I56" s="136">
        <v>31.2209302325581</v>
      </c>
      <c r="J56" s="135">
        <v>616.999999999995</v>
      </c>
      <c r="K56" s="135">
        <v>16.6666666666667</v>
      </c>
      <c r="L56" s="135">
        <v>28.6904761904762</v>
      </c>
      <c r="M56" s="135">
        <v>30.119047619047599</v>
      </c>
      <c r="N56" s="135">
        <v>78.309523809523796</v>
      </c>
      <c r="O56" s="135">
        <v>551.64285714285597</v>
      </c>
      <c r="P56" s="135">
        <v>0.61904761904761896</v>
      </c>
      <c r="Q56" s="135">
        <v>61.904761904761898</v>
      </c>
      <c r="R56" s="135">
        <v>43.357142857142897</v>
      </c>
      <c r="S56" s="135">
        <v>12.1904761904762</v>
      </c>
      <c r="T56" s="135">
        <v>15.9285714285714</v>
      </c>
      <c r="U56" s="135">
        <v>620.999999999995</v>
      </c>
      <c r="V56" s="135">
        <v>262.142857142857</v>
      </c>
      <c r="W56" s="134">
        <v>640</v>
      </c>
      <c r="X56" s="133" t="s">
        <v>118</v>
      </c>
      <c r="Y56" s="131">
        <v>45496</v>
      </c>
      <c r="Z56" s="131"/>
      <c r="AA56" s="131" t="s">
        <v>119</v>
      </c>
      <c r="AB56" s="131" t="s">
        <v>120</v>
      </c>
    </row>
    <row r="57" spans="1:28" x14ac:dyDescent="0.25">
      <c r="A57" s="137" t="s">
        <v>319</v>
      </c>
      <c r="B57" s="137" t="s">
        <v>320</v>
      </c>
      <c r="C57" s="137" t="s">
        <v>321</v>
      </c>
      <c r="D57" s="137" t="s">
        <v>137</v>
      </c>
      <c r="E57" s="138">
        <v>71251</v>
      </c>
      <c r="F57" s="137" t="s">
        <v>115</v>
      </c>
      <c r="G57" s="137" t="s">
        <v>116</v>
      </c>
      <c r="H57" s="137" t="s">
        <v>117</v>
      </c>
      <c r="I57" s="136">
        <v>29.864312267658001</v>
      </c>
      <c r="J57" s="135">
        <v>894.49999999999898</v>
      </c>
      <c r="K57" s="135">
        <v>29.547619047619001</v>
      </c>
      <c r="L57" s="135">
        <v>10.1666666666667</v>
      </c>
      <c r="M57" s="135">
        <v>4.5952380952380896</v>
      </c>
      <c r="N57" s="135">
        <v>13.0714285714286</v>
      </c>
      <c r="O57" s="135">
        <v>890.66666666666595</v>
      </c>
      <c r="P57" s="135">
        <v>6.4523809523809499</v>
      </c>
      <c r="Q57" s="135">
        <v>28.619047619047699</v>
      </c>
      <c r="R57" s="135">
        <v>3.38095238095238</v>
      </c>
      <c r="S57" s="135">
        <v>3.6428571428571401</v>
      </c>
      <c r="T57" s="135">
        <v>2.61904761904762</v>
      </c>
      <c r="U57" s="135">
        <v>929.16666666666504</v>
      </c>
      <c r="V57" s="135">
        <v>514.11904761904395</v>
      </c>
      <c r="W57" s="134">
        <v>500</v>
      </c>
      <c r="X57" s="133" t="s">
        <v>118</v>
      </c>
      <c r="Y57" s="131">
        <v>45484</v>
      </c>
      <c r="Z57" s="131"/>
      <c r="AA57" s="131" t="s">
        <v>119</v>
      </c>
      <c r="AB57" s="131" t="s">
        <v>120</v>
      </c>
    </row>
    <row r="58" spans="1:28" ht="15.6" customHeight="1" x14ac:dyDescent="0.25">
      <c r="A58" s="137" t="s">
        <v>322</v>
      </c>
      <c r="B58" s="137" t="s">
        <v>323</v>
      </c>
      <c r="C58" s="137" t="s">
        <v>324</v>
      </c>
      <c r="D58" s="137" t="s">
        <v>325</v>
      </c>
      <c r="E58" s="138">
        <v>83442</v>
      </c>
      <c r="F58" s="137" t="s">
        <v>303</v>
      </c>
      <c r="G58" s="137" t="s">
        <v>132</v>
      </c>
      <c r="H58" s="137" t="s">
        <v>117</v>
      </c>
      <c r="I58" s="136">
        <v>2.4375</v>
      </c>
      <c r="J58" s="135">
        <v>4.7619047619047603E-2</v>
      </c>
      <c r="K58" s="135">
        <v>0.119047619047619</v>
      </c>
      <c r="L58" s="135">
        <v>0.69047619047619102</v>
      </c>
      <c r="M58" s="135">
        <v>0.38095238095238099</v>
      </c>
      <c r="N58" s="135">
        <v>0.97619047619047605</v>
      </c>
      <c r="O58" s="135">
        <v>0.26190476190476197</v>
      </c>
      <c r="P58" s="135">
        <v>0</v>
      </c>
      <c r="Q58" s="135">
        <v>0</v>
      </c>
      <c r="R58" s="135">
        <v>7.1428571428571397E-2</v>
      </c>
      <c r="S58" s="135">
        <v>0</v>
      </c>
      <c r="T58" s="135">
        <v>0</v>
      </c>
      <c r="U58" s="135">
        <v>1.1666666666666701</v>
      </c>
      <c r="V58" s="135">
        <v>1</v>
      </c>
      <c r="W58" s="134" t="s">
        <v>140</v>
      </c>
      <c r="X58" s="133" t="s">
        <v>118</v>
      </c>
      <c r="Y58" s="131">
        <v>45491</v>
      </c>
      <c r="Z58" s="131"/>
      <c r="AA58" s="131" t="s">
        <v>133</v>
      </c>
      <c r="AB58" s="131" t="s">
        <v>120</v>
      </c>
    </row>
    <row r="59" spans="1:28" x14ac:dyDescent="0.25">
      <c r="A59" s="137" t="s">
        <v>326</v>
      </c>
      <c r="B59" s="137" t="s">
        <v>327</v>
      </c>
      <c r="C59" s="137" t="s">
        <v>328</v>
      </c>
      <c r="D59" s="137" t="s">
        <v>153</v>
      </c>
      <c r="E59" s="138">
        <v>77301</v>
      </c>
      <c r="F59" s="137" t="s">
        <v>311</v>
      </c>
      <c r="G59" s="137" t="s">
        <v>132</v>
      </c>
      <c r="H59" s="137" t="s">
        <v>117</v>
      </c>
      <c r="I59" s="136">
        <v>27.171597633136098</v>
      </c>
      <c r="J59" s="135">
        <v>680.47619047619298</v>
      </c>
      <c r="K59" s="135">
        <v>30.3333333333333</v>
      </c>
      <c r="L59" s="135">
        <v>25.357142857142801</v>
      </c>
      <c r="M59" s="135">
        <v>13.452380952380899</v>
      </c>
      <c r="N59" s="135">
        <v>48.452380952380899</v>
      </c>
      <c r="O59" s="135">
        <v>701.16666666667004</v>
      </c>
      <c r="P59" s="135">
        <v>0</v>
      </c>
      <c r="Q59" s="135">
        <v>0</v>
      </c>
      <c r="R59" s="135">
        <v>20.547619047619001</v>
      </c>
      <c r="S59" s="135">
        <v>11.7619047619048</v>
      </c>
      <c r="T59" s="135">
        <v>11.619047619047601</v>
      </c>
      <c r="U59" s="135">
        <v>705.69047619047899</v>
      </c>
      <c r="V59" s="135">
        <v>660.04761904762199</v>
      </c>
      <c r="W59" s="134" t="s">
        <v>140</v>
      </c>
      <c r="X59" s="133" t="s">
        <v>118</v>
      </c>
      <c r="Y59" s="131">
        <v>45470</v>
      </c>
      <c r="Z59" s="131"/>
      <c r="AA59" s="131" t="s">
        <v>133</v>
      </c>
      <c r="AB59" s="131" t="s">
        <v>120</v>
      </c>
    </row>
    <row r="60" spans="1:28" ht="15.6" customHeight="1" x14ac:dyDescent="0.25">
      <c r="A60" s="137" t="s">
        <v>329</v>
      </c>
      <c r="B60" s="137" t="s">
        <v>330</v>
      </c>
      <c r="C60" s="137" t="s">
        <v>331</v>
      </c>
      <c r="D60" s="137" t="s">
        <v>278</v>
      </c>
      <c r="E60" s="138">
        <v>56201</v>
      </c>
      <c r="F60" s="137" t="s">
        <v>279</v>
      </c>
      <c r="G60" s="137" t="s">
        <v>132</v>
      </c>
      <c r="H60" s="137" t="s">
        <v>117</v>
      </c>
      <c r="I60" s="136">
        <v>52.285714285714299</v>
      </c>
      <c r="J60" s="135">
        <v>23.6428571428571</v>
      </c>
      <c r="K60" s="135">
        <v>22.428571428571399</v>
      </c>
      <c r="L60" s="135">
        <v>67.761904761904702</v>
      </c>
      <c r="M60" s="135">
        <v>30.8333333333333</v>
      </c>
      <c r="N60" s="135">
        <v>83.999999999999901</v>
      </c>
      <c r="O60" s="135">
        <v>49.428571428571402</v>
      </c>
      <c r="P60" s="135">
        <v>6.1904761904761898</v>
      </c>
      <c r="Q60" s="135">
        <v>5.0476190476190501</v>
      </c>
      <c r="R60" s="135">
        <v>39.571428571428598</v>
      </c>
      <c r="S60" s="135">
        <v>16.928571428571399</v>
      </c>
      <c r="T60" s="135">
        <v>20.8333333333333</v>
      </c>
      <c r="U60" s="135">
        <v>67.3333333333333</v>
      </c>
      <c r="V60" s="135">
        <v>96.404761904761898</v>
      </c>
      <c r="W60" s="134" t="s">
        <v>140</v>
      </c>
      <c r="X60" s="133" t="s">
        <v>118</v>
      </c>
      <c r="Y60" s="131">
        <v>45533</v>
      </c>
      <c r="Z60" s="131"/>
      <c r="AA60" s="131" t="s">
        <v>133</v>
      </c>
      <c r="AB60" s="131" t="s">
        <v>120</v>
      </c>
    </row>
    <row r="61" spans="1:28" ht="15.6" customHeight="1" x14ac:dyDescent="0.25">
      <c r="A61" s="137" t="s">
        <v>332</v>
      </c>
      <c r="B61" s="137" t="s">
        <v>333</v>
      </c>
      <c r="C61" s="137" t="s">
        <v>334</v>
      </c>
      <c r="D61" s="137" t="s">
        <v>153</v>
      </c>
      <c r="E61" s="138">
        <v>78118</v>
      </c>
      <c r="F61" s="137" t="s">
        <v>335</v>
      </c>
      <c r="G61" s="137" t="s">
        <v>116</v>
      </c>
      <c r="H61" s="137" t="s">
        <v>117</v>
      </c>
      <c r="I61" s="136">
        <v>44.484126984127002</v>
      </c>
      <c r="J61" s="135">
        <v>1152.92857142858</v>
      </c>
      <c r="K61" s="135">
        <v>5.6190476190476204</v>
      </c>
      <c r="L61" s="135">
        <v>0.52380952380952395</v>
      </c>
      <c r="M61" s="135">
        <v>0</v>
      </c>
      <c r="N61" s="135">
        <v>5.8571428571428603</v>
      </c>
      <c r="O61" s="135">
        <v>805.83333333333201</v>
      </c>
      <c r="P61" s="135">
        <v>3.7380952380952399</v>
      </c>
      <c r="Q61" s="135">
        <v>343.64285714285597</v>
      </c>
      <c r="R61" s="135">
        <v>0</v>
      </c>
      <c r="S61" s="135">
        <v>0.57142857142857095</v>
      </c>
      <c r="T61" s="135">
        <v>8.78571428571429</v>
      </c>
      <c r="U61" s="135">
        <v>1149.7142857142901</v>
      </c>
      <c r="V61" s="135">
        <v>730.35714285713698</v>
      </c>
      <c r="W61" s="134">
        <v>928</v>
      </c>
      <c r="X61" s="133" t="s">
        <v>118</v>
      </c>
      <c r="Y61" s="131">
        <v>45554</v>
      </c>
      <c r="Z61" s="131"/>
      <c r="AA61" s="131" t="s">
        <v>119</v>
      </c>
      <c r="AB61" s="131" t="s">
        <v>120</v>
      </c>
    </row>
    <row r="62" spans="1:28" ht="15.75" customHeight="1" x14ac:dyDescent="0.25">
      <c r="A62" s="137" t="s">
        <v>336</v>
      </c>
      <c r="B62" s="137" t="s">
        <v>337</v>
      </c>
      <c r="C62" s="137" t="s">
        <v>338</v>
      </c>
      <c r="D62" s="137" t="s">
        <v>339</v>
      </c>
      <c r="E62" s="138">
        <v>74647</v>
      </c>
      <c r="F62" s="137" t="s">
        <v>159</v>
      </c>
      <c r="G62" s="137" t="s">
        <v>132</v>
      </c>
      <c r="H62" s="137" t="s">
        <v>117</v>
      </c>
      <c r="I62" s="136">
        <v>77.428571428571402</v>
      </c>
      <c r="J62" s="135">
        <v>36.809523809523803</v>
      </c>
      <c r="K62" s="135">
        <v>17.3095238095238</v>
      </c>
      <c r="L62" s="135">
        <v>18.880952380952401</v>
      </c>
      <c r="M62" s="135">
        <v>18.404761904761902</v>
      </c>
      <c r="N62" s="135">
        <v>44.3333333333333</v>
      </c>
      <c r="O62" s="135">
        <v>47.071428571428598</v>
      </c>
      <c r="P62" s="135">
        <v>0</v>
      </c>
      <c r="Q62" s="135">
        <v>0</v>
      </c>
      <c r="R62" s="135">
        <v>22.452380952380999</v>
      </c>
      <c r="S62" s="135">
        <v>11.1428571428571</v>
      </c>
      <c r="T62" s="135">
        <v>6.9523809523809499</v>
      </c>
      <c r="U62" s="135">
        <v>50.857142857142897</v>
      </c>
      <c r="V62" s="135">
        <v>64.1666666666667</v>
      </c>
      <c r="W62" s="134" t="s">
        <v>140</v>
      </c>
      <c r="X62" s="133" t="s">
        <v>118</v>
      </c>
      <c r="Y62" s="131">
        <v>45512</v>
      </c>
      <c r="Z62" s="131"/>
      <c r="AA62" s="131" t="s">
        <v>133</v>
      </c>
      <c r="AB62" s="131" t="s">
        <v>120</v>
      </c>
    </row>
    <row r="63" spans="1:28" ht="15.6" customHeight="1" x14ac:dyDescent="0.25">
      <c r="A63" s="137" t="s">
        <v>340</v>
      </c>
      <c r="B63" s="137" t="s">
        <v>341</v>
      </c>
      <c r="C63" s="137" t="s">
        <v>342</v>
      </c>
      <c r="D63" s="137" t="s">
        <v>147</v>
      </c>
      <c r="E63" s="138">
        <v>33194</v>
      </c>
      <c r="F63" s="137" t="s">
        <v>148</v>
      </c>
      <c r="G63" s="137" t="s">
        <v>169</v>
      </c>
      <c r="H63" s="137" t="s">
        <v>139</v>
      </c>
      <c r="I63" s="136">
        <v>47.225063938618902</v>
      </c>
      <c r="J63" s="135">
        <v>25.214285714285701</v>
      </c>
      <c r="K63" s="135">
        <v>22.952380952380899</v>
      </c>
      <c r="L63" s="135">
        <v>253.64285714285799</v>
      </c>
      <c r="M63" s="135">
        <v>289.69047619047598</v>
      </c>
      <c r="N63" s="135">
        <v>396.83333333333297</v>
      </c>
      <c r="O63" s="135">
        <v>193.666666666667</v>
      </c>
      <c r="P63" s="135">
        <v>1</v>
      </c>
      <c r="Q63" s="135">
        <v>0</v>
      </c>
      <c r="R63" s="135">
        <v>202.166666666667</v>
      </c>
      <c r="S63" s="135">
        <v>58.476190476190503</v>
      </c>
      <c r="T63" s="135">
        <v>32.142857142857103</v>
      </c>
      <c r="U63" s="135">
        <v>298.71428571428601</v>
      </c>
      <c r="V63" s="135">
        <v>381.42857142857099</v>
      </c>
      <c r="W63" s="134">
        <v>450</v>
      </c>
      <c r="X63" s="133" t="s">
        <v>118</v>
      </c>
      <c r="Y63" s="131">
        <v>45547</v>
      </c>
      <c r="Z63" s="131"/>
      <c r="AA63" s="131" t="s">
        <v>119</v>
      </c>
      <c r="AB63" s="131" t="s">
        <v>120</v>
      </c>
    </row>
    <row r="64" spans="1:28" ht="15.6" customHeight="1" x14ac:dyDescent="0.25">
      <c r="A64" s="137" t="s">
        <v>343</v>
      </c>
      <c r="B64" s="137" t="s">
        <v>344</v>
      </c>
      <c r="C64" s="137" t="s">
        <v>345</v>
      </c>
      <c r="D64" s="137" t="s">
        <v>153</v>
      </c>
      <c r="E64" s="138">
        <v>78041</v>
      </c>
      <c r="F64" s="137" t="s">
        <v>245</v>
      </c>
      <c r="G64" s="137" t="s">
        <v>116</v>
      </c>
      <c r="H64" s="137" t="s">
        <v>117</v>
      </c>
      <c r="I64" s="136">
        <v>16.805970149253699</v>
      </c>
      <c r="J64" s="135">
        <v>333.52380952380997</v>
      </c>
      <c r="K64" s="135">
        <v>2.28571428571429</v>
      </c>
      <c r="L64" s="135">
        <v>2.6904761904761898</v>
      </c>
      <c r="M64" s="135">
        <v>6.0476190476190501</v>
      </c>
      <c r="N64" s="135">
        <v>0</v>
      </c>
      <c r="O64" s="135">
        <v>1.30952380952381</v>
      </c>
      <c r="P64" s="135">
        <v>10.5714285714286</v>
      </c>
      <c r="Q64" s="135">
        <v>332.66666666666703</v>
      </c>
      <c r="R64" s="135">
        <v>3</v>
      </c>
      <c r="S64" s="135">
        <v>0.57142857142857095</v>
      </c>
      <c r="T64" s="135">
        <v>7</v>
      </c>
      <c r="U64" s="135">
        <v>333.97619047619099</v>
      </c>
      <c r="V64" s="135">
        <v>266.5</v>
      </c>
      <c r="W64" s="134" t="s">
        <v>140</v>
      </c>
      <c r="X64" s="133" t="s">
        <v>118</v>
      </c>
      <c r="Y64" s="131">
        <v>45547</v>
      </c>
      <c r="Z64" s="131"/>
      <c r="AA64" s="131" t="s">
        <v>133</v>
      </c>
      <c r="AB64" s="131" t="s">
        <v>120</v>
      </c>
    </row>
    <row r="65" spans="1:28" ht="15.6" customHeight="1" x14ac:dyDescent="0.25">
      <c r="A65" s="137" t="s">
        <v>346</v>
      </c>
      <c r="B65" s="137" t="s">
        <v>347</v>
      </c>
      <c r="C65" s="137" t="s">
        <v>265</v>
      </c>
      <c r="D65" s="137" t="s">
        <v>348</v>
      </c>
      <c r="E65" s="138">
        <v>29072</v>
      </c>
      <c r="F65" s="137" t="s">
        <v>131</v>
      </c>
      <c r="G65" s="137" t="s">
        <v>160</v>
      </c>
      <c r="H65" s="137" t="s">
        <v>117</v>
      </c>
      <c r="I65" s="136">
        <v>1.7457627118644099</v>
      </c>
      <c r="J65" s="135">
        <v>0.119047619047619</v>
      </c>
      <c r="K65" s="135">
        <v>1.4047619047619</v>
      </c>
      <c r="L65" s="135">
        <v>0.30952380952380898</v>
      </c>
      <c r="M65" s="135">
        <v>0.33333333333333298</v>
      </c>
      <c r="N65" s="135">
        <v>1.4047619047619</v>
      </c>
      <c r="O65" s="135">
        <v>0.73809523809523803</v>
      </c>
      <c r="P65" s="135">
        <v>0</v>
      </c>
      <c r="Q65" s="135">
        <v>2.3809523809523801E-2</v>
      </c>
      <c r="R65" s="135">
        <v>0</v>
      </c>
      <c r="S65" s="135">
        <v>7.1428571428571397E-2</v>
      </c>
      <c r="T65" s="135">
        <v>0</v>
      </c>
      <c r="U65" s="135">
        <v>2.09523809523809</v>
      </c>
      <c r="V65" s="135">
        <v>1.3333333333333299</v>
      </c>
      <c r="W65" s="134" t="s">
        <v>140</v>
      </c>
      <c r="X65" s="133" t="s">
        <v>118</v>
      </c>
      <c r="Y65" s="131">
        <v>45512</v>
      </c>
      <c r="Z65" s="131"/>
      <c r="AA65" s="131" t="s">
        <v>133</v>
      </c>
      <c r="AB65" s="131" t="s">
        <v>120</v>
      </c>
    </row>
    <row r="66" spans="1:28" ht="15.6" customHeight="1" x14ac:dyDescent="0.25">
      <c r="A66" s="137" t="s">
        <v>349</v>
      </c>
      <c r="B66" s="137" t="s">
        <v>350</v>
      </c>
      <c r="C66" s="137" t="s">
        <v>351</v>
      </c>
      <c r="D66" s="137" t="s">
        <v>153</v>
      </c>
      <c r="E66" s="138">
        <v>76642</v>
      </c>
      <c r="F66" s="137" t="s">
        <v>311</v>
      </c>
      <c r="G66" s="137" t="s">
        <v>160</v>
      </c>
      <c r="H66" s="137" t="s">
        <v>139</v>
      </c>
      <c r="I66" s="136">
        <v>30.521739130434799</v>
      </c>
      <c r="J66" s="135">
        <v>9.2619047619047592</v>
      </c>
      <c r="K66" s="135">
        <v>0</v>
      </c>
      <c r="L66" s="135">
        <v>2.2857142857142798</v>
      </c>
      <c r="M66" s="135">
        <v>1.9523809523809501</v>
      </c>
      <c r="N66" s="135">
        <v>2.5714285714285698</v>
      </c>
      <c r="O66" s="135">
        <v>10.9285714285714</v>
      </c>
      <c r="P66" s="135">
        <v>0</v>
      </c>
      <c r="Q66" s="135">
        <v>0</v>
      </c>
      <c r="R66" s="135">
        <v>4.7619047619047603E-2</v>
      </c>
      <c r="S66" s="135">
        <v>7.1428571428571397E-2</v>
      </c>
      <c r="T66" s="135">
        <v>2.3809523809523801E-2</v>
      </c>
      <c r="U66" s="135">
        <v>13.3571428571429</v>
      </c>
      <c r="V66" s="135">
        <v>10.4047619047619</v>
      </c>
      <c r="W66" s="134" t="s">
        <v>140</v>
      </c>
      <c r="X66" s="133" t="s">
        <v>118</v>
      </c>
      <c r="Y66" s="131">
        <v>45421</v>
      </c>
      <c r="Z66" s="131"/>
      <c r="AA66" s="131" t="s">
        <v>133</v>
      </c>
      <c r="AB66" s="131" t="s">
        <v>120</v>
      </c>
    </row>
    <row r="67" spans="1:28" ht="15.6" customHeight="1" x14ac:dyDescent="0.25">
      <c r="A67" s="137" t="s">
        <v>352</v>
      </c>
      <c r="B67" s="137" t="s">
        <v>353</v>
      </c>
      <c r="C67" s="137" t="s">
        <v>354</v>
      </c>
      <c r="D67" s="137" t="s">
        <v>355</v>
      </c>
      <c r="E67" s="138">
        <v>63379</v>
      </c>
      <c r="F67" s="137" t="s">
        <v>159</v>
      </c>
      <c r="G67" s="137" t="s">
        <v>132</v>
      </c>
      <c r="H67" s="137" t="s">
        <v>117</v>
      </c>
      <c r="I67" s="136">
        <v>2.6521739130434798</v>
      </c>
      <c r="J67" s="135">
        <v>2.3809523809523801E-2</v>
      </c>
      <c r="K67" s="135">
        <v>2.3809523809523801E-2</v>
      </c>
      <c r="L67" s="135">
        <v>1.19047619047619</v>
      </c>
      <c r="M67" s="135">
        <v>0.238095238095238</v>
      </c>
      <c r="N67" s="135">
        <v>1.19047619047619</v>
      </c>
      <c r="O67" s="135">
        <v>0.214285714285714</v>
      </c>
      <c r="P67" s="135">
        <v>7.1428571428571397E-2</v>
      </c>
      <c r="Q67" s="135">
        <v>0</v>
      </c>
      <c r="R67" s="135">
        <v>0.214285714285714</v>
      </c>
      <c r="S67" s="135">
        <v>0</v>
      </c>
      <c r="T67" s="135">
        <v>0</v>
      </c>
      <c r="U67" s="135">
        <v>1.2619047619047601</v>
      </c>
      <c r="V67" s="135">
        <v>1.3333333333333299</v>
      </c>
      <c r="W67" s="134" t="s">
        <v>140</v>
      </c>
      <c r="X67" s="133" t="s">
        <v>200</v>
      </c>
      <c r="Y67" s="131">
        <v>44959</v>
      </c>
      <c r="Z67" s="131"/>
      <c r="AA67" s="131" t="s">
        <v>201</v>
      </c>
      <c r="AB67" s="131" t="s">
        <v>120</v>
      </c>
    </row>
    <row r="68" spans="1:28" ht="15.6" customHeight="1" x14ac:dyDescent="0.25">
      <c r="A68" s="137" t="s">
        <v>356</v>
      </c>
      <c r="B68" s="137" t="s">
        <v>357</v>
      </c>
      <c r="C68" s="137" t="s">
        <v>358</v>
      </c>
      <c r="D68" s="137" t="s">
        <v>114</v>
      </c>
      <c r="E68" s="138">
        <v>39046</v>
      </c>
      <c r="F68" s="137" t="s">
        <v>115</v>
      </c>
      <c r="G68" s="137" t="s">
        <v>160</v>
      </c>
      <c r="H68" s="137" t="s">
        <v>117</v>
      </c>
      <c r="I68" s="136">
        <v>2.0499999999999998</v>
      </c>
      <c r="J68" s="135">
        <v>0.57142857142857095</v>
      </c>
      <c r="K68" s="135">
        <v>0.5</v>
      </c>
      <c r="L68" s="135">
        <v>0.97619047619047605</v>
      </c>
      <c r="M68" s="135">
        <v>7.1428571428571397E-2</v>
      </c>
      <c r="N68" s="135">
        <v>1.19047619047619</v>
      </c>
      <c r="O68" s="135">
        <v>0.85714285714285698</v>
      </c>
      <c r="P68" s="135">
        <v>7.1428571428571397E-2</v>
      </c>
      <c r="Q68" s="135">
        <v>0</v>
      </c>
      <c r="R68" s="135">
        <v>9.5238095238095205E-2</v>
      </c>
      <c r="S68" s="135">
        <v>0</v>
      </c>
      <c r="T68" s="135">
        <v>0</v>
      </c>
      <c r="U68" s="135">
        <v>2.0238095238095202</v>
      </c>
      <c r="V68" s="135">
        <v>0.97619047619047605</v>
      </c>
      <c r="W68" s="134" t="s">
        <v>140</v>
      </c>
      <c r="X68" s="133" t="s">
        <v>118</v>
      </c>
      <c r="Y68" s="131">
        <v>45561</v>
      </c>
      <c r="Z68" s="131"/>
      <c r="AA68" s="131" t="s">
        <v>133</v>
      </c>
      <c r="AB68" s="131" t="s">
        <v>149</v>
      </c>
    </row>
    <row r="69" spans="1:28" x14ac:dyDescent="0.25">
      <c r="A69" s="137" t="s">
        <v>359</v>
      </c>
      <c r="B69" s="137" t="s">
        <v>360</v>
      </c>
      <c r="C69" s="137" t="s">
        <v>361</v>
      </c>
      <c r="D69" s="137" t="s">
        <v>124</v>
      </c>
      <c r="E69" s="138">
        <v>93301</v>
      </c>
      <c r="F69" s="137" t="s">
        <v>235</v>
      </c>
      <c r="G69" s="137" t="s">
        <v>126</v>
      </c>
      <c r="H69" s="137" t="s">
        <v>117</v>
      </c>
      <c r="I69" s="136">
        <v>307.33333333333297</v>
      </c>
      <c r="J69" s="135">
        <v>0</v>
      </c>
      <c r="K69" s="135">
        <v>1.47619047619048</v>
      </c>
      <c r="L69" s="135">
        <v>11.952380952381001</v>
      </c>
      <c r="M69" s="135">
        <v>37.023809523809497</v>
      </c>
      <c r="N69" s="135">
        <v>50.452380952380899</v>
      </c>
      <c r="O69" s="135">
        <v>0</v>
      </c>
      <c r="P69" s="135">
        <v>0</v>
      </c>
      <c r="Q69" s="135">
        <v>0</v>
      </c>
      <c r="R69" s="135">
        <v>46.1666666666667</v>
      </c>
      <c r="S69" s="135">
        <v>1.8333333333333299</v>
      </c>
      <c r="T69" s="135">
        <v>0</v>
      </c>
      <c r="U69" s="135">
        <v>2.4523809523809499</v>
      </c>
      <c r="V69" s="135">
        <v>40.785714285714299</v>
      </c>
      <c r="W69" s="134">
        <v>320</v>
      </c>
      <c r="X69" s="133" t="s">
        <v>118</v>
      </c>
      <c r="Y69" s="131">
        <v>45456</v>
      </c>
      <c r="Z69" s="131"/>
      <c r="AA69" s="131" t="s">
        <v>119</v>
      </c>
      <c r="AB69" s="131" t="s">
        <v>120</v>
      </c>
    </row>
    <row r="70" spans="1:28" x14ac:dyDescent="0.25">
      <c r="A70" s="137" t="s">
        <v>362</v>
      </c>
      <c r="B70" s="137" t="s">
        <v>363</v>
      </c>
      <c r="C70" s="137" t="s">
        <v>364</v>
      </c>
      <c r="D70" s="137" t="s">
        <v>173</v>
      </c>
      <c r="E70" s="138">
        <v>48161</v>
      </c>
      <c r="F70" s="137" t="s">
        <v>174</v>
      </c>
      <c r="G70" s="137" t="s">
        <v>132</v>
      </c>
      <c r="H70" s="137" t="s">
        <v>139</v>
      </c>
      <c r="I70" s="136">
        <v>79.7</v>
      </c>
      <c r="J70" s="135">
        <v>56.5</v>
      </c>
      <c r="K70" s="135">
        <v>11.619047619047601</v>
      </c>
      <c r="L70" s="135">
        <v>0</v>
      </c>
      <c r="M70" s="135">
        <v>0</v>
      </c>
      <c r="N70" s="135">
        <v>0</v>
      </c>
      <c r="O70" s="135">
        <v>68.119047619047606</v>
      </c>
      <c r="P70" s="135">
        <v>0</v>
      </c>
      <c r="Q70" s="135">
        <v>0</v>
      </c>
      <c r="R70" s="135">
        <v>0</v>
      </c>
      <c r="S70" s="135">
        <v>0</v>
      </c>
      <c r="T70" s="135">
        <v>0</v>
      </c>
      <c r="U70" s="135">
        <v>68.119047619047606</v>
      </c>
      <c r="V70" s="135">
        <v>16.404761904761902</v>
      </c>
      <c r="W70" s="134" t="s">
        <v>140</v>
      </c>
      <c r="X70" s="133" t="s">
        <v>118</v>
      </c>
      <c r="Y70" s="131">
        <v>45547</v>
      </c>
      <c r="Z70" s="131"/>
      <c r="AA70" s="131" t="s">
        <v>133</v>
      </c>
      <c r="AB70" s="131" t="s">
        <v>120</v>
      </c>
    </row>
    <row r="71" spans="1:28" ht="15.6" customHeight="1" x14ac:dyDescent="0.25">
      <c r="A71" s="137" t="s">
        <v>365</v>
      </c>
      <c r="B71" s="137" t="s">
        <v>366</v>
      </c>
      <c r="C71" s="137" t="s">
        <v>328</v>
      </c>
      <c r="D71" s="137" t="s">
        <v>153</v>
      </c>
      <c r="E71" s="138">
        <v>77301</v>
      </c>
      <c r="F71" s="137" t="s">
        <v>311</v>
      </c>
      <c r="G71" s="137" t="s">
        <v>126</v>
      </c>
      <c r="H71" s="137" t="s">
        <v>117</v>
      </c>
      <c r="I71" s="136">
        <v>27.140350877193001</v>
      </c>
      <c r="J71" s="135">
        <v>147.119047619047</v>
      </c>
      <c r="K71" s="135">
        <v>566.26190476190504</v>
      </c>
      <c r="L71" s="135">
        <v>343.71428571428601</v>
      </c>
      <c r="M71" s="135">
        <v>183.42857142857099</v>
      </c>
      <c r="N71" s="135">
        <v>664.23809523809302</v>
      </c>
      <c r="O71" s="135">
        <v>468.5</v>
      </c>
      <c r="P71" s="135">
        <v>54.357142857142897</v>
      </c>
      <c r="Q71" s="135">
        <v>53.428571428571402</v>
      </c>
      <c r="R71" s="135">
        <v>320.54761904761898</v>
      </c>
      <c r="S71" s="135">
        <v>185.30952380952399</v>
      </c>
      <c r="T71" s="135">
        <v>172.52380952381</v>
      </c>
      <c r="U71" s="135">
        <v>562.142857142857</v>
      </c>
      <c r="V71" s="135">
        <v>744.71428571428203</v>
      </c>
      <c r="W71" s="134">
        <v>750</v>
      </c>
      <c r="X71" s="133" t="s">
        <v>118</v>
      </c>
      <c r="Y71" s="131">
        <v>45428</v>
      </c>
      <c r="Z71" s="131"/>
      <c r="AA71" s="131" t="s">
        <v>119</v>
      </c>
      <c r="AB71" s="131" t="s">
        <v>120</v>
      </c>
    </row>
    <row r="72" spans="1:28" x14ac:dyDescent="0.25">
      <c r="A72" s="137" t="s">
        <v>367</v>
      </c>
      <c r="B72" s="137" t="s">
        <v>368</v>
      </c>
      <c r="C72" s="137" t="s">
        <v>369</v>
      </c>
      <c r="D72" s="137" t="s">
        <v>214</v>
      </c>
      <c r="E72" s="138">
        <v>16866</v>
      </c>
      <c r="F72" s="137" t="s">
        <v>215</v>
      </c>
      <c r="G72" s="137" t="s">
        <v>116</v>
      </c>
      <c r="H72" s="137" t="s">
        <v>117</v>
      </c>
      <c r="I72" s="136">
        <v>128.5</v>
      </c>
      <c r="J72" s="135">
        <v>189.19047619047601</v>
      </c>
      <c r="K72" s="135">
        <v>92.690476190476204</v>
      </c>
      <c r="L72" s="135">
        <v>515.71428571428498</v>
      </c>
      <c r="M72" s="135">
        <v>381.76190476190499</v>
      </c>
      <c r="N72" s="135">
        <v>668.07142857143003</v>
      </c>
      <c r="O72" s="135">
        <v>462.142857142857</v>
      </c>
      <c r="P72" s="135">
        <v>24.714285714285701</v>
      </c>
      <c r="Q72" s="135">
        <v>24.428571428571399</v>
      </c>
      <c r="R72" s="135">
        <v>376.78571428571399</v>
      </c>
      <c r="S72" s="135">
        <v>106.095238095238</v>
      </c>
      <c r="T72" s="135">
        <v>109</v>
      </c>
      <c r="U72" s="135">
        <v>587.47619047619003</v>
      </c>
      <c r="V72" s="135">
        <v>643.40476190476295</v>
      </c>
      <c r="W72" s="134">
        <v>800</v>
      </c>
      <c r="X72" s="133" t="s">
        <v>118</v>
      </c>
      <c r="Y72" s="131">
        <v>45505</v>
      </c>
      <c r="Z72" s="131"/>
      <c r="AA72" s="131" t="s">
        <v>119</v>
      </c>
      <c r="AB72" s="131" t="s">
        <v>120</v>
      </c>
    </row>
    <row r="73" spans="1:28" x14ac:dyDescent="0.25">
      <c r="A73" s="137" t="s">
        <v>370</v>
      </c>
      <c r="B73" s="137" t="s">
        <v>371</v>
      </c>
      <c r="C73" s="137" t="s">
        <v>372</v>
      </c>
      <c r="D73" s="137" t="s">
        <v>302</v>
      </c>
      <c r="E73" s="138">
        <v>89060</v>
      </c>
      <c r="F73" s="137" t="s">
        <v>303</v>
      </c>
      <c r="G73" s="137" t="s">
        <v>373</v>
      </c>
      <c r="H73" s="137" t="s">
        <v>117</v>
      </c>
      <c r="I73" s="136">
        <v>87.636363636363598</v>
      </c>
      <c r="J73" s="135">
        <v>103.380952380952</v>
      </c>
      <c r="K73" s="135">
        <v>58</v>
      </c>
      <c r="L73" s="135">
        <v>43.214285714285701</v>
      </c>
      <c r="M73" s="135">
        <v>37.8333333333333</v>
      </c>
      <c r="N73" s="135">
        <v>135.71428571428601</v>
      </c>
      <c r="O73" s="135">
        <v>106.69047619047601</v>
      </c>
      <c r="P73" s="135">
        <v>2.3809523809523801E-2</v>
      </c>
      <c r="Q73" s="135">
        <v>0</v>
      </c>
      <c r="R73" s="135">
        <v>62.404761904761898</v>
      </c>
      <c r="S73" s="135">
        <v>28.3571428571429</v>
      </c>
      <c r="T73" s="135">
        <v>27.547619047619001</v>
      </c>
      <c r="U73" s="135">
        <v>124.119047619048</v>
      </c>
      <c r="V73" s="135">
        <v>155.90476190476201</v>
      </c>
      <c r="W73" s="134" t="s">
        <v>140</v>
      </c>
      <c r="X73" s="133" t="s">
        <v>118</v>
      </c>
      <c r="Y73" s="131">
        <v>45554</v>
      </c>
      <c r="Z73" s="131"/>
      <c r="AA73" s="131" t="s">
        <v>133</v>
      </c>
      <c r="AB73" s="131" t="s">
        <v>120</v>
      </c>
    </row>
    <row r="74" spans="1:28" ht="15.6" customHeight="1" x14ac:dyDescent="0.25">
      <c r="A74" s="137" t="s">
        <v>374</v>
      </c>
      <c r="B74" s="137" t="s">
        <v>375</v>
      </c>
      <c r="C74" s="137" t="s">
        <v>376</v>
      </c>
      <c r="D74" s="137" t="s">
        <v>377</v>
      </c>
      <c r="E74" s="138">
        <v>98421</v>
      </c>
      <c r="F74" s="137" t="s">
        <v>378</v>
      </c>
      <c r="G74" s="137" t="s">
        <v>126</v>
      </c>
      <c r="H74" s="137" t="s">
        <v>117</v>
      </c>
      <c r="I74" s="136">
        <v>84.452830188679201</v>
      </c>
      <c r="J74" s="135">
        <v>301.95238095238102</v>
      </c>
      <c r="K74" s="135">
        <v>71.357142857142804</v>
      </c>
      <c r="L74" s="135">
        <v>134.666666666667</v>
      </c>
      <c r="M74" s="135">
        <v>159.78571428571399</v>
      </c>
      <c r="N74" s="135">
        <v>285.21428571428601</v>
      </c>
      <c r="O74" s="135">
        <v>301.02380952380997</v>
      </c>
      <c r="P74" s="135">
        <v>36.142857142857103</v>
      </c>
      <c r="Q74" s="135">
        <v>45.380952380952401</v>
      </c>
      <c r="R74" s="135">
        <v>203.142857142857</v>
      </c>
      <c r="S74" s="135">
        <v>45.904761904761898</v>
      </c>
      <c r="T74" s="135">
        <v>23.452380952380999</v>
      </c>
      <c r="U74" s="135">
        <v>395.26190476190402</v>
      </c>
      <c r="V74" s="135">
        <v>448.97619047619003</v>
      </c>
      <c r="W74" s="134">
        <v>1181</v>
      </c>
      <c r="X74" s="133" t="s">
        <v>118</v>
      </c>
      <c r="Y74" s="131">
        <v>45519</v>
      </c>
      <c r="Z74" s="131"/>
      <c r="AA74" s="131" t="s">
        <v>119</v>
      </c>
      <c r="AB74" s="131" t="s">
        <v>120</v>
      </c>
    </row>
    <row r="75" spans="1:28" x14ac:dyDescent="0.25">
      <c r="A75" s="137" t="s">
        <v>379</v>
      </c>
      <c r="B75" s="137" t="s">
        <v>380</v>
      </c>
      <c r="C75" s="137" t="s">
        <v>381</v>
      </c>
      <c r="D75" s="137" t="s">
        <v>198</v>
      </c>
      <c r="E75" s="138">
        <v>5488</v>
      </c>
      <c r="F75" s="137" t="s">
        <v>199</v>
      </c>
      <c r="G75" s="137" t="s">
        <v>160</v>
      </c>
      <c r="H75" s="137" t="s">
        <v>117</v>
      </c>
      <c r="I75" s="136">
        <v>2.1014492753623202</v>
      </c>
      <c r="J75" s="135">
        <v>5.1904761904761898</v>
      </c>
      <c r="K75" s="135">
        <v>9.5238095238095205E-2</v>
      </c>
      <c r="L75" s="135">
        <v>0.33333333333333298</v>
      </c>
      <c r="M75" s="135">
        <v>4.7619047619047603E-2</v>
      </c>
      <c r="N75" s="135">
        <v>0.14285714285714299</v>
      </c>
      <c r="O75" s="135">
        <v>5.4285714285714297</v>
      </c>
      <c r="P75" s="135">
        <v>0</v>
      </c>
      <c r="Q75" s="135">
        <v>9.5238095238095205E-2</v>
      </c>
      <c r="R75" s="135">
        <v>0</v>
      </c>
      <c r="S75" s="135">
        <v>0</v>
      </c>
      <c r="T75" s="135">
        <v>0</v>
      </c>
      <c r="U75" s="135">
        <v>5.6666666666666599</v>
      </c>
      <c r="V75" s="135">
        <v>4.8571428571428497</v>
      </c>
      <c r="W75" s="134" t="s">
        <v>140</v>
      </c>
      <c r="X75" s="133" t="s">
        <v>118</v>
      </c>
      <c r="Y75" s="131">
        <v>45470</v>
      </c>
      <c r="Z75" s="131"/>
      <c r="AA75" s="131" t="s">
        <v>133</v>
      </c>
      <c r="AB75" s="131" t="s">
        <v>120</v>
      </c>
    </row>
    <row r="76" spans="1:28" ht="15.6" customHeight="1" x14ac:dyDescent="0.25">
      <c r="A76" s="137" t="s">
        <v>382</v>
      </c>
      <c r="B76" s="137" t="s">
        <v>383</v>
      </c>
      <c r="C76" s="137" t="s">
        <v>384</v>
      </c>
      <c r="D76" s="137" t="s">
        <v>158</v>
      </c>
      <c r="E76" s="138">
        <v>40031</v>
      </c>
      <c r="F76" s="137" t="s">
        <v>159</v>
      </c>
      <c r="G76" s="137" t="s">
        <v>160</v>
      </c>
      <c r="H76" s="137" t="s">
        <v>117</v>
      </c>
      <c r="I76" s="136">
        <v>2.1875</v>
      </c>
      <c r="J76" s="135">
        <v>7.1428571428571397E-2</v>
      </c>
      <c r="K76" s="135">
        <v>0.28571428571428598</v>
      </c>
      <c r="L76" s="135">
        <v>0.40476190476190499</v>
      </c>
      <c r="M76" s="135">
        <v>0.38095238095238099</v>
      </c>
      <c r="N76" s="135">
        <v>0.64285714285714302</v>
      </c>
      <c r="O76" s="135">
        <v>0.5</v>
      </c>
      <c r="P76" s="135">
        <v>0</v>
      </c>
      <c r="Q76" s="135">
        <v>0</v>
      </c>
      <c r="R76" s="135">
        <v>4.7619047619047603E-2</v>
      </c>
      <c r="S76" s="135">
        <v>0</v>
      </c>
      <c r="T76" s="135">
        <v>0</v>
      </c>
      <c r="U76" s="135">
        <v>1.09523809523809</v>
      </c>
      <c r="V76" s="135">
        <v>0.69047619047619002</v>
      </c>
      <c r="W76" s="134" t="s">
        <v>140</v>
      </c>
      <c r="X76" s="133" t="s">
        <v>118</v>
      </c>
      <c r="Y76" s="131">
        <v>45554</v>
      </c>
      <c r="Z76" s="131"/>
      <c r="AA76" s="131" t="s">
        <v>133</v>
      </c>
      <c r="AB76" s="131" t="s">
        <v>120</v>
      </c>
    </row>
    <row r="77" spans="1:28" x14ac:dyDescent="0.25">
      <c r="A77" s="137" t="s">
        <v>385</v>
      </c>
      <c r="B77" s="137" t="s">
        <v>386</v>
      </c>
      <c r="C77" s="137" t="s">
        <v>387</v>
      </c>
      <c r="D77" s="137" t="s">
        <v>147</v>
      </c>
      <c r="E77" s="138">
        <v>32839</v>
      </c>
      <c r="F77" s="137" t="s">
        <v>148</v>
      </c>
      <c r="G77" s="137" t="s">
        <v>160</v>
      </c>
      <c r="H77" s="137" t="s">
        <v>117</v>
      </c>
      <c r="I77" s="136">
        <v>2.27868852459016</v>
      </c>
      <c r="J77" s="135">
        <v>0.5</v>
      </c>
      <c r="K77" s="135">
        <v>1.0476190476190499</v>
      </c>
      <c r="L77" s="135">
        <v>1.4285714285714299</v>
      </c>
      <c r="M77" s="135">
        <v>0.80952380952380898</v>
      </c>
      <c r="N77" s="135">
        <v>1.28571428571429</v>
      </c>
      <c r="O77" s="135">
        <v>2.1428571428571401</v>
      </c>
      <c r="P77" s="135">
        <v>0.14285714285714299</v>
      </c>
      <c r="Q77" s="135">
        <v>0.214285714285714</v>
      </c>
      <c r="R77" s="135">
        <v>0.14285714285714299</v>
      </c>
      <c r="S77" s="135">
        <v>7.1428571428571397E-2</v>
      </c>
      <c r="T77" s="135">
        <v>9.5238095238095205E-2</v>
      </c>
      <c r="U77" s="135">
        <v>3.4761904761904798</v>
      </c>
      <c r="V77" s="135">
        <v>1.9047619047619</v>
      </c>
      <c r="W77" s="134" t="s">
        <v>140</v>
      </c>
      <c r="X77" s="133" t="s">
        <v>118</v>
      </c>
      <c r="Y77" s="131">
        <v>45519</v>
      </c>
      <c r="Z77" s="131"/>
      <c r="AA77" s="131" t="s">
        <v>133</v>
      </c>
      <c r="AB77" s="131" t="s">
        <v>120</v>
      </c>
    </row>
    <row r="78" spans="1:28" ht="15.6" customHeight="1" x14ac:dyDescent="0.25">
      <c r="A78" s="137" t="s">
        <v>388</v>
      </c>
      <c r="B78" s="137" t="s">
        <v>389</v>
      </c>
      <c r="C78" s="137" t="s">
        <v>390</v>
      </c>
      <c r="D78" s="137" t="s">
        <v>167</v>
      </c>
      <c r="E78" s="138">
        <v>10924</v>
      </c>
      <c r="F78" s="137" t="s">
        <v>391</v>
      </c>
      <c r="G78" s="137" t="s">
        <v>132</v>
      </c>
      <c r="H78" s="137" t="s">
        <v>117</v>
      </c>
      <c r="I78" s="136">
        <v>38.299999999999997</v>
      </c>
      <c r="J78" s="135">
        <v>25.1904761904762</v>
      </c>
      <c r="K78" s="135">
        <v>32.523809523809497</v>
      </c>
      <c r="L78" s="135">
        <v>7.1190476190476204</v>
      </c>
      <c r="M78" s="135">
        <v>12.1666666666667</v>
      </c>
      <c r="N78" s="135">
        <v>49.190476190476197</v>
      </c>
      <c r="O78" s="135">
        <v>27.8095238095238</v>
      </c>
      <c r="P78" s="135">
        <v>0</v>
      </c>
      <c r="Q78" s="135">
        <v>0</v>
      </c>
      <c r="R78" s="135">
        <v>12.1904761904762</v>
      </c>
      <c r="S78" s="135">
        <v>14.2619047619048</v>
      </c>
      <c r="T78" s="135">
        <v>17.619047619047599</v>
      </c>
      <c r="U78" s="135">
        <v>32.928571428571402</v>
      </c>
      <c r="V78" s="135">
        <v>33.476190476190503</v>
      </c>
      <c r="W78" s="134" t="s">
        <v>140</v>
      </c>
      <c r="X78" s="133" t="s">
        <v>118</v>
      </c>
      <c r="Y78" s="131">
        <v>45435</v>
      </c>
      <c r="Z78" s="131"/>
      <c r="AA78" s="131" t="s">
        <v>133</v>
      </c>
      <c r="AB78" s="131" t="s">
        <v>120</v>
      </c>
    </row>
    <row r="79" spans="1:28" x14ac:dyDescent="0.25">
      <c r="A79" s="137" t="s">
        <v>392</v>
      </c>
      <c r="B79" s="137" t="s">
        <v>393</v>
      </c>
      <c r="C79" s="137" t="s">
        <v>394</v>
      </c>
      <c r="D79" s="137" t="s">
        <v>124</v>
      </c>
      <c r="E79" s="138">
        <v>92154</v>
      </c>
      <c r="F79" s="137" t="s">
        <v>318</v>
      </c>
      <c r="G79" s="137" t="s">
        <v>126</v>
      </c>
      <c r="H79" s="137" t="s">
        <v>117</v>
      </c>
      <c r="I79" s="136">
        <v>20.1911870936672</v>
      </c>
      <c r="J79" s="135">
        <v>915.69047619045796</v>
      </c>
      <c r="K79" s="135">
        <v>371.57142857142702</v>
      </c>
      <c r="L79" s="135">
        <v>33.309523809523803</v>
      </c>
      <c r="M79" s="135">
        <v>36.404761904761898</v>
      </c>
      <c r="N79" s="135">
        <v>132.69047619047601</v>
      </c>
      <c r="O79" s="135">
        <v>960.07142857140298</v>
      </c>
      <c r="P79" s="135">
        <v>14.6904761904762</v>
      </c>
      <c r="Q79" s="135">
        <v>249.52380952381</v>
      </c>
      <c r="R79" s="135">
        <v>59.285714285714199</v>
      </c>
      <c r="S79" s="135">
        <v>31.8095238095238</v>
      </c>
      <c r="T79" s="135">
        <v>25.3095238095238</v>
      </c>
      <c r="U79" s="135">
        <v>1240.57142857143</v>
      </c>
      <c r="V79" s="135">
        <v>704.66666666664798</v>
      </c>
      <c r="W79" s="134">
        <v>750</v>
      </c>
      <c r="X79" s="133" t="s">
        <v>118</v>
      </c>
      <c r="Y79" s="131">
        <v>45603</v>
      </c>
      <c r="Z79" s="131"/>
      <c r="AA79" s="131" t="s">
        <v>119</v>
      </c>
      <c r="AB79" s="131" t="s">
        <v>149</v>
      </c>
    </row>
    <row r="80" spans="1:28" ht="15.6" customHeight="1" x14ac:dyDescent="0.25">
      <c r="A80" s="137" t="s">
        <v>395</v>
      </c>
      <c r="B80" s="137" t="s">
        <v>396</v>
      </c>
      <c r="C80" s="137" t="s">
        <v>397</v>
      </c>
      <c r="D80" s="137" t="s">
        <v>205</v>
      </c>
      <c r="E80" s="138">
        <v>88081</v>
      </c>
      <c r="F80" s="137" t="s">
        <v>206</v>
      </c>
      <c r="G80" s="137" t="s">
        <v>116</v>
      </c>
      <c r="H80" s="137" t="s">
        <v>117</v>
      </c>
      <c r="I80" s="136">
        <v>21.712446351931298</v>
      </c>
      <c r="J80" s="135">
        <v>717.21428571426702</v>
      </c>
      <c r="K80" s="135">
        <v>35.8333333333333</v>
      </c>
      <c r="L80" s="135">
        <v>20.619047619047599</v>
      </c>
      <c r="M80" s="135">
        <v>8.4761904761904692</v>
      </c>
      <c r="N80" s="135">
        <v>76.809523809523697</v>
      </c>
      <c r="O80" s="135">
        <v>521.92857142857395</v>
      </c>
      <c r="P80" s="135">
        <v>2.5714285714285698</v>
      </c>
      <c r="Q80" s="135">
        <v>180.833333333333</v>
      </c>
      <c r="R80" s="135">
        <v>20.8095238095238</v>
      </c>
      <c r="S80" s="135">
        <v>19.1428571428571</v>
      </c>
      <c r="T80" s="135">
        <v>33.6666666666667</v>
      </c>
      <c r="U80" s="135">
        <v>708.52380952379099</v>
      </c>
      <c r="V80" s="135">
        <v>626.28571428570297</v>
      </c>
      <c r="W80" s="134">
        <v>500</v>
      </c>
      <c r="X80" s="133" t="s">
        <v>118</v>
      </c>
      <c r="Y80" s="131">
        <v>45612</v>
      </c>
      <c r="Z80" s="131"/>
      <c r="AA80" s="131" t="s">
        <v>119</v>
      </c>
      <c r="AB80" s="131" t="s">
        <v>149</v>
      </c>
    </row>
    <row r="81" spans="1:28" x14ac:dyDescent="0.25">
      <c r="A81" s="137" t="s">
        <v>398</v>
      </c>
      <c r="B81" s="137" t="s">
        <v>399</v>
      </c>
      <c r="C81" s="137" t="s">
        <v>400</v>
      </c>
      <c r="D81" s="137" t="s">
        <v>401</v>
      </c>
      <c r="E81" s="138">
        <v>68949</v>
      </c>
      <c r="F81" s="137" t="s">
        <v>279</v>
      </c>
      <c r="G81" s="137" t="s">
        <v>160</v>
      </c>
      <c r="H81" s="137" t="s">
        <v>117</v>
      </c>
      <c r="I81" s="136">
        <v>90.75</v>
      </c>
      <c r="J81" s="135">
        <v>0.76190476190476197</v>
      </c>
      <c r="K81" s="135">
        <v>3.1666666666666701</v>
      </c>
      <c r="L81" s="135">
        <v>9.6428571428571406</v>
      </c>
      <c r="M81" s="135">
        <v>11.8333333333333</v>
      </c>
      <c r="N81" s="135">
        <v>22.952380952380999</v>
      </c>
      <c r="O81" s="135">
        <v>1.0952380952381</v>
      </c>
      <c r="P81" s="135">
        <v>1.3571428571428601</v>
      </c>
      <c r="Q81" s="135">
        <v>0</v>
      </c>
      <c r="R81" s="135">
        <v>10.3333333333333</v>
      </c>
      <c r="S81" s="135">
        <v>6.1190476190476204</v>
      </c>
      <c r="T81" s="135">
        <v>1.7380952380952399</v>
      </c>
      <c r="U81" s="135">
        <v>7.2142857142857197</v>
      </c>
      <c r="V81" s="135">
        <v>17.214285714285701</v>
      </c>
      <c r="W81" s="134" t="s">
        <v>140</v>
      </c>
      <c r="X81" s="133" t="s">
        <v>118</v>
      </c>
      <c r="Y81" s="131">
        <v>45435</v>
      </c>
      <c r="Z81" s="131"/>
      <c r="AA81" s="131" t="s">
        <v>133</v>
      </c>
      <c r="AB81" s="131" t="s">
        <v>120</v>
      </c>
    </row>
    <row r="82" spans="1:28" x14ac:dyDescent="0.25">
      <c r="A82" s="137" t="s">
        <v>402</v>
      </c>
      <c r="B82" s="137" t="s">
        <v>403</v>
      </c>
      <c r="C82" s="137" t="s">
        <v>404</v>
      </c>
      <c r="D82" s="137" t="s">
        <v>405</v>
      </c>
      <c r="E82" s="138">
        <v>35447</v>
      </c>
      <c r="F82" s="137" t="s">
        <v>115</v>
      </c>
      <c r="G82" s="137" t="s">
        <v>132</v>
      </c>
      <c r="H82" s="137" t="s">
        <v>117</v>
      </c>
      <c r="I82" s="136">
        <v>2.7808641975308599</v>
      </c>
      <c r="J82" s="135">
        <v>4.4523809523809499</v>
      </c>
      <c r="K82" s="135">
        <v>11.9047619047619</v>
      </c>
      <c r="L82" s="135">
        <v>9.4047619047618891</v>
      </c>
      <c r="M82" s="135">
        <v>4.3571428571428603</v>
      </c>
      <c r="N82" s="135">
        <v>15.0952380952381</v>
      </c>
      <c r="O82" s="135">
        <v>12.761904761904701</v>
      </c>
      <c r="P82" s="135">
        <v>1.6428571428571399</v>
      </c>
      <c r="Q82" s="135">
        <v>0.61904761904761896</v>
      </c>
      <c r="R82" s="135">
        <v>0.66666666666666696</v>
      </c>
      <c r="S82" s="135">
        <v>0.78571428571428603</v>
      </c>
      <c r="T82" s="135">
        <v>0.78571428571428603</v>
      </c>
      <c r="U82" s="135">
        <v>27.8809523809525</v>
      </c>
      <c r="V82" s="135">
        <v>15.8333333333333</v>
      </c>
      <c r="W82" s="134" t="s">
        <v>140</v>
      </c>
      <c r="X82" s="133" t="s">
        <v>118</v>
      </c>
      <c r="Y82" s="131">
        <v>45512</v>
      </c>
      <c r="Z82" s="131"/>
      <c r="AA82" s="131" t="s">
        <v>133</v>
      </c>
      <c r="AB82" s="131" t="s">
        <v>120</v>
      </c>
    </row>
    <row r="83" spans="1:28" ht="15.6" customHeight="1" x14ac:dyDescent="0.25">
      <c r="A83" s="137" t="s">
        <v>406</v>
      </c>
      <c r="B83" s="137" t="s">
        <v>407</v>
      </c>
      <c r="C83" s="137" t="s">
        <v>408</v>
      </c>
      <c r="D83" s="137" t="s">
        <v>214</v>
      </c>
      <c r="E83" s="138">
        <v>18428</v>
      </c>
      <c r="F83" s="137" t="s">
        <v>215</v>
      </c>
      <c r="G83" s="137" t="s">
        <v>132</v>
      </c>
      <c r="H83" s="137" t="s">
        <v>139</v>
      </c>
      <c r="I83" s="136">
        <v>30.744186046511601</v>
      </c>
      <c r="J83" s="135">
        <v>93.785714285714306</v>
      </c>
      <c r="K83" s="135">
        <v>13.7380952380952</v>
      </c>
      <c r="L83" s="135">
        <v>26.738095238095202</v>
      </c>
      <c r="M83" s="135">
        <v>27.5</v>
      </c>
      <c r="N83" s="135">
        <v>52.595238095238102</v>
      </c>
      <c r="O83" s="135">
        <v>109.166666666667</v>
      </c>
      <c r="P83" s="135">
        <v>0</v>
      </c>
      <c r="Q83" s="135">
        <v>0</v>
      </c>
      <c r="R83" s="135">
        <v>25.571428571428601</v>
      </c>
      <c r="S83" s="135">
        <v>11.6428571428571</v>
      </c>
      <c r="T83" s="135">
        <v>8.9761904761904798</v>
      </c>
      <c r="U83" s="135">
        <v>115.571428571429</v>
      </c>
      <c r="V83" s="135">
        <v>131.52380952381</v>
      </c>
      <c r="W83" s="134">
        <v>100</v>
      </c>
      <c r="X83" s="133" t="s">
        <v>118</v>
      </c>
      <c r="Y83" s="131">
        <v>45533</v>
      </c>
      <c r="Z83" s="131"/>
      <c r="AA83" s="131" t="s">
        <v>119</v>
      </c>
      <c r="AB83" s="131" t="s">
        <v>120</v>
      </c>
    </row>
    <row r="84" spans="1:28" ht="15.6" customHeight="1" x14ac:dyDescent="0.25">
      <c r="A84" s="137" t="s">
        <v>409</v>
      </c>
      <c r="B84" s="137" t="s">
        <v>410</v>
      </c>
      <c r="C84" s="137" t="s">
        <v>411</v>
      </c>
      <c r="D84" s="137" t="s">
        <v>137</v>
      </c>
      <c r="E84" s="138">
        <v>70576</v>
      </c>
      <c r="F84" s="137" t="s">
        <v>115</v>
      </c>
      <c r="G84" s="137" t="s">
        <v>116</v>
      </c>
      <c r="H84" s="137" t="s">
        <v>139</v>
      </c>
      <c r="I84" s="136">
        <v>28.938356164383599</v>
      </c>
      <c r="J84" s="135">
        <v>237.09523809523799</v>
      </c>
      <c r="K84" s="135">
        <v>96.357142857143003</v>
      </c>
      <c r="L84" s="135">
        <v>163.73809523809601</v>
      </c>
      <c r="M84" s="135">
        <v>83.357142857142904</v>
      </c>
      <c r="N84" s="135">
        <v>242.04761904762</v>
      </c>
      <c r="O84" s="135">
        <v>337.45238095237897</v>
      </c>
      <c r="P84" s="135">
        <v>0</v>
      </c>
      <c r="Q84" s="135">
        <v>1.0476190476190499</v>
      </c>
      <c r="R84" s="135">
        <v>60.3333333333333</v>
      </c>
      <c r="S84" s="135">
        <v>34.857142857142897</v>
      </c>
      <c r="T84" s="135">
        <v>28.5</v>
      </c>
      <c r="U84" s="135">
        <v>456.85714285713902</v>
      </c>
      <c r="V84" s="135">
        <v>468.78571428570899</v>
      </c>
      <c r="W84" s="134" t="s">
        <v>140</v>
      </c>
      <c r="X84" s="133" t="s">
        <v>118</v>
      </c>
      <c r="Y84" s="131">
        <v>45505</v>
      </c>
      <c r="Z84" s="131"/>
      <c r="AA84" s="131" t="s">
        <v>119</v>
      </c>
      <c r="AB84" s="131" t="s">
        <v>120</v>
      </c>
    </row>
    <row r="85" spans="1:28" ht="15.6" customHeight="1" x14ac:dyDescent="0.25">
      <c r="A85" s="137" t="s">
        <v>412</v>
      </c>
      <c r="B85" s="137" t="s">
        <v>413</v>
      </c>
      <c r="C85" s="137" t="s">
        <v>414</v>
      </c>
      <c r="D85" s="137" t="s">
        <v>147</v>
      </c>
      <c r="E85" s="138">
        <v>33762</v>
      </c>
      <c r="F85" s="137" t="s">
        <v>148</v>
      </c>
      <c r="G85" s="137" t="s">
        <v>160</v>
      </c>
      <c r="H85" s="137" t="s">
        <v>117</v>
      </c>
      <c r="I85" s="136">
        <v>1.6764705882352899</v>
      </c>
      <c r="J85" s="135">
        <v>0.78571428571428603</v>
      </c>
      <c r="K85" s="135">
        <v>1.4047619047619</v>
      </c>
      <c r="L85" s="135">
        <v>1.97619047619048</v>
      </c>
      <c r="M85" s="135">
        <v>0.78571428571428603</v>
      </c>
      <c r="N85" s="135">
        <v>2.7857142857142798</v>
      </c>
      <c r="O85" s="135">
        <v>2</v>
      </c>
      <c r="P85" s="135">
        <v>7.1428571428571397E-2</v>
      </c>
      <c r="Q85" s="135">
        <v>9.5238095238095205E-2</v>
      </c>
      <c r="R85" s="135">
        <v>0</v>
      </c>
      <c r="S85" s="135">
        <v>7.1428571428571397E-2</v>
      </c>
      <c r="T85" s="135">
        <v>0</v>
      </c>
      <c r="U85" s="135">
        <v>4.8809523809523796</v>
      </c>
      <c r="V85" s="135">
        <v>2.8571428571428599</v>
      </c>
      <c r="W85" s="134" t="s">
        <v>140</v>
      </c>
      <c r="X85" s="133" t="s">
        <v>118</v>
      </c>
      <c r="Y85" s="131">
        <v>45561</v>
      </c>
      <c r="Z85" s="131"/>
      <c r="AA85" s="131" t="s">
        <v>133</v>
      </c>
      <c r="AB85" s="131" t="s">
        <v>120</v>
      </c>
    </row>
    <row r="86" spans="1:28" x14ac:dyDescent="0.25">
      <c r="A86" s="137" t="s">
        <v>415</v>
      </c>
      <c r="B86" s="137" t="s">
        <v>416</v>
      </c>
      <c r="C86" s="137" t="s">
        <v>417</v>
      </c>
      <c r="D86" s="137" t="s">
        <v>418</v>
      </c>
      <c r="E86" s="138">
        <v>82201</v>
      </c>
      <c r="F86" s="137" t="s">
        <v>230</v>
      </c>
      <c r="G86" s="137" t="s">
        <v>160</v>
      </c>
      <c r="H86" s="137" t="s">
        <v>117</v>
      </c>
      <c r="I86" s="136">
        <v>1.75</v>
      </c>
      <c r="J86" s="135">
        <v>0.26190476190476197</v>
      </c>
      <c r="K86" s="135">
        <v>0.19047619047618999</v>
      </c>
      <c r="L86" s="135">
        <v>0.30952380952380898</v>
      </c>
      <c r="M86" s="135">
        <v>0.26190476190476197</v>
      </c>
      <c r="N86" s="135">
        <v>0.78571428571428603</v>
      </c>
      <c r="O86" s="135">
        <v>0.238095238095238</v>
      </c>
      <c r="P86" s="135">
        <v>0</v>
      </c>
      <c r="Q86" s="135">
        <v>0</v>
      </c>
      <c r="R86" s="135">
        <v>0.26190476190476197</v>
      </c>
      <c r="S86" s="135">
        <v>0</v>
      </c>
      <c r="T86" s="135">
        <v>0</v>
      </c>
      <c r="U86" s="135">
        <v>0.76190476190476197</v>
      </c>
      <c r="V86" s="135">
        <v>0.69047619047619002</v>
      </c>
      <c r="W86" s="134" t="s">
        <v>140</v>
      </c>
      <c r="X86" s="133" t="s">
        <v>200</v>
      </c>
      <c r="Y86" s="131">
        <v>45373</v>
      </c>
      <c r="Z86" s="131"/>
      <c r="AA86" s="131" t="s">
        <v>201</v>
      </c>
      <c r="AB86" s="131" t="s">
        <v>120</v>
      </c>
    </row>
    <row r="87" spans="1:28" ht="15.6" customHeight="1" x14ac:dyDescent="0.25">
      <c r="A87" s="137" t="s">
        <v>419</v>
      </c>
      <c r="B87" s="137" t="s">
        <v>420</v>
      </c>
      <c r="C87" s="137" t="s">
        <v>421</v>
      </c>
      <c r="D87" s="137" t="s">
        <v>422</v>
      </c>
      <c r="E87" s="138">
        <v>2360</v>
      </c>
      <c r="F87" s="137" t="s">
        <v>199</v>
      </c>
      <c r="G87" s="137" t="s">
        <v>132</v>
      </c>
      <c r="H87" s="137" t="s">
        <v>139</v>
      </c>
      <c r="I87" s="136">
        <v>78.284153005464503</v>
      </c>
      <c r="J87" s="135">
        <v>97.380952380952294</v>
      </c>
      <c r="K87" s="135">
        <v>15.0952380952381</v>
      </c>
      <c r="L87" s="135">
        <v>118.833333333333</v>
      </c>
      <c r="M87" s="135">
        <v>117.47619047619099</v>
      </c>
      <c r="N87" s="135">
        <v>131.88095238095201</v>
      </c>
      <c r="O87" s="135">
        <v>216.90476190476201</v>
      </c>
      <c r="P87" s="135">
        <v>0</v>
      </c>
      <c r="Q87" s="135">
        <v>0</v>
      </c>
      <c r="R87" s="135">
        <v>67.642857142857096</v>
      </c>
      <c r="S87" s="135">
        <v>19.547619047619101</v>
      </c>
      <c r="T87" s="135">
        <v>24.976190476190499</v>
      </c>
      <c r="U87" s="135">
        <v>236.61904761904799</v>
      </c>
      <c r="V87" s="135">
        <v>175.142857142857</v>
      </c>
      <c r="W87" s="134" t="s">
        <v>140</v>
      </c>
      <c r="X87" s="133" t="s">
        <v>118</v>
      </c>
      <c r="Y87" s="131">
        <v>45449</v>
      </c>
      <c r="Z87" s="131"/>
      <c r="AA87" s="131" t="s">
        <v>133</v>
      </c>
      <c r="AB87" s="131" t="s">
        <v>120</v>
      </c>
    </row>
    <row r="88" spans="1:28" ht="15.6" customHeight="1" x14ac:dyDescent="0.25">
      <c r="A88" s="137" t="s">
        <v>423</v>
      </c>
      <c r="B88" s="137" t="s">
        <v>424</v>
      </c>
      <c r="C88" s="137" t="s">
        <v>425</v>
      </c>
      <c r="D88" s="137" t="s">
        <v>426</v>
      </c>
      <c r="E88" s="138">
        <v>50313</v>
      </c>
      <c r="F88" s="137" t="s">
        <v>279</v>
      </c>
      <c r="G88" s="137" t="s">
        <v>160</v>
      </c>
      <c r="H88" s="137" t="s">
        <v>117</v>
      </c>
      <c r="I88" s="136">
        <v>87.6666666666667</v>
      </c>
      <c r="J88" s="135">
        <v>0.64285714285714302</v>
      </c>
      <c r="K88" s="135">
        <v>9.7619047619047592</v>
      </c>
      <c r="L88" s="135">
        <v>6.1904761904761898</v>
      </c>
      <c r="M88" s="135">
        <v>9.7380952380952408</v>
      </c>
      <c r="N88" s="135">
        <v>25.476190476190499</v>
      </c>
      <c r="O88" s="135">
        <v>0.52380952380952395</v>
      </c>
      <c r="P88" s="135">
        <v>0</v>
      </c>
      <c r="Q88" s="135">
        <v>0.33333333333333298</v>
      </c>
      <c r="R88" s="135">
        <v>11.6904761904762</v>
      </c>
      <c r="S88" s="135">
        <v>3.28571428571429</v>
      </c>
      <c r="T88" s="135">
        <v>1.69047619047619</v>
      </c>
      <c r="U88" s="135">
        <v>9.6666666666666696</v>
      </c>
      <c r="V88" s="135">
        <v>24.119047619047599</v>
      </c>
      <c r="W88" s="134" t="s">
        <v>140</v>
      </c>
      <c r="X88" s="133" t="s">
        <v>118</v>
      </c>
      <c r="Y88" s="131">
        <v>45505</v>
      </c>
      <c r="Z88" s="131"/>
      <c r="AA88" s="131" t="s">
        <v>133</v>
      </c>
      <c r="AB88" s="131" t="s">
        <v>120</v>
      </c>
    </row>
    <row r="89" spans="1:28" ht="15.6" customHeight="1" x14ac:dyDescent="0.25">
      <c r="A89" s="137" t="s">
        <v>427</v>
      </c>
      <c r="B89" s="137" t="s">
        <v>428</v>
      </c>
      <c r="C89" s="137" t="s">
        <v>429</v>
      </c>
      <c r="D89" s="137" t="s">
        <v>153</v>
      </c>
      <c r="E89" s="138">
        <v>78566</v>
      </c>
      <c r="F89" s="137" t="s">
        <v>245</v>
      </c>
      <c r="G89" s="137" t="s">
        <v>169</v>
      </c>
      <c r="H89" s="137" t="s">
        <v>117</v>
      </c>
      <c r="I89" s="136">
        <v>7.8308351177730202</v>
      </c>
      <c r="J89" s="135">
        <v>877.80952380952397</v>
      </c>
      <c r="K89" s="135">
        <v>24.1904761904762</v>
      </c>
      <c r="L89" s="135">
        <v>9.5238095238095205E-2</v>
      </c>
      <c r="M89" s="135">
        <v>2.4761904761904798</v>
      </c>
      <c r="N89" s="135">
        <v>90.357142857142804</v>
      </c>
      <c r="O89" s="135">
        <v>814.16666666666504</v>
      </c>
      <c r="P89" s="135">
        <v>4.7619047619047603E-2</v>
      </c>
      <c r="Q89" s="135">
        <v>0</v>
      </c>
      <c r="R89" s="135">
        <v>24.119047619047599</v>
      </c>
      <c r="S89" s="135">
        <v>29.238095238095202</v>
      </c>
      <c r="T89" s="135">
        <v>32.8333333333333</v>
      </c>
      <c r="U89" s="135">
        <v>818.38095238095104</v>
      </c>
      <c r="V89" s="135">
        <v>651.97619047618696</v>
      </c>
      <c r="W89" s="134">
        <v>650</v>
      </c>
      <c r="X89" s="133" t="s">
        <v>118</v>
      </c>
      <c r="Y89" s="131">
        <v>45547</v>
      </c>
      <c r="Z89" s="131"/>
      <c r="AA89" s="131" t="s">
        <v>119</v>
      </c>
      <c r="AB89" s="131" t="s">
        <v>120</v>
      </c>
    </row>
    <row r="90" spans="1:28" ht="15.6" customHeight="1" x14ac:dyDescent="0.25">
      <c r="A90" s="137" t="s">
        <v>430</v>
      </c>
      <c r="B90" s="137" t="s">
        <v>431</v>
      </c>
      <c r="C90" s="137" t="s">
        <v>432</v>
      </c>
      <c r="D90" s="137" t="s">
        <v>426</v>
      </c>
      <c r="E90" s="138">
        <v>51501</v>
      </c>
      <c r="F90" s="137" t="s">
        <v>279</v>
      </c>
      <c r="G90" s="137" t="s">
        <v>160</v>
      </c>
      <c r="H90" s="137" t="s">
        <v>117</v>
      </c>
      <c r="I90" s="136">
        <v>52.125</v>
      </c>
      <c r="J90" s="135">
        <v>0.5</v>
      </c>
      <c r="K90" s="135">
        <v>3</v>
      </c>
      <c r="L90" s="135">
        <v>10.3095238095238</v>
      </c>
      <c r="M90" s="135">
        <v>15.4047619047619</v>
      </c>
      <c r="N90" s="135">
        <v>27.880952380952401</v>
      </c>
      <c r="O90" s="135">
        <v>1.1428571428571399</v>
      </c>
      <c r="P90" s="135">
        <v>0.19047619047618999</v>
      </c>
      <c r="Q90" s="135">
        <v>0</v>
      </c>
      <c r="R90" s="135">
        <v>8.5714285714285694</v>
      </c>
      <c r="S90" s="135">
        <v>2.4523809523809499</v>
      </c>
      <c r="T90" s="135">
        <v>0.952380952380952</v>
      </c>
      <c r="U90" s="135">
        <v>17.238095238095202</v>
      </c>
      <c r="V90" s="135">
        <v>25.119047619047599</v>
      </c>
      <c r="W90" s="134" t="s">
        <v>140</v>
      </c>
      <c r="X90" s="133" t="s">
        <v>118</v>
      </c>
      <c r="Y90" s="131">
        <v>45589</v>
      </c>
      <c r="Z90" s="131"/>
      <c r="AA90" s="131" t="s">
        <v>133</v>
      </c>
      <c r="AB90" s="131" t="s">
        <v>149</v>
      </c>
    </row>
    <row r="91" spans="1:28" x14ac:dyDescent="0.25">
      <c r="A91" s="137" t="s">
        <v>433</v>
      </c>
      <c r="B91" s="137" t="s">
        <v>434</v>
      </c>
      <c r="C91" s="137" t="s">
        <v>435</v>
      </c>
      <c r="D91" s="137" t="s">
        <v>153</v>
      </c>
      <c r="E91" s="138">
        <v>76009</v>
      </c>
      <c r="F91" s="137" t="s">
        <v>154</v>
      </c>
      <c r="G91" s="137" t="s">
        <v>116</v>
      </c>
      <c r="H91" s="137" t="s">
        <v>117</v>
      </c>
      <c r="I91" s="136">
        <v>9.5808823529411793</v>
      </c>
      <c r="J91" s="135">
        <v>185.71428571428601</v>
      </c>
      <c r="K91" s="135">
        <v>73.5</v>
      </c>
      <c r="L91" s="135">
        <v>176.28571428571399</v>
      </c>
      <c r="M91" s="135">
        <v>101.54761904761899</v>
      </c>
      <c r="N91" s="135">
        <v>221.35714285714201</v>
      </c>
      <c r="O91" s="135">
        <v>272.92857142857099</v>
      </c>
      <c r="P91" s="135">
        <v>18.523809523809501</v>
      </c>
      <c r="Q91" s="135">
        <v>24.238095238095202</v>
      </c>
      <c r="R91" s="135">
        <v>98.785714285714306</v>
      </c>
      <c r="S91" s="135">
        <v>52.1666666666667</v>
      </c>
      <c r="T91" s="135">
        <v>48.857142857142897</v>
      </c>
      <c r="U91" s="135">
        <v>337.23809523809302</v>
      </c>
      <c r="V91" s="135">
        <v>339.88095238094797</v>
      </c>
      <c r="W91" s="134">
        <v>525</v>
      </c>
      <c r="X91" s="133" t="s">
        <v>118</v>
      </c>
      <c r="Y91" s="131">
        <v>45456</v>
      </c>
      <c r="Z91" s="131"/>
      <c r="AA91" s="131" t="s">
        <v>436</v>
      </c>
      <c r="AB91" s="131" t="s">
        <v>120</v>
      </c>
    </row>
    <row r="92" spans="1:28" x14ac:dyDescent="0.25">
      <c r="A92" s="137" t="s">
        <v>437</v>
      </c>
      <c r="B92" s="137" t="s">
        <v>438</v>
      </c>
      <c r="C92" s="137" t="s">
        <v>439</v>
      </c>
      <c r="D92" s="137" t="s">
        <v>178</v>
      </c>
      <c r="E92" s="138">
        <v>23901</v>
      </c>
      <c r="F92" s="137" t="s">
        <v>179</v>
      </c>
      <c r="G92" s="137" t="s">
        <v>116</v>
      </c>
      <c r="H92" s="137" t="s">
        <v>139</v>
      </c>
      <c r="I92" s="136">
        <v>87.681159420289902</v>
      </c>
      <c r="J92" s="135">
        <v>116.95238095238101</v>
      </c>
      <c r="K92" s="135">
        <v>51.261904761904702</v>
      </c>
      <c r="L92" s="135">
        <v>114.30952380952399</v>
      </c>
      <c r="M92" s="135">
        <v>145.88095238095201</v>
      </c>
      <c r="N92" s="135">
        <v>253.38095238095201</v>
      </c>
      <c r="O92" s="135">
        <v>175.02380952380901</v>
      </c>
      <c r="P92" s="135">
        <v>0</v>
      </c>
      <c r="Q92" s="135">
        <v>0</v>
      </c>
      <c r="R92" s="135">
        <v>141.02380952381</v>
      </c>
      <c r="S92" s="135">
        <v>51.119047619047599</v>
      </c>
      <c r="T92" s="135">
        <v>33.857142857142897</v>
      </c>
      <c r="U92" s="135">
        <v>202.40476190476201</v>
      </c>
      <c r="V92" s="135">
        <v>251.04761904761901</v>
      </c>
      <c r="W92" s="134">
        <v>459</v>
      </c>
      <c r="X92" s="133" t="s">
        <v>118</v>
      </c>
      <c r="Y92" s="131">
        <v>45428</v>
      </c>
      <c r="Z92" s="131"/>
      <c r="AA92" s="131" t="s">
        <v>119</v>
      </c>
      <c r="AB92" s="131" t="s">
        <v>120</v>
      </c>
    </row>
    <row r="93" spans="1:28" ht="15.6" customHeight="1" x14ac:dyDescent="0.25">
      <c r="A93" s="137" t="s">
        <v>440</v>
      </c>
      <c r="B93" s="137" t="s">
        <v>441</v>
      </c>
      <c r="C93" s="137" t="s">
        <v>364</v>
      </c>
      <c r="D93" s="137" t="s">
        <v>137</v>
      </c>
      <c r="E93" s="138">
        <v>71202</v>
      </c>
      <c r="F93" s="137" t="s">
        <v>115</v>
      </c>
      <c r="G93" s="137" t="s">
        <v>116</v>
      </c>
      <c r="H93" s="137" t="s">
        <v>139</v>
      </c>
      <c r="I93" s="136">
        <v>33.209195402298903</v>
      </c>
      <c r="J93" s="135">
        <v>763.30952380952704</v>
      </c>
      <c r="K93" s="135">
        <v>23.1904761904762</v>
      </c>
      <c r="L93" s="135">
        <v>0.78571428571428603</v>
      </c>
      <c r="M93" s="135">
        <v>1.2380952380952399</v>
      </c>
      <c r="N93" s="135">
        <v>7.1428571428571397E-2</v>
      </c>
      <c r="O93" s="135">
        <v>2.6666666666666701</v>
      </c>
      <c r="P93" s="135">
        <v>3.4047619047619002</v>
      </c>
      <c r="Q93" s="135">
        <v>782.38095238095502</v>
      </c>
      <c r="R93" s="135">
        <v>1.02380952380952</v>
      </c>
      <c r="S93" s="135">
        <v>1.97619047619048</v>
      </c>
      <c r="T93" s="135">
        <v>0.40476190476190499</v>
      </c>
      <c r="U93" s="135">
        <v>785.119047619051</v>
      </c>
      <c r="V93" s="135">
        <v>362.928571428569</v>
      </c>
      <c r="W93" s="134">
        <v>677</v>
      </c>
      <c r="X93" s="133" t="s">
        <v>118</v>
      </c>
      <c r="Y93" s="131">
        <v>45603</v>
      </c>
      <c r="Z93" s="131"/>
      <c r="AA93" s="131" t="s">
        <v>119</v>
      </c>
      <c r="AB93" s="131" t="s">
        <v>149</v>
      </c>
    </row>
    <row r="94" spans="1:28" x14ac:dyDescent="0.25">
      <c r="A94" s="137" t="s">
        <v>442</v>
      </c>
      <c r="B94" s="137" t="s">
        <v>443</v>
      </c>
      <c r="C94" s="137" t="s">
        <v>345</v>
      </c>
      <c r="D94" s="137" t="s">
        <v>153</v>
      </c>
      <c r="E94" s="138">
        <v>78046</v>
      </c>
      <c r="F94" s="137" t="s">
        <v>245</v>
      </c>
      <c r="G94" s="137" t="s">
        <v>373</v>
      </c>
      <c r="H94" s="137" t="s">
        <v>139</v>
      </c>
      <c r="I94" s="136">
        <v>96.962500000000006</v>
      </c>
      <c r="J94" s="135">
        <v>588.14285714285597</v>
      </c>
      <c r="K94" s="135">
        <v>8.5238095238095308</v>
      </c>
      <c r="L94" s="135">
        <v>0</v>
      </c>
      <c r="M94" s="135">
        <v>0</v>
      </c>
      <c r="N94" s="135">
        <v>14.119047619047601</v>
      </c>
      <c r="O94" s="135">
        <v>582.54761904761801</v>
      </c>
      <c r="P94" s="135">
        <v>0</v>
      </c>
      <c r="Q94" s="135">
        <v>0</v>
      </c>
      <c r="R94" s="135">
        <v>1</v>
      </c>
      <c r="S94" s="135">
        <v>3.5476190476190501</v>
      </c>
      <c r="T94" s="135">
        <v>9.5</v>
      </c>
      <c r="U94" s="135">
        <v>582.619047619046</v>
      </c>
      <c r="V94" s="135">
        <v>525.119047619046</v>
      </c>
      <c r="W94" s="134">
        <v>275</v>
      </c>
      <c r="X94" s="133" t="s">
        <v>118</v>
      </c>
      <c r="Y94" s="131">
        <v>45449</v>
      </c>
      <c r="Z94" s="131"/>
      <c r="AA94" s="131" t="s">
        <v>133</v>
      </c>
      <c r="AB94" s="131" t="s">
        <v>120</v>
      </c>
    </row>
    <row r="95" spans="1:28" ht="15.6" customHeight="1" x14ac:dyDescent="0.25">
      <c r="A95" s="137" t="s">
        <v>444</v>
      </c>
      <c r="B95" s="137" t="s">
        <v>445</v>
      </c>
      <c r="C95" s="137" t="s">
        <v>446</v>
      </c>
      <c r="D95" s="137" t="s">
        <v>137</v>
      </c>
      <c r="E95" s="138">
        <v>71334</v>
      </c>
      <c r="F95" s="137" t="s">
        <v>115</v>
      </c>
      <c r="G95" s="137" t="s">
        <v>116</v>
      </c>
      <c r="H95" s="137" t="s">
        <v>139</v>
      </c>
      <c r="I95" s="136">
        <v>73.134615384615401</v>
      </c>
      <c r="J95" s="135">
        <v>490.333333333334</v>
      </c>
      <c r="K95" s="135">
        <v>56.809523809523803</v>
      </c>
      <c r="L95" s="135">
        <v>0</v>
      </c>
      <c r="M95" s="135">
        <v>1.78571428571429</v>
      </c>
      <c r="N95" s="135">
        <v>6.78571428571429</v>
      </c>
      <c r="O95" s="135">
        <v>541.14285714285802</v>
      </c>
      <c r="P95" s="135">
        <v>0</v>
      </c>
      <c r="Q95" s="135">
        <v>1</v>
      </c>
      <c r="R95" s="135">
        <v>2</v>
      </c>
      <c r="S95" s="135">
        <v>3</v>
      </c>
      <c r="T95" s="135">
        <v>1.5</v>
      </c>
      <c r="U95" s="135">
        <v>542.42857142857304</v>
      </c>
      <c r="V95" s="135">
        <v>269</v>
      </c>
      <c r="W95" s="134">
        <v>361</v>
      </c>
      <c r="X95" s="133" t="s">
        <v>118</v>
      </c>
      <c r="Y95" s="131">
        <v>45428</v>
      </c>
      <c r="Z95" s="131"/>
      <c r="AA95" s="131" t="s">
        <v>119</v>
      </c>
      <c r="AB95" s="131" t="s">
        <v>120</v>
      </c>
    </row>
    <row r="96" spans="1:28" x14ac:dyDescent="0.25">
      <c r="A96" s="137" t="s">
        <v>447</v>
      </c>
      <c r="B96" s="137" t="s">
        <v>448</v>
      </c>
      <c r="C96" s="137" t="s">
        <v>449</v>
      </c>
      <c r="D96" s="137" t="s">
        <v>272</v>
      </c>
      <c r="E96" s="138">
        <v>30250</v>
      </c>
      <c r="F96" s="137" t="s">
        <v>131</v>
      </c>
      <c r="G96" s="137" t="s">
        <v>373</v>
      </c>
      <c r="H96" s="137" t="s">
        <v>117</v>
      </c>
      <c r="I96" s="136">
        <v>1.2978723404255299</v>
      </c>
      <c r="J96" s="135">
        <v>0.33333333333333298</v>
      </c>
      <c r="K96" s="135">
        <v>0.61904761904761896</v>
      </c>
      <c r="L96" s="135">
        <v>1.5</v>
      </c>
      <c r="M96" s="135">
        <v>0.42857142857142899</v>
      </c>
      <c r="N96" s="135">
        <v>1.88095238095238</v>
      </c>
      <c r="O96" s="135">
        <v>1</v>
      </c>
      <c r="P96" s="135">
        <v>0</v>
      </c>
      <c r="Q96" s="135">
        <v>0</v>
      </c>
      <c r="R96" s="135">
        <v>0.19047619047618999</v>
      </c>
      <c r="S96" s="135">
        <v>0</v>
      </c>
      <c r="T96" s="135">
        <v>0</v>
      </c>
      <c r="U96" s="135">
        <v>2.6904761904761898</v>
      </c>
      <c r="V96" s="135">
        <v>1.5952380952381</v>
      </c>
      <c r="W96" s="134" t="s">
        <v>140</v>
      </c>
      <c r="X96" s="133" t="s">
        <v>118</v>
      </c>
      <c r="Y96" s="131">
        <v>45246</v>
      </c>
      <c r="Z96" s="131"/>
      <c r="AA96" s="131" t="s">
        <v>133</v>
      </c>
      <c r="AB96" s="131" t="s">
        <v>120</v>
      </c>
    </row>
    <row r="97" spans="1:28" x14ac:dyDescent="0.25">
      <c r="A97" s="137" t="s">
        <v>450</v>
      </c>
      <c r="B97" s="137" t="s">
        <v>451</v>
      </c>
      <c r="C97" s="137" t="s">
        <v>452</v>
      </c>
      <c r="D97" s="137" t="s">
        <v>453</v>
      </c>
      <c r="E97" s="138">
        <v>96950</v>
      </c>
      <c r="F97" s="137" t="s">
        <v>235</v>
      </c>
      <c r="G97" s="137" t="s">
        <v>160</v>
      </c>
      <c r="H97" s="137" t="s">
        <v>117</v>
      </c>
      <c r="I97" s="136"/>
      <c r="J97" s="135">
        <v>1.0714285714285701</v>
      </c>
      <c r="K97" s="135">
        <v>2.40476190476191</v>
      </c>
      <c r="L97" s="135">
        <v>0</v>
      </c>
      <c r="M97" s="135">
        <v>0</v>
      </c>
      <c r="N97" s="135">
        <v>3</v>
      </c>
      <c r="O97" s="135">
        <v>0.476190476190476</v>
      </c>
      <c r="P97" s="135">
        <v>0</v>
      </c>
      <c r="Q97" s="135">
        <v>0</v>
      </c>
      <c r="R97" s="135">
        <v>1.69047619047619</v>
      </c>
      <c r="S97" s="135">
        <v>0.214285714285714</v>
      </c>
      <c r="T97" s="135">
        <v>0</v>
      </c>
      <c r="U97" s="135">
        <v>1.5714285714285701</v>
      </c>
      <c r="V97" s="135">
        <v>2.5238095238095202</v>
      </c>
      <c r="W97" s="134" t="s">
        <v>140</v>
      </c>
      <c r="X97" s="133" t="s">
        <v>200</v>
      </c>
      <c r="Y97" s="131">
        <v>45359</v>
      </c>
      <c r="Z97" s="131"/>
      <c r="AA97" s="131" t="s">
        <v>201</v>
      </c>
      <c r="AB97" s="131" t="s">
        <v>120</v>
      </c>
    </row>
    <row r="98" spans="1:28" x14ac:dyDescent="0.25">
      <c r="A98" s="137" t="s">
        <v>454</v>
      </c>
      <c r="B98" s="137" t="s">
        <v>455</v>
      </c>
      <c r="C98" s="137" t="s">
        <v>456</v>
      </c>
      <c r="D98" s="137" t="s">
        <v>457</v>
      </c>
      <c r="E98" s="138">
        <v>84119</v>
      </c>
      <c r="F98" s="137" t="s">
        <v>303</v>
      </c>
      <c r="G98" s="137" t="s">
        <v>160</v>
      </c>
      <c r="H98" s="137" t="s">
        <v>117</v>
      </c>
      <c r="I98" s="136">
        <v>2.0379746835443</v>
      </c>
      <c r="J98" s="135">
        <v>1.4047619047619</v>
      </c>
      <c r="K98" s="135">
        <v>4.7380952380952301</v>
      </c>
      <c r="L98" s="135">
        <v>0.19047619047618999</v>
      </c>
      <c r="M98" s="135">
        <v>0.14285714285714299</v>
      </c>
      <c r="N98" s="135">
        <v>4.4761904761904701</v>
      </c>
      <c r="O98" s="135">
        <v>1.6666666666666701</v>
      </c>
      <c r="P98" s="135">
        <v>0.14285714285714299</v>
      </c>
      <c r="Q98" s="135">
        <v>0.19047619047618999</v>
      </c>
      <c r="R98" s="135">
        <v>0.88095238095238104</v>
      </c>
      <c r="S98" s="135">
        <v>0.16666666666666699</v>
      </c>
      <c r="T98" s="135">
        <v>0.119047619047619</v>
      </c>
      <c r="U98" s="135">
        <v>5.3095238095238004</v>
      </c>
      <c r="V98" s="135">
        <v>5.0238095238095202</v>
      </c>
      <c r="W98" s="134" t="s">
        <v>140</v>
      </c>
      <c r="X98" s="133" t="s">
        <v>118</v>
      </c>
      <c r="Y98" s="131">
        <v>45561</v>
      </c>
      <c r="Z98" s="131"/>
      <c r="AA98" s="131" t="s">
        <v>133</v>
      </c>
      <c r="AB98" s="131" t="s">
        <v>298</v>
      </c>
    </row>
    <row r="99" spans="1:28" ht="15.6" customHeight="1" x14ac:dyDescent="0.25">
      <c r="A99" s="137" t="s">
        <v>458</v>
      </c>
      <c r="B99" s="137" t="s">
        <v>459</v>
      </c>
      <c r="C99" s="137" t="s">
        <v>460</v>
      </c>
      <c r="D99" s="137" t="s">
        <v>293</v>
      </c>
      <c r="E99" s="138">
        <v>965</v>
      </c>
      <c r="F99" s="137" t="s">
        <v>148</v>
      </c>
      <c r="G99" s="137" t="s">
        <v>138</v>
      </c>
      <c r="H99" s="137" t="s">
        <v>117</v>
      </c>
      <c r="I99" s="136">
        <v>2.3921568627451002</v>
      </c>
      <c r="J99" s="135">
        <v>5.3809523809523796</v>
      </c>
      <c r="K99" s="135">
        <v>0.214285714285714</v>
      </c>
      <c r="L99" s="135">
        <v>0</v>
      </c>
      <c r="M99" s="135">
        <v>0</v>
      </c>
      <c r="N99" s="135">
        <v>0.30952380952380998</v>
      </c>
      <c r="O99" s="135">
        <v>4.4285714285714297</v>
      </c>
      <c r="P99" s="135">
        <v>0</v>
      </c>
      <c r="Q99" s="135">
        <v>0.85714285714285698</v>
      </c>
      <c r="R99" s="135">
        <v>0</v>
      </c>
      <c r="S99" s="135">
        <v>0</v>
      </c>
      <c r="T99" s="135">
        <v>0</v>
      </c>
      <c r="U99" s="135">
        <v>5.5952380952380896</v>
      </c>
      <c r="V99" s="135">
        <v>4.5952380952380896</v>
      </c>
      <c r="W99" s="134" t="s">
        <v>140</v>
      </c>
      <c r="X99" s="133" t="s">
        <v>140</v>
      </c>
      <c r="Y99" s="131" t="s">
        <v>140</v>
      </c>
      <c r="Z99" s="131"/>
      <c r="AA99" s="131" t="s">
        <v>140</v>
      </c>
      <c r="AB99" s="131" t="s">
        <v>140</v>
      </c>
    </row>
    <row r="100" spans="1:28" ht="15.6" customHeight="1" x14ac:dyDescent="0.25">
      <c r="A100" s="137" t="s">
        <v>461</v>
      </c>
      <c r="B100" s="137" t="s">
        <v>462</v>
      </c>
      <c r="C100" s="137" t="s">
        <v>463</v>
      </c>
      <c r="D100" s="137" t="s">
        <v>183</v>
      </c>
      <c r="E100" s="138">
        <v>85349</v>
      </c>
      <c r="F100" s="137" t="s">
        <v>184</v>
      </c>
      <c r="G100" s="137" t="s">
        <v>132</v>
      </c>
      <c r="H100" s="137" t="s">
        <v>117</v>
      </c>
      <c r="I100" s="136">
        <v>6.54285714285714</v>
      </c>
      <c r="J100" s="135">
        <v>112.095238095238</v>
      </c>
      <c r="K100" s="135">
        <v>10.761904761904701</v>
      </c>
      <c r="L100" s="135">
        <v>0.14285714285714299</v>
      </c>
      <c r="M100" s="135">
        <v>0.119047619047619</v>
      </c>
      <c r="N100" s="135">
        <v>1.7619047619047601</v>
      </c>
      <c r="O100" s="135">
        <v>96.357142857142904</v>
      </c>
      <c r="P100" s="135">
        <v>0</v>
      </c>
      <c r="Q100" s="135">
        <v>25</v>
      </c>
      <c r="R100" s="135">
        <v>2.3809523809523801E-2</v>
      </c>
      <c r="S100" s="135">
        <v>2.3809523809523801E-2</v>
      </c>
      <c r="T100" s="135">
        <v>0.69047619047619002</v>
      </c>
      <c r="U100" s="135">
        <v>122.380952380953</v>
      </c>
      <c r="V100" s="135">
        <v>112.80952380952399</v>
      </c>
      <c r="W100" s="134">
        <v>100</v>
      </c>
      <c r="X100" s="133" t="s">
        <v>118</v>
      </c>
      <c r="Y100" s="131">
        <v>45561</v>
      </c>
      <c r="Z100" s="131"/>
      <c r="AA100" s="131" t="s">
        <v>133</v>
      </c>
      <c r="AB100" s="131" t="s">
        <v>120</v>
      </c>
    </row>
    <row r="101" spans="1:28" ht="15.6" customHeight="1" x14ac:dyDescent="0.25">
      <c r="A101" s="137" t="s">
        <v>464</v>
      </c>
      <c r="B101" s="137" t="s">
        <v>465</v>
      </c>
      <c r="C101" s="137" t="s">
        <v>466</v>
      </c>
      <c r="D101" s="137" t="s">
        <v>283</v>
      </c>
      <c r="E101" s="138">
        <v>44883</v>
      </c>
      <c r="F101" s="137" t="s">
        <v>174</v>
      </c>
      <c r="G101" s="137" t="s">
        <v>132</v>
      </c>
      <c r="H101" s="137" t="s">
        <v>117</v>
      </c>
      <c r="I101" s="136">
        <v>84.25</v>
      </c>
      <c r="J101" s="135">
        <v>11.880952380952399</v>
      </c>
      <c r="K101" s="135">
        <v>15.0714285714286</v>
      </c>
      <c r="L101" s="135">
        <v>17.761904761904798</v>
      </c>
      <c r="M101" s="135">
        <v>20.8095238095238</v>
      </c>
      <c r="N101" s="135">
        <v>53.880952380952401</v>
      </c>
      <c r="O101" s="135">
        <v>8.6428571428571406</v>
      </c>
      <c r="P101" s="135">
        <v>1</v>
      </c>
      <c r="Q101" s="135">
        <v>2</v>
      </c>
      <c r="R101" s="135">
        <v>25.428571428571399</v>
      </c>
      <c r="S101" s="135">
        <v>9.9523809523809508</v>
      </c>
      <c r="T101" s="135">
        <v>12.6428571428571</v>
      </c>
      <c r="U101" s="135">
        <v>17.5</v>
      </c>
      <c r="V101" s="135">
        <v>52.976190476190503</v>
      </c>
      <c r="W101" s="139" t="s">
        <v>140</v>
      </c>
      <c r="X101" s="133" t="s">
        <v>118</v>
      </c>
      <c r="Y101" s="131">
        <v>45596</v>
      </c>
      <c r="Z101" s="131"/>
      <c r="AA101" s="131" t="s">
        <v>133</v>
      </c>
      <c r="AB101" s="131" t="s">
        <v>149</v>
      </c>
    </row>
    <row r="102" spans="1:28" ht="15.6" customHeight="1" x14ac:dyDescent="0.25">
      <c r="A102" s="137" t="s">
        <v>467</v>
      </c>
      <c r="B102" s="137" t="s">
        <v>468</v>
      </c>
      <c r="C102" s="137" t="s">
        <v>469</v>
      </c>
      <c r="D102" s="137" t="s">
        <v>278</v>
      </c>
      <c r="E102" s="138">
        <v>55330</v>
      </c>
      <c r="F102" s="137" t="s">
        <v>279</v>
      </c>
      <c r="G102" s="137" t="s">
        <v>132</v>
      </c>
      <c r="H102" s="137" t="s">
        <v>117</v>
      </c>
      <c r="I102" s="136">
        <v>1</v>
      </c>
      <c r="J102" s="135">
        <v>0</v>
      </c>
      <c r="K102" s="135">
        <v>0</v>
      </c>
      <c r="L102" s="135">
        <v>3.5238095238095202</v>
      </c>
      <c r="M102" s="135">
        <v>1.88095238095238</v>
      </c>
      <c r="N102" s="135">
        <v>5.4047619047619104</v>
      </c>
      <c r="O102" s="135">
        <v>0</v>
      </c>
      <c r="P102" s="135">
        <v>0</v>
      </c>
      <c r="Q102" s="135">
        <v>0</v>
      </c>
      <c r="R102" s="135">
        <v>4.5238095238095202</v>
      </c>
      <c r="S102" s="135">
        <v>0</v>
      </c>
      <c r="T102" s="135">
        <v>0</v>
      </c>
      <c r="U102" s="135">
        <v>0.88095238095238104</v>
      </c>
      <c r="V102" s="135">
        <v>5.4047619047619104</v>
      </c>
      <c r="W102" s="134" t="s">
        <v>140</v>
      </c>
      <c r="X102" s="133" t="s">
        <v>118</v>
      </c>
      <c r="Y102" s="131">
        <v>45414</v>
      </c>
      <c r="Z102" s="131"/>
      <c r="AA102" s="131" t="s">
        <v>133</v>
      </c>
      <c r="AB102" s="131" t="s">
        <v>120</v>
      </c>
    </row>
    <row r="103" spans="1:28" ht="15.6" customHeight="1" x14ac:dyDescent="0.25">
      <c r="A103" s="137" t="s">
        <v>470</v>
      </c>
      <c r="B103" s="137" t="s">
        <v>471</v>
      </c>
      <c r="C103" s="137" t="s">
        <v>472</v>
      </c>
      <c r="D103" s="137" t="s">
        <v>473</v>
      </c>
      <c r="E103" s="138">
        <v>25309</v>
      </c>
      <c r="F103" s="137" t="s">
        <v>215</v>
      </c>
      <c r="G103" s="137" t="s">
        <v>132</v>
      </c>
      <c r="H103" s="137" t="s">
        <v>117</v>
      </c>
      <c r="I103" s="136">
        <v>5.5263157894736796</v>
      </c>
      <c r="J103" s="135">
        <v>0.33333333333333298</v>
      </c>
      <c r="K103" s="135">
        <v>9.5238095238095205E-2</v>
      </c>
      <c r="L103" s="135">
        <v>0</v>
      </c>
      <c r="M103" s="135">
        <v>1.1428571428571399</v>
      </c>
      <c r="N103" s="135">
        <v>1.2380952380952399</v>
      </c>
      <c r="O103" s="135">
        <v>0.33333333333333298</v>
      </c>
      <c r="P103" s="135">
        <v>0</v>
      </c>
      <c r="Q103" s="135">
        <v>0</v>
      </c>
      <c r="R103" s="135">
        <v>0.28571428571428598</v>
      </c>
      <c r="S103" s="135">
        <v>9.5238095238095205E-2</v>
      </c>
      <c r="T103" s="135">
        <v>0</v>
      </c>
      <c r="U103" s="135">
        <v>1.19047619047619</v>
      </c>
      <c r="V103" s="135">
        <v>1.4047619047619</v>
      </c>
      <c r="W103" s="134" t="s">
        <v>140</v>
      </c>
      <c r="X103" s="133" t="s">
        <v>118</v>
      </c>
      <c r="Y103" s="131">
        <v>45561</v>
      </c>
      <c r="Z103" s="131"/>
      <c r="AA103" s="131" t="s">
        <v>133</v>
      </c>
      <c r="AB103" s="131" t="s">
        <v>120</v>
      </c>
    </row>
    <row r="104" spans="1:28" ht="15.6" customHeight="1" x14ac:dyDescent="0.25">
      <c r="A104" s="137" t="s">
        <v>474</v>
      </c>
      <c r="B104" s="137" t="s">
        <v>475</v>
      </c>
      <c r="C104" s="137" t="s">
        <v>476</v>
      </c>
      <c r="D104" s="137" t="s">
        <v>137</v>
      </c>
      <c r="E104" s="138">
        <v>70515</v>
      </c>
      <c r="F104" s="137" t="s">
        <v>115</v>
      </c>
      <c r="G104" s="137" t="s">
        <v>116</v>
      </c>
      <c r="H104" s="137" t="s">
        <v>117</v>
      </c>
      <c r="I104" s="136">
        <v>48.319587628866003</v>
      </c>
      <c r="J104" s="135">
        <v>563.45238095238096</v>
      </c>
      <c r="K104" s="135">
        <v>102.738095238095</v>
      </c>
      <c r="L104" s="135">
        <v>66.3333333333333</v>
      </c>
      <c r="M104" s="135">
        <v>31.452380952380999</v>
      </c>
      <c r="N104" s="135">
        <v>2.40476190476191</v>
      </c>
      <c r="O104" s="135">
        <v>0.26190476190476197</v>
      </c>
      <c r="P104" s="135">
        <v>97.071428571428498</v>
      </c>
      <c r="Q104" s="135">
        <v>664.23809523809496</v>
      </c>
      <c r="R104" s="135">
        <v>49.619047619047599</v>
      </c>
      <c r="S104" s="135">
        <v>22.952380952380999</v>
      </c>
      <c r="T104" s="135">
        <v>23.476190476190499</v>
      </c>
      <c r="U104" s="135">
        <v>667.92857142857099</v>
      </c>
      <c r="V104" s="135">
        <v>315.52380952380901</v>
      </c>
      <c r="W104" s="134">
        <v>700</v>
      </c>
      <c r="X104" s="133" t="s">
        <v>118</v>
      </c>
      <c r="Y104" s="131">
        <v>45533</v>
      </c>
      <c r="Z104" s="131"/>
      <c r="AA104" s="131" t="s">
        <v>119</v>
      </c>
      <c r="AB104" s="131" t="s">
        <v>120</v>
      </c>
    </row>
    <row r="105" spans="1:28" ht="15.6" customHeight="1" x14ac:dyDescent="0.25">
      <c r="A105" s="137" t="s">
        <v>477</v>
      </c>
      <c r="B105" s="137" t="s">
        <v>478</v>
      </c>
      <c r="C105" s="137" t="s">
        <v>479</v>
      </c>
      <c r="D105" s="137" t="s">
        <v>153</v>
      </c>
      <c r="E105" s="138">
        <v>78061</v>
      </c>
      <c r="F105" s="137" t="s">
        <v>335</v>
      </c>
      <c r="G105" s="137" t="s">
        <v>126</v>
      </c>
      <c r="H105" s="137" t="s">
        <v>117</v>
      </c>
      <c r="I105" s="136">
        <v>49.8762376237624</v>
      </c>
      <c r="J105" s="135">
        <v>1370.19047619048</v>
      </c>
      <c r="K105" s="135">
        <v>96.190476190476204</v>
      </c>
      <c r="L105" s="135">
        <v>174.45238095238099</v>
      </c>
      <c r="M105" s="135">
        <v>58.285714285714299</v>
      </c>
      <c r="N105" s="135">
        <v>322.78571428571399</v>
      </c>
      <c r="O105" s="135">
        <v>1352.30952380953</v>
      </c>
      <c r="P105" s="135">
        <v>18.738095238095202</v>
      </c>
      <c r="Q105" s="135">
        <v>5.28571428571429</v>
      </c>
      <c r="R105" s="135">
        <v>88.3333333333333</v>
      </c>
      <c r="S105" s="135">
        <v>75.761904761904702</v>
      </c>
      <c r="T105" s="135">
        <v>165.40476190476201</v>
      </c>
      <c r="U105" s="135">
        <v>1369.61904761905</v>
      </c>
      <c r="V105" s="135">
        <v>965.47619047619401</v>
      </c>
      <c r="W105" s="134">
        <v>1350</v>
      </c>
      <c r="X105" s="133" t="s">
        <v>118</v>
      </c>
      <c r="Y105" s="131">
        <v>45526</v>
      </c>
      <c r="Z105" s="131"/>
      <c r="AA105" s="131" t="s">
        <v>119</v>
      </c>
      <c r="AB105" s="131" t="s">
        <v>120</v>
      </c>
    </row>
    <row r="106" spans="1:28" x14ac:dyDescent="0.25">
      <c r="A106" s="137" t="s">
        <v>480</v>
      </c>
      <c r="B106" s="137" t="s">
        <v>481</v>
      </c>
      <c r="C106" s="137" t="s">
        <v>482</v>
      </c>
      <c r="D106" s="137" t="s">
        <v>173</v>
      </c>
      <c r="E106" s="138">
        <v>48060</v>
      </c>
      <c r="F106" s="137" t="s">
        <v>174</v>
      </c>
      <c r="G106" s="137" t="s">
        <v>132</v>
      </c>
      <c r="H106" s="137" t="s">
        <v>139</v>
      </c>
      <c r="I106" s="136">
        <v>128.25</v>
      </c>
      <c r="J106" s="135">
        <v>44.285714285714299</v>
      </c>
      <c r="K106" s="135">
        <v>12.476190476190499</v>
      </c>
      <c r="L106" s="135">
        <v>7.0476190476190501</v>
      </c>
      <c r="M106" s="135">
        <v>4.6428571428571397</v>
      </c>
      <c r="N106" s="135">
        <v>20.428571428571399</v>
      </c>
      <c r="O106" s="135">
        <v>48.023809523809497</v>
      </c>
      <c r="P106" s="135">
        <v>0</v>
      </c>
      <c r="Q106" s="135">
        <v>0</v>
      </c>
      <c r="R106" s="135">
        <v>5.6428571428571397</v>
      </c>
      <c r="S106" s="135">
        <v>5.8809523809523796</v>
      </c>
      <c r="T106" s="135">
        <v>5.7619047619047601</v>
      </c>
      <c r="U106" s="135">
        <v>51.1666666666667</v>
      </c>
      <c r="V106" s="135">
        <v>39.023809523809497</v>
      </c>
      <c r="W106" s="134" t="s">
        <v>140</v>
      </c>
      <c r="X106" s="133" t="s">
        <v>118</v>
      </c>
      <c r="Y106" s="131">
        <v>45554</v>
      </c>
      <c r="Z106" s="131"/>
      <c r="AA106" s="131" t="s">
        <v>133</v>
      </c>
      <c r="AB106" s="131" t="s">
        <v>120</v>
      </c>
    </row>
    <row r="107" spans="1:28" ht="15.6" customHeight="1" x14ac:dyDescent="0.25">
      <c r="A107" s="137" t="s">
        <v>483</v>
      </c>
      <c r="B107" s="137" t="s">
        <v>484</v>
      </c>
      <c r="C107" s="137" t="s">
        <v>485</v>
      </c>
      <c r="D107" s="137" t="s">
        <v>147</v>
      </c>
      <c r="E107" s="138">
        <v>32084</v>
      </c>
      <c r="F107" s="137" t="s">
        <v>148</v>
      </c>
      <c r="G107" s="137" t="s">
        <v>132</v>
      </c>
      <c r="H107" s="137" t="s">
        <v>117</v>
      </c>
      <c r="I107" s="136">
        <v>1.5</v>
      </c>
      <c r="J107" s="135">
        <v>1.0476190476190499</v>
      </c>
      <c r="K107" s="135">
        <v>4.7619047619047603E-2</v>
      </c>
      <c r="L107" s="135">
        <v>9.5238095238095205E-2</v>
      </c>
      <c r="M107" s="135">
        <v>2.3809523809523801E-2</v>
      </c>
      <c r="N107" s="135">
        <v>9.5238095238095205E-2</v>
      </c>
      <c r="O107" s="135">
        <v>1.11904761904762</v>
      </c>
      <c r="P107" s="135">
        <v>0</v>
      </c>
      <c r="Q107" s="135">
        <v>0</v>
      </c>
      <c r="R107" s="135">
        <v>0</v>
      </c>
      <c r="S107" s="135">
        <v>0</v>
      </c>
      <c r="T107" s="135">
        <v>0</v>
      </c>
      <c r="U107" s="135">
        <v>1.21428571428571</v>
      </c>
      <c r="V107" s="135">
        <v>0.14285714285714299</v>
      </c>
      <c r="W107" s="134" t="s">
        <v>140</v>
      </c>
      <c r="X107" s="133" t="s">
        <v>200</v>
      </c>
      <c r="Y107" s="131"/>
      <c r="Z107" s="131"/>
      <c r="AA107" s="131"/>
      <c r="AB107" s="131" t="s">
        <v>149</v>
      </c>
    </row>
    <row r="108" spans="1:28" x14ac:dyDescent="0.25">
      <c r="A108" s="137" t="s">
        <v>486</v>
      </c>
      <c r="B108" s="137" t="s">
        <v>487</v>
      </c>
      <c r="C108" s="137" t="s">
        <v>488</v>
      </c>
      <c r="D108" s="137" t="s">
        <v>272</v>
      </c>
      <c r="E108" s="138">
        <v>31815</v>
      </c>
      <c r="F108" s="137" t="s">
        <v>131</v>
      </c>
      <c r="G108" s="137" t="s">
        <v>116</v>
      </c>
      <c r="H108" s="137" t="s">
        <v>117</v>
      </c>
      <c r="I108" s="136">
        <v>68.2</v>
      </c>
      <c r="J108" s="135">
        <v>715.02380952381202</v>
      </c>
      <c r="K108" s="135">
        <v>170.21428571428601</v>
      </c>
      <c r="L108" s="135">
        <v>322.28571428571399</v>
      </c>
      <c r="M108" s="135">
        <v>312.52380952380901</v>
      </c>
      <c r="N108" s="135">
        <v>595.47619047619105</v>
      </c>
      <c r="O108" s="135">
        <v>734.83333333333599</v>
      </c>
      <c r="P108" s="135">
        <v>40.238095238095198</v>
      </c>
      <c r="Q108" s="135">
        <v>149.5</v>
      </c>
      <c r="R108" s="135">
        <v>290.76190476190499</v>
      </c>
      <c r="S108" s="135">
        <v>142.642857142857</v>
      </c>
      <c r="T108" s="135">
        <v>108.761904761905</v>
      </c>
      <c r="U108" s="135">
        <v>977.88095238095195</v>
      </c>
      <c r="V108" s="135">
        <v>958.83333333333701</v>
      </c>
      <c r="W108" s="134">
        <v>1600</v>
      </c>
      <c r="X108" s="133" t="s">
        <v>118</v>
      </c>
      <c r="Y108" s="131">
        <v>45505</v>
      </c>
      <c r="Z108" s="131"/>
      <c r="AA108" s="131" t="s">
        <v>119</v>
      </c>
      <c r="AB108" s="131" t="s">
        <v>120</v>
      </c>
    </row>
    <row r="109" spans="1:28" x14ac:dyDescent="0.25">
      <c r="A109" s="137" t="s">
        <v>489</v>
      </c>
      <c r="B109" s="137" t="s">
        <v>490</v>
      </c>
      <c r="C109" s="137" t="s">
        <v>491</v>
      </c>
      <c r="D109" s="137" t="s">
        <v>492</v>
      </c>
      <c r="E109" s="138">
        <v>3820</v>
      </c>
      <c r="F109" s="137" t="s">
        <v>199</v>
      </c>
      <c r="G109" s="137" t="s">
        <v>132</v>
      </c>
      <c r="H109" s="137" t="s">
        <v>117</v>
      </c>
      <c r="I109" s="136">
        <v>148.842105263158</v>
      </c>
      <c r="J109" s="135">
        <v>0</v>
      </c>
      <c r="K109" s="135">
        <v>0</v>
      </c>
      <c r="L109" s="135">
        <v>47.476190476190503</v>
      </c>
      <c r="M109" s="135">
        <v>37.1666666666667</v>
      </c>
      <c r="N109" s="135">
        <v>44.404761904761898</v>
      </c>
      <c r="O109" s="135">
        <v>26.8095238095238</v>
      </c>
      <c r="P109" s="135">
        <v>7.2619047619047601</v>
      </c>
      <c r="Q109" s="135">
        <v>6.1666666666666696</v>
      </c>
      <c r="R109" s="135">
        <v>28.523809523809501</v>
      </c>
      <c r="S109" s="135">
        <v>6.5</v>
      </c>
      <c r="T109" s="135">
        <v>8.6428571428571406</v>
      </c>
      <c r="U109" s="135">
        <v>40.976190476190503</v>
      </c>
      <c r="V109" s="135">
        <v>50.261904761904802</v>
      </c>
      <c r="W109" s="134" t="s">
        <v>140</v>
      </c>
      <c r="X109" s="133" t="s">
        <v>118</v>
      </c>
      <c r="Y109" s="131">
        <v>45547</v>
      </c>
      <c r="Z109" s="131"/>
      <c r="AA109" s="131" t="s">
        <v>133</v>
      </c>
      <c r="AB109" s="131" t="s">
        <v>120</v>
      </c>
    </row>
    <row r="110" spans="1:28" x14ac:dyDescent="0.25">
      <c r="A110" s="137" t="s">
        <v>493</v>
      </c>
      <c r="B110" s="137" t="s">
        <v>494</v>
      </c>
      <c r="C110" s="137" t="s">
        <v>495</v>
      </c>
      <c r="D110" s="137" t="s">
        <v>418</v>
      </c>
      <c r="E110" s="138">
        <v>82935</v>
      </c>
      <c r="F110" s="137" t="s">
        <v>230</v>
      </c>
      <c r="G110" s="137" t="s">
        <v>160</v>
      </c>
      <c r="H110" s="137" t="s">
        <v>117</v>
      </c>
      <c r="I110" s="136">
        <v>3.5</v>
      </c>
      <c r="J110" s="135">
        <v>0</v>
      </c>
      <c r="K110" s="135">
        <v>0.42857142857142899</v>
      </c>
      <c r="L110" s="135">
        <v>0.73809523809523803</v>
      </c>
      <c r="M110" s="135">
        <v>0.26190476190476197</v>
      </c>
      <c r="N110" s="135">
        <v>1.1428571428571399</v>
      </c>
      <c r="O110" s="135">
        <v>4.7619047619047603E-2</v>
      </c>
      <c r="P110" s="135">
        <v>0</v>
      </c>
      <c r="Q110" s="135">
        <v>0.238095238095238</v>
      </c>
      <c r="R110" s="135">
        <v>0.19047619047618999</v>
      </c>
      <c r="S110" s="135">
        <v>2.3809523809523801E-2</v>
      </c>
      <c r="T110" s="135">
        <v>0.14285714285714299</v>
      </c>
      <c r="U110" s="135">
        <v>1.0714285714285701</v>
      </c>
      <c r="V110" s="135">
        <v>1.30952380952381</v>
      </c>
      <c r="W110" s="134" t="s">
        <v>140</v>
      </c>
      <c r="X110" s="133" t="s">
        <v>200</v>
      </c>
      <c r="Y110" s="131">
        <v>45377</v>
      </c>
      <c r="Z110" s="131"/>
      <c r="AA110" s="131" t="s">
        <v>201</v>
      </c>
      <c r="AB110" s="131" t="s">
        <v>120</v>
      </c>
    </row>
    <row r="111" spans="1:28" x14ac:dyDescent="0.25">
      <c r="A111" s="137" t="s">
        <v>496</v>
      </c>
      <c r="B111" s="137" t="s">
        <v>497</v>
      </c>
      <c r="C111" s="137" t="s">
        <v>498</v>
      </c>
      <c r="D111" s="137" t="s">
        <v>153</v>
      </c>
      <c r="E111" s="138">
        <v>76574</v>
      </c>
      <c r="F111" s="137" t="s">
        <v>335</v>
      </c>
      <c r="G111" s="137" t="s">
        <v>116</v>
      </c>
      <c r="H111" s="137" t="s">
        <v>139</v>
      </c>
      <c r="I111" s="136">
        <v>72.0625</v>
      </c>
      <c r="J111" s="135">
        <v>207.97619047619099</v>
      </c>
      <c r="K111" s="135">
        <v>43.119047619047599</v>
      </c>
      <c r="L111" s="135">
        <v>110.69047619047601</v>
      </c>
      <c r="M111" s="135">
        <v>74.238095238095198</v>
      </c>
      <c r="N111" s="135">
        <v>238.45238095238099</v>
      </c>
      <c r="O111" s="135">
        <v>197.57142857142901</v>
      </c>
      <c r="P111" s="135">
        <v>0</v>
      </c>
      <c r="Q111" s="135">
        <v>0</v>
      </c>
      <c r="R111" s="135">
        <v>70.904761904761898</v>
      </c>
      <c r="S111" s="135">
        <v>55.8333333333333</v>
      </c>
      <c r="T111" s="135">
        <v>106.28571428571399</v>
      </c>
      <c r="U111" s="135">
        <v>203</v>
      </c>
      <c r="V111" s="135">
        <v>199.97619047619099</v>
      </c>
      <c r="W111" s="139">
        <v>461</v>
      </c>
      <c r="X111" s="133" t="s">
        <v>118</v>
      </c>
      <c r="Y111" s="131">
        <v>45470</v>
      </c>
      <c r="Z111" s="131"/>
      <c r="AA111" s="131" t="s">
        <v>119</v>
      </c>
      <c r="AB111" s="131" t="s">
        <v>120</v>
      </c>
    </row>
    <row r="112" spans="1:28" x14ac:dyDescent="0.25">
      <c r="A112" s="137" t="s">
        <v>499</v>
      </c>
      <c r="B112" s="137" t="s">
        <v>500</v>
      </c>
      <c r="C112" s="137" t="s">
        <v>501</v>
      </c>
      <c r="D112" s="137" t="s">
        <v>205</v>
      </c>
      <c r="E112" s="138">
        <v>87016</v>
      </c>
      <c r="F112" s="137" t="s">
        <v>206</v>
      </c>
      <c r="G112" s="137" t="s">
        <v>132</v>
      </c>
      <c r="H112" s="137" t="s">
        <v>139</v>
      </c>
      <c r="I112" s="136">
        <v>32.595348837209301</v>
      </c>
      <c r="J112" s="135">
        <v>298.49999999999898</v>
      </c>
      <c r="K112" s="135">
        <v>49.428571428571402</v>
      </c>
      <c r="L112" s="135">
        <v>7.9285714285714297</v>
      </c>
      <c r="M112" s="135">
        <v>3.4285714285714302</v>
      </c>
      <c r="N112" s="135">
        <v>53.904761904761898</v>
      </c>
      <c r="O112" s="135">
        <v>304.38095238095099</v>
      </c>
      <c r="P112" s="135">
        <v>0</v>
      </c>
      <c r="Q112" s="135">
        <v>1</v>
      </c>
      <c r="R112" s="135">
        <v>6.2380952380952399</v>
      </c>
      <c r="S112" s="135">
        <v>3.8333333333333299</v>
      </c>
      <c r="T112" s="135">
        <v>36.5</v>
      </c>
      <c r="U112" s="135">
        <v>312.71428571428402</v>
      </c>
      <c r="V112" s="135">
        <v>296.54761904761801</v>
      </c>
      <c r="W112" s="134">
        <v>505</v>
      </c>
      <c r="X112" s="133" t="s">
        <v>118</v>
      </c>
      <c r="Y112" s="131">
        <v>45589</v>
      </c>
      <c r="Z112" s="131"/>
      <c r="AA112" s="131" t="s">
        <v>119</v>
      </c>
      <c r="AB112" s="131" t="s">
        <v>149</v>
      </c>
    </row>
    <row r="113" spans="1:28" x14ac:dyDescent="0.25">
      <c r="A113" s="137" t="s">
        <v>502</v>
      </c>
      <c r="B113" s="137" t="s">
        <v>503</v>
      </c>
      <c r="C113" s="137" t="s">
        <v>504</v>
      </c>
      <c r="D113" s="137" t="s">
        <v>339</v>
      </c>
      <c r="E113" s="138">
        <v>74103</v>
      </c>
      <c r="F113" s="137" t="s">
        <v>154</v>
      </c>
      <c r="G113" s="137" t="s">
        <v>132</v>
      </c>
      <c r="H113" s="137" t="s">
        <v>117</v>
      </c>
      <c r="I113" s="136">
        <v>2.3444444444444401</v>
      </c>
      <c r="J113" s="135">
        <v>1.38095238095238</v>
      </c>
      <c r="K113" s="135">
        <v>2.4047619047619002</v>
      </c>
      <c r="L113" s="135">
        <v>1.6428571428571399</v>
      </c>
      <c r="M113" s="135">
        <v>0.476190476190476</v>
      </c>
      <c r="N113" s="135">
        <v>3.7619047619047601</v>
      </c>
      <c r="O113" s="135">
        <v>1.8571428571428601</v>
      </c>
      <c r="P113" s="135">
        <v>2.3809523809523801E-2</v>
      </c>
      <c r="Q113" s="135">
        <v>0.26190476190476197</v>
      </c>
      <c r="R113" s="135">
        <v>0.452380952380952</v>
      </c>
      <c r="S113" s="135">
        <v>0.119047619047619</v>
      </c>
      <c r="T113" s="135">
        <v>0.119047619047619</v>
      </c>
      <c r="U113" s="135">
        <v>5.21428571428571</v>
      </c>
      <c r="V113" s="135">
        <v>2.1428571428571401</v>
      </c>
      <c r="W113" s="134" t="s">
        <v>140</v>
      </c>
      <c r="X113" s="133" t="s">
        <v>118</v>
      </c>
      <c r="Y113" s="131">
        <v>45554</v>
      </c>
      <c r="Z113" s="131"/>
      <c r="AA113" s="131" t="s">
        <v>133</v>
      </c>
      <c r="AB113" s="131" t="s">
        <v>120</v>
      </c>
    </row>
    <row r="114" spans="1:28" x14ac:dyDescent="0.25">
      <c r="A114" s="137" t="s">
        <v>505</v>
      </c>
      <c r="B114" s="137" t="s">
        <v>506</v>
      </c>
      <c r="C114" s="137" t="s">
        <v>507</v>
      </c>
      <c r="D114" s="137" t="s">
        <v>302</v>
      </c>
      <c r="E114" s="138">
        <v>89506</v>
      </c>
      <c r="F114" s="137" t="s">
        <v>303</v>
      </c>
      <c r="G114" s="137" t="s">
        <v>160</v>
      </c>
      <c r="H114" s="137" t="s">
        <v>117</v>
      </c>
      <c r="I114" s="136">
        <v>19.703703703703699</v>
      </c>
      <c r="J114" s="135">
        <v>4.7619047619047603E-2</v>
      </c>
      <c r="K114" s="135">
        <v>1.7380952380952399</v>
      </c>
      <c r="L114" s="135">
        <v>4</v>
      </c>
      <c r="M114" s="135">
        <v>3.0476190476190501</v>
      </c>
      <c r="N114" s="135">
        <v>8</v>
      </c>
      <c r="O114" s="135">
        <v>0.76190476190476197</v>
      </c>
      <c r="P114" s="135">
        <v>0</v>
      </c>
      <c r="Q114" s="135">
        <v>7.1428571428571397E-2</v>
      </c>
      <c r="R114" s="135">
        <v>5.0476190476190501</v>
      </c>
      <c r="S114" s="135">
        <v>0.35714285714285698</v>
      </c>
      <c r="T114" s="135">
        <v>0.78571428571428603</v>
      </c>
      <c r="U114" s="135">
        <v>2.6428571428571401</v>
      </c>
      <c r="V114" s="135">
        <v>7.8809523809523796</v>
      </c>
      <c r="W114" s="134" t="s">
        <v>140</v>
      </c>
      <c r="X114" s="133" t="s">
        <v>118</v>
      </c>
      <c r="Y114" s="131">
        <v>45603</v>
      </c>
      <c r="Z114" s="131"/>
      <c r="AA114" s="131" t="s">
        <v>133</v>
      </c>
      <c r="AB114" s="131" t="s">
        <v>149</v>
      </c>
    </row>
    <row r="115" spans="1:28" x14ac:dyDescent="0.25">
      <c r="A115" s="137" t="s">
        <v>508</v>
      </c>
      <c r="B115" s="137" t="s">
        <v>509</v>
      </c>
      <c r="C115" s="137" t="s">
        <v>345</v>
      </c>
      <c r="D115" s="137" t="s">
        <v>153</v>
      </c>
      <c r="E115" s="138">
        <v>78041</v>
      </c>
      <c r="F115" s="137" t="s">
        <v>245</v>
      </c>
      <c r="G115" s="137" t="s">
        <v>116</v>
      </c>
      <c r="H115" s="137" t="s">
        <v>117</v>
      </c>
      <c r="I115" s="136">
        <v>18.9583333333333</v>
      </c>
      <c r="J115" s="135">
        <v>166.38095238095201</v>
      </c>
      <c r="K115" s="135">
        <v>2.5476190476190501</v>
      </c>
      <c r="L115" s="135">
        <v>25.1428571428571</v>
      </c>
      <c r="M115" s="135">
        <v>51.142857142857103</v>
      </c>
      <c r="N115" s="135">
        <v>32.928571428571402</v>
      </c>
      <c r="O115" s="135">
        <v>180.45238095238099</v>
      </c>
      <c r="P115" s="135">
        <v>4.2380952380952399</v>
      </c>
      <c r="Q115" s="135">
        <v>27.595238095238098</v>
      </c>
      <c r="R115" s="135">
        <v>16.047619047619001</v>
      </c>
      <c r="S115" s="135">
        <v>10.5952380952381</v>
      </c>
      <c r="T115" s="135">
        <v>10.2380952380952</v>
      </c>
      <c r="U115" s="135">
        <v>208.333333333333</v>
      </c>
      <c r="V115" s="135">
        <v>187.71428571428501</v>
      </c>
      <c r="W115" s="134">
        <v>250</v>
      </c>
      <c r="X115" s="133" t="s">
        <v>118</v>
      </c>
      <c r="Y115" s="131">
        <v>45505</v>
      </c>
      <c r="Z115" s="131"/>
      <c r="AA115" s="131" t="s">
        <v>119</v>
      </c>
      <c r="AB115" s="131" t="s">
        <v>120</v>
      </c>
    </row>
    <row r="116" spans="1:28" x14ac:dyDescent="0.25">
      <c r="A116" s="137" t="s">
        <v>510</v>
      </c>
      <c r="B116" s="137" t="s">
        <v>511</v>
      </c>
      <c r="C116" s="137" t="s">
        <v>512</v>
      </c>
      <c r="D116" s="137" t="s">
        <v>137</v>
      </c>
      <c r="E116" s="138">
        <v>71483</v>
      </c>
      <c r="F116" s="137" t="s">
        <v>115</v>
      </c>
      <c r="G116" s="137" t="s">
        <v>116</v>
      </c>
      <c r="H116" s="137" t="s">
        <v>139</v>
      </c>
      <c r="I116" s="136">
        <v>104.93442622950801</v>
      </c>
      <c r="J116" s="135">
        <v>992.85714285714403</v>
      </c>
      <c r="K116" s="135">
        <v>211.07142857142799</v>
      </c>
      <c r="L116" s="135">
        <v>197.71428571428501</v>
      </c>
      <c r="M116" s="135">
        <v>94.309523809523895</v>
      </c>
      <c r="N116" s="135">
        <v>309.76190476190499</v>
      </c>
      <c r="O116" s="135">
        <v>1186.19047619047</v>
      </c>
      <c r="P116" s="135">
        <v>0</v>
      </c>
      <c r="Q116" s="135">
        <v>0</v>
      </c>
      <c r="R116" s="135">
        <v>94</v>
      </c>
      <c r="S116" s="135">
        <v>78.690476190476204</v>
      </c>
      <c r="T116" s="135">
        <v>89.714285714285694</v>
      </c>
      <c r="U116" s="135">
        <v>1233.5476190476099</v>
      </c>
      <c r="V116" s="135">
        <v>651.04761904761995</v>
      </c>
      <c r="W116" s="134">
        <v>946</v>
      </c>
      <c r="X116" s="133" t="s">
        <v>118</v>
      </c>
      <c r="Y116" s="131">
        <v>45498</v>
      </c>
      <c r="Z116" s="131"/>
      <c r="AA116" s="131" t="s">
        <v>119</v>
      </c>
      <c r="AB116" s="131" t="s">
        <v>120</v>
      </c>
    </row>
    <row r="117" spans="1:28" x14ac:dyDescent="0.25">
      <c r="A117" s="137" t="s">
        <v>513</v>
      </c>
      <c r="B117" s="137" t="s">
        <v>514</v>
      </c>
      <c r="C117" s="137" t="s">
        <v>515</v>
      </c>
      <c r="D117" s="137" t="s">
        <v>516</v>
      </c>
      <c r="E117" s="138">
        <v>2863</v>
      </c>
      <c r="F117" s="137" t="s">
        <v>199</v>
      </c>
      <c r="G117" s="137" t="s">
        <v>160</v>
      </c>
      <c r="H117" s="137" t="s">
        <v>139</v>
      </c>
      <c r="I117" s="136">
        <v>67.9375</v>
      </c>
      <c r="J117" s="135">
        <v>49.047619047619001</v>
      </c>
      <c r="K117" s="135">
        <v>12.8333333333333</v>
      </c>
      <c r="L117" s="135">
        <v>23.714285714285701</v>
      </c>
      <c r="M117" s="135">
        <v>26.3333333333333</v>
      </c>
      <c r="N117" s="135">
        <v>36.1666666666667</v>
      </c>
      <c r="O117" s="135">
        <v>72.071428571428598</v>
      </c>
      <c r="P117" s="135">
        <v>1.7619047619047601</v>
      </c>
      <c r="Q117" s="135">
        <v>1.9285714285714299</v>
      </c>
      <c r="R117" s="135">
        <v>16.071428571428601</v>
      </c>
      <c r="S117" s="135">
        <v>4.3095238095238102</v>
      </c>
      <c r="T117" s="135">
        <v>10.5952380952381</v>
      </c>
      <c r="U117" s="135">
        <v>80.952380952381006</v>
      </c>
      <c r="V117" s="135">
        <v>52.285714285714199</v>
      </c>
      <c r="W117" s="134" t="s">
        <v>140</v>
      </c>
      <c r="X117" s="133" t="s">
        <v>118</v>
      </c>
      <c r="Y117" s="131">
        <v>45554</v>
      </c>
      <c r="Z117" s="131"/>
      <c r="AA117" s="131" t="s">
        <v>133</v>
      </c>
      <c r="AB117" s="131" t="s">
        <v>120</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30"/>
  <sheetViews>
    <sheetView zoomScaleNormal="100" workbookViewId="0">
      <selection sqref="A1:F1"/>
    </sheetView>
  </sheetViews>
  <sheetFormatPr defaultRowHeight="15" x14ac:dyDescent="0.25"/>
  <cols>
    <col min="1" max="1" width="52.28515625" customWidth="1"/>
    <col min="2" max="2" width="19" customWidth="1"/>
  </cols>
  <sheetData>
    <row r="1" spans="1:6" ht="26.25" x14ac:dyDescent="0.25">
      <c r="A1" s="381" t="s">
        <v>5</v>
      </c>
      <c r="B1" s="381"/>
      <c r="C1" s="381"/>
      <c r="D1" s="381"/>
      <c r="E1" s="381"/>
      <c r="F1" s="381"/>
    </row>
    <row r="2" spans="1:6" ht="15" customHeight="1" x14ac:dyDescent="0.25">
      <c r="A2" s="441" t="s">
        <v>517</v>
      </c>
      <c r="B2" s="441"/>
    </row>
    <row r="3" spans="1:6" ht="15.95" customHeight="1" thickBot="1" x14ac:dyDescent="0.3">
      <c r="A3" s="441"/>
      <c r="B3" s="441"/>
      <c r="C3" s="68"/>
      <c r="D3" s="68"/>
      <c r="E3" s="68"/>
    </row>
    <row r="4" spans="1:6" x14ac:dyDescent="0.25">
      <c r="A4" s="29" t="s">
        <v>518</v>
      </c>
      <c r="B4" s="28" t="s">
        <v>8</v>
      </c>
    </row>
    <row r="5" spans="1:6" ht="15.75" thickBot="1" x14ac:dyDescent="0.3">
      <c r="A5" s="27" t="s">
        <v>519</v>
      </c>
      <c r="B5" s="26">
        <v>37</v>
      </c>
    </row>
    <row r="6" spans="1:6" ht="15.75" thickBot="1" x14ac:dyDescent="0.3">
      <c r="A6" s="70" t="s">
        <v>520</v>
      </c>
      <c r="B6" s="69">
        <v>57</v>
      </c>
    </row>
    <row r="7" spans="1:6" ht="15" customHeight="1" thickBot="1" x14ac:dyDescent="0.3">
      <c r="A7" s="25" t="s">
        <v>521</v>
      </c>
      <c r="B7" s="24">
        <v>19</v>
      </c>
      <c r="C7" s="23"/>
    </row>
    <row r="8" spans="1:6" ht="15.75" thickBot="1" x14ac:dyDescent="0.3">
      <c r="A8" s="22" t="s">
        <v>522</v>
      </c>
      <c r="B8" s="21">
        <v>38</v>
      </c>
    </row>
    <row r="9" spans="1:6" x14ac:dyDescent="0.25">
      <c r="A9" s="20" t="s">
        <v>523</v>
      </c>
      <c r="B9" s="19">
        <v>18</v>
      </c>
    </row>
    <row r="10" spans="1:6" x14ac:dyDescent="0.25">
      <c r="A10" s="18" t="s">
        <v>524</v>
      </c>
      <c r="B10" s="17">
        <v>9</v>
      </c>
    </row>
    <row r="11" spans="1:6" x14ac:dyDescent="0.25">
      <c r="A11" s="18" t="s">
        <v>525</v>
      </c>
      <c r="B11" s="17">
        <v>4</v>
      </c>
    </row>
    <row r="12" spans="1:6" x14ac:dyDescent="0.25">
      <c r="A12" s="18" t="s">
        <v>526</v>
      </c>
      <c r="B12" s="17">
        <v>3</v>
      </c>
    </row>
    <row r="13" spans="1:6" x14ac:dyDescent="0.25">
      <c r="A13" s="18" t="s">
        <v>527</v>
      </c>
      <c r="B13" s="17">
        <v>3</v>
      </c>
    </row>
    <row r="14" spans="1:6" x14ac:dyDescent="0.25">
      <c r="A14" s="18" t="s">
        <v>528</v>
      </c>
      <c r="B14" s="17">
        <v>3</v>
      </c>
    </row>
    <row r="15" spans="1:6" x14ac:dyDescent="0.25">
      <c r="A15" s="18" t="s">
        <v>529</v>
      </c>
      <c r="B15" s="17">
        <v>2</v>
      </c>
    </row>
    <row r="16" spans="1:6" x14ac:dyDescent="0.25">
      <c r="A16" s="18" t="s">
        <v>530</v>
      </c>
      <c r="B16" s="17">
        <v>2</v>
      </c>
    </row>
    <row r="17" spans="1:2" x14ac:dyDescent="0.25">
      <c r="A17" s="18" t="s">
        <v>531</v>
      </c>
      <c r="B17" s="17">
        <v>2</v>
      </c>
    </row>
    <row r="18" spans="1:2" x14ac:dyDescent="0.25">
      <c r="A18" s="18" t="s">
        <v>532</v>
      </c>
      <c r="B18" s="17">
        <v>2</v>
      </c>
    </row>
    <row r="19" spans="1:2" x14ac:dyDescent="0.25">
      <c r="A19" s="18" t="s">
        <v>533</v>
      </c>
      <c r="B19" s="17">
        <v>2</v>
      </c>
    </row>
    <row r="20" spans="1:2" x14ac:dyDescent="0.25">
      <c r="A20" s="18" t="s">
        <v>534</v>
      </c>
      <c r="B20" s="17">
        <v>1</v>
      </c>
    </row>
    <row r="21" spans="1:2" x14ac:dyDescent="0.25">
      <c r="A21" s="18" t="s">
        <v>535</v>
      </c>
      <c r="B21" s="17">
        <v>1</v>
      </c>
    </row>
    <row r="22" spans="1:2" x14ac:dyDescent="0.25">
      <c r="A22" s="18" t="s">
        <v>536</v>
      </c>
      <c r="B22" s="17">
        <v>1</v>
      </c>
    </row>
    <row r="23" spans="1:2" x14ac:dyDescent="0.25">
      <c r="A23" s="18" t="s">
        <v>537</v>
      </c>
      <c r="B23" s="17">
        <v>1</v>
      </c>
    </row>
    <row r="24" spans="1:2" x14ac:dyDescent="0.25">
      <c r="A24" s="18" t="s">
        <v>538</v>
      </c>
      <c r="B24" s="17">
        <v>1</v>
      </c>
    </row>
    <row r="25" spans="1:2" x14ac:dyDescent="0.25">
      <c r="A25" s="18" t="s">
        <v>539</v>
      </c>
      <c r="B25" s="17">
        <v>1</v>
      </c>
    </row>
    <row r="26" spans="1:2" x14ac:dyDescent="0.25">
      <c r="A26" s="18" t="s">
        <v>540</v>
      </c>
      <c r="B26" s="17">
        <v>1</v>
      </c>
    </row>
    <row r="27" spans="1:2" x14ac:dyDescent="0.25">
      <c r="A27" s="440" t="s">
        <v>541</v>
      </c>
      <c r="B27" s="440"/>
    </row>
    <row r="28" spans="1:2" x14ac:dyDescent="0.25">
      <c r="A28" s="440"/>
      <c r="B28" s="440"/>
    </row>
    <row r="29" spans="1:2" x14ac:dyDescent="0.25">
      <c r="A29" s="440"/>
      <c r="B29" s="440"/>
    </row>
    <row r="30" spans="1:2" x14ac:dyDescent="0.25">
      <c r="A30" s="440"/>
      <c r="B30" s="440"/>
    </row>
  </sheetData>
  <mergeCells count="3">
    <mergeCell ref="A1:F1"/>
    <mergeCell ref="A27:B30"/>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575059-3DBC-4664-AAB4-45D478E57B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AA4DC9-6C54-49C7-A186-E340DF16F983}">
  <ds:schemaRefs>
    <ds:schemaRef ds:uri="http://schemas.microsoft.com/sharepoint/events"/>
  </ds:schemaRefs>
</ds:datastoreItem>
</file>

<file path=customXml/itemProps3.xml><?xml version="1.0" encoding="utf-8"?>
<ds:datastoreItem xmlns:ds="http://schemas.openxmlformats.org/officeDocument/2006/customXml" ds:itemID="{25A08AC0-783C-4C1B-927A-AB27E36B29B1}">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51f64f43-848e-4f71-a29c-5b275075194e"/>
    <ds:schemaRef ds:uri="9225b539-7b15-42b2-871d-c20cb6e17ae7"/>
    <ds:schemaRef ds:uri="http://www.w3.org/XML/1998/namespace"/>
    <ds:schemaRef ds:uri="05406d35-483f-4764-b870-52cf804e2a10"/>
  </ds:schemaRefs>
</ds:datastoreItem>
</file>

<file path=customXml/itemProps4.xml><?xml version="1.0" encoding="utf-8"?>
<ds:datastoreItem xmlns:ds="http://schemas.openxmlformats.org/officeDocument/2006/customXml" ds:itemID="{E36B6236-EA8D-4CD9-B893-87C600213E83}">
  <ds:schemaRefs>
    <ds:schemaRef ds:uri="Microsoft.SharePoint.Taxonomy.ContentTypeSync"/>
  </ds:schemaRefs>
</ds:datastoreItem>
</file>

<file path=customXml/itemProps5.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FY25 YTD</vt:lpstr>
      <vt:lpstr>ATD EOFY23 </vt:lpstr>
      <vt:lpstr>Detention FY25</vt:lpstr>
      <vt:lpstr> ICLOS and Detainees</vt:lpstr>
      <vt:lpstr>Monthly Bond Statistics</vt:lpstr>
      <vt:lpstr>Semiannual</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cp:lastModifiedBy>
  <cp:revision/>
  <dcterms:created xsi:type="dcterms:W3CDTF">2020-01-31T18:40:16Z</dcterms:created>
  <dcterms:modified xsi:type="dcterms:W3CDTF">2024-12-09T15:13:36Z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