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6.xml" ContentType="application/vnd.openxmlformats-officedocument.customXmlProperties+xml"/>
  <Override PartName="/customXml/itemProps7.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https://icegov-my.sharepoint.com/personal/0769169999_ice_dhs_gov/Documents/Desktop/STU- Local/ice.gov practice/20241216/"/>
    </mc:Choice>
  </mc:AlternateContent>
  <xr:revisionPtr revIDLastSave="6" documentId="8_{48B4F627-E5D4-457E-BF73-5FF6E90B0926}" xr6:coauthVersionLast="47" xr6:coauthVersionMax="47" xr10:uidLastSave="{D400A810-CF79-4702-87B3-891E82968E01}"/>
  <bookViews>
    <workbookView xWindow="-28920" yWindow="-120" windowWidth="29040" windowHeight="15840" tabRatio="668" xr2:uid="{00000000-000D-0000-FFFF-FFFF00000000}"/>
  </bookViews>
  <sheets>
    <sheet name="Header" sheetId="9" r:id="rId1"/>
    <sheet name="ATD FY25 YTD" sheetId="37" r:id="rId2"/>
    <sheet name="ATD EOFY23 " sheetId="35" r:id="rId3"/>
    <sheet name="Detention FY25" sheetId="38" r:id="rId4"/>
    <sheet name=" ICLOS and Detainees" sheetId="39" r:id="rId5"/>
    <sheet name="Monthly Bond Statistics" sheetId="40" r:id="rId6"/>
    <sheet name="Semiannual" sheetId="41" r:id="rId7"/>
    <sheet name="Facilities FY25" sheetId="36" r:id="rId8"/>
    <sheet name="FY25 Trans. Detainee Pop" sheetId="16" r:id="rId9"/>
    <sheet name="Monthly Segregation" sheetId="17" r:id="rId10"/>
    <sheet name="Vulnerable &amp; Special Population" sheetId="18" r:id="rId11"/>
    <sheet name="Footnotes" sheetId="42" r:id="rId12"/>
  </sheets>
  <definedNames>
    <definedName name="_xlnm._FilterDatabase" localSheetId="6" hidden="1">Semiannual!$A$94:$F$110</definedName>
    <definedName name="_xlnm.Print_Area" localSheetId="3">'Detention FY25'!$A$1:$V$131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40" l="1"/>
  <c r="N6" i="40"/>
  <c r="M6" i="40"/>
  <c r="L6" i="40"/>
  <c r="K6" i="40"/>
  <c r="J6" i="40"/>
  <c r="I6" i="40"/>
  <c r="H6" i="40"/>
  <c r="G6" i="40"/>
  <c r="F6" i="40"/>
  <c r="E6" i="40"/>
  <c r="D6" i="40"/>
  <c r="C6" i="40"/>
  <c r="B6" i="40"/>
  <c r="AW33" i="39"/>
  <c r="AV33" i="39"/>
  <c r="AU33" i="39"/>
  <c r="AT33" i="39"/>
  <c r="AS33" i="39"/>
  <c r="AR33" i="39"/>
  <c r="AQ33" i="39"/>
  <c r="AP33" i="39"/>
  <c r="AO33" i="39"/>
  <c r="AN33" i="39"/>
  <c r="AM33" i="39"/>
  <c r="AL33" i="39"/>
  <c r="AK33" i="39"/>
  <c r="AJ33" i="39"/>
  <c r="AI33" i="39"/>
  <c r="AH33" i="39"/>
  <c r="AG33" i="39"/>
  <c r="AF33" i="39"/>
  <c r="AE33" i="39"/>
  <c r="AD33" i="39"/>
  <c r="AC33" i="39"/>
  <c r="AB33" i="39"/>
  <c r="AA33" i="39"/>
  <c r="Z33" i="39"/>
  <c r="Y33" i="39"/>
  <c r="X33" i="39"/>
  <c r="W33" i="39"/>
  <c r="V33" i="39"/>
  <c r="U33" i="39"/>
  <c r="T33" i="39"/>
  <c r="S33" i="39"/>
  <c r="R33" i="39"/>
  <c r="Q33" i="39"/>
  <c r="P33" i="39"/>
  <c r="O33" i="39"/>
  <c r="N33" i="39"/>
  <c r="M33" i="39"/>
  <c r="L33" i="39"/>
  <c r="K33" i="39"/>
  <c r="J33" i="39"/>
  <c r="I33" i="39"/>
  <c r="H33" i="39"/>
  <c r="G33" i="39"/>
  <c r="F33" i="39"/>
  <c r="E33" i="39"/>
  <c r="D33" i="39"/>
  <c r="C33" i="39"/>
  <c r="B33" i="39"/>
  <c r="AW32" i="39"/>
  <c r="AV32" i="39"/>
  <c r="AU32" i="39"/>
  <c r="AT32" i="39"/>
  <c r="AS32" i="39"/>
  <c r="AR32" i="39"/>
  <c r="AQ32" i="39"/>
  <c r="AP32" i="39"/>
  <c r="AO32" i="39"/>
  <c r="AN32" i="39"/>
  <c r="AM32" i="39"/>
  <c r="AL32" i="39"/>
  <c r="AK32" i="39"/>
  <c r="AJ32" i="39"/>
  <c r="AI32" i="39"/>
  <c r="AH32" i="39"/>
  <c r="AG32" i="39"/>
  <c r="AF32" i="39"/>
  <c r="AE32" i="39"/>
  <c r="AD32" i="39"/>
  <c r="AC32" i="39"/>
  <c r="AB32" i="39"/>
  <c r="AA32" i="39"/>
  <c r="Z32" i="39"/>
  <c r="Y32" i="39"/>
  <c r="X32" i="39"/>
  <c r="W32" i="39"/>
  <c r="V32" i="39"/>
  <c r="U32" i="39"/>
  <c r="T32" i="39"/>
  <c r="S32" i="39"/>
  <c r="R32" i="39"/>
  <c r="Q32" i="39"/>
  <c r="P32" i="39"/>
  <c r="O32" i="39"/>
  <c r="N32" i="39"/>
  <c r="M32" i="39"/>
  <c r="L32" i="39"/>
  <c r="K32" i="39"/>
  <c r="J32" i="39"/>
  <c r="I32" i="39"/>
  <c r="H32" i="39"/>
  <c r="G32" i="39"/>
  <c r="F32" i="39"/>
  <c r="E32" i="39"/>
  <c r="D32" i="39"/>
  <c r="C32" i="39"/>
  <c r="B32" i="39"/>
  <c r="AW31" i="39"/>
  <c r="AV31" i="39"/>
  <c r="AU31" i="39"/>
  <c r="AT31" i="39"/>
  <c r="AS31" i="39"/>
  <c r="AR31" i="39"/>
  <c r="AQ31" i="39"/>
  <c r="AP31" i="39"/>
  <c r="AO31" i="39"/>
  <c r="AN31" i="39"/>
  <c r="AM31" i="39"/>
  <c r="AL31" i="39"/>
  <c r="AK31" i="39"/>
  <c r="AJ31" i="39"/>
  <c r="AI31" i="39"/>
  <c r="AH31" i="39"/>
  <c r="AG31" i="39"/>
  <c r="AF31" i="39"/>
  <c r="AE31" i="39"/>
  <c r="AD31" i="39"/>
  <c r="AC31" i="39"/>
  <c r="AB31" i="39"/>
  <c r="AA31" i="39"/>
  <c r="Z31" i="39"/>
  <c r="Y31" i="39"/>
  <c r="X31" i="39"/>
  <c r="W31" i="39"/>
  <c r="V31" i="39"/>
  <c r="U31" i="39"/>
  <c r="T31" i="39"/>
  <c r="S31" i="39"/>
  <c r="R31" i="39"/>
  <c r="Q31" i="39"/>
  <c r="P31" i="39"/>
  <c r="O31" i="39"/>
  <c r="N31" i="39"/>
  <c r="M31" i="39"/>
  <c r="L31" i="39"/>
  <c r="K31" i="39"/>
  <c r="J31" i="39"/>
  <c r="I31" i="39"/>
  <c r="H31" i="39"/>
  <c r="G31" i="39"/>
  <c r="F31" i="39"/>
  <c r="E31" i="39"/>
  <c r="D31" i="39"/>
  <c r="C31" i="39"/>
  <c r="B31" i="39"/>
  <c r="AW30" i="39"/>
  <c r="AW34" i="39" s="1"/>
  <c r="AV30" i="39"/>
  <c r="AV34" i="39" s="1"/>
  <c r="AU30" i="39"/>
  <c r="AU34" i="39" s="1"/>
  <c r="AT30" i="39"/>
  <c r="AT34" i="39" s="1"/>
  <c r="AS30" i="39"/>
  <c r="AS34" i="39" s="1"/>
  <c r="AR30" i="39"/>
  <c r="AR34" i="39" s="1"/>
  <c r="AQ30" i="39"/>
  <c r="AQ34" i="39" s="1"/>
  <c r="AP30" i="39"/>
  <c r="AP34" i="39" s="1"/>
  <c r="AO30" i="39"/>
  <c r="AO34" i="39" s="1"/>
  <c r="AN30" i="39"/>
  <c r="AN34" i="39" s="1"/>
  <c r="AM30" i="39"/>
  <c r="AM34" i="39" s="1"/>
  <c r="AL30" i="39"/>
  <c r="AL34" i="39" s="1"/>
  <c r="AK30" i="39"/>
  <c r="AK34" i="39" s="1"/>
  <c r="AJ30" i="39"/>
  <c r="AJ34" i="39" s="1"/>
  <c r="AI30" i="39"/>
  <c r="AI34" i="39" s="1"/>
  <c r="AH30" i="39"/>
  <c r="AH34" i="39" s="1"/>
  <c r="AG30" i="39"/>
  <c r="AG34" i="39" s="1"/>
  <c r="AF30" i="39"/>
  <c r="AF34" i="39" s="1"/>
  <c r="AE30" i="39"/>
  <c r="AE34" i="39" s="1"/>
  <c r="AD30" i="39"/>
  <c r="AD34" i="39" s="1"/>
  <c r="AC30" i="39"/>
  <c r="AC34" i="39" s="1"/>
  <c r="AB30" i="39"/>
  <c r="AB34" i="39" s="1"/>
  <c r="AA30" i="39"/>
  <c r="AA34" i="39" s="1"/>
  <c r="Z30" i="39"/>
  <c r="Z34" i="39" s="1"/>
  <c r="Y30" i="39"/>
  <c r="Y34" i="39" s="1"/>
  <c r="X30" i="39"/>
  <c r="X34" i="39" s="1"/>
  <c r="W30" i="39"/>
  <c r="W34" i="39" s="1"/>
  <c r="V30" i="39"/>
  <c r="V34" i="39" s="1"/>
  <c r="U30" i="39"/>
  <c r="U34" i="39" s="1"/>
  <c r="T30" i="39"/>
  <c r="T34" i="39" s="1"/>
  <c r="S30" i="39"/>
  <c r="S34" i="39" s="1"/>
  <c r="R30" i="39"/>
  <c r="R34" i="39" s="1"/>
  <c r="Q30" i="39"/>
  <c r="Q34" i="39" s="1"/>
  <c r="P30" i="39"/>
  <c r="P34" i="39" s="1"/>
  <c r="O30" i="39"/>
  <c r="O34" i="39" s="1"/>
  <c r="N30" i="39"/>
  <c r="N34" i="39" s="1"/>
  <c r="M30" i="39"/>
  <c r="M34" i="39" s="1"/>
  <c r="L30" i="39"/>
  <c r="L34" i="39" s="1"/>
  <c r="K30" i="39"/>
  <c r="K34" i="39" s="1"/>
  <c r="J30" i="39"/>
  <c r="J34" i="39" s="1"/>
  <c r="I30" i="39"/>
  <c r="I34" i="39" s="1"/>
  <c r="H30" i="39"/>
  <c r="H34" i="39" s="1"/>
  <c r="G30" i="39"/>
  <c r="G34" i="39" s="1"/>
  <c r="F30" i="39"/>
  <c r="F34" i="39" s="1"/>
  <c r="E30" i="39"/>
  <c r="E34" i="39" s="1"/>
  <c r="D30" i="39"/>
  <c r="D34" i="39" s="1"/>
  <c r="C30" i="39"/>
  <c r="C34" i="39" s="1"/>
  <c r="B30" i="39"/>
  <c r="B34" i="39" s="1"/>
  <c r="C158" i="38"/>
  <c r="O152" i="38"/>
  <c r="O151" i="38"/>
  <c r="O150" i="38"/>
  <c r="O149" i="38"/>
  <c r="O148" i="38"/>
  <c r="O147" i="38"/>
  <c r="N143" i="38"/>
  <c r="N142" i="38"/>
  <c r="N141" i="38"/>
  <c r="O85" i="38"/>
  <c r="O84" i="38"/>
  <c r="O83" i="38"/>
  <c r="N82" i="38"/>
  <c r="M82" i="38"/>
  <c r="L82" i="38"/>
  <c r="K82" i="38"/>
  <c r="J82" i="38"/>
  <c r="I82" i="38"/>
  <c r="H82" i="38"/>
  <c r="G82" i="38"/>
  <c r="F82" i="38"/>
  <c r="O82" i="38" s="1"/>
  <c r="E82" i="38"/>
  <c r="D82" i="38"/>
  <c r="C82" i="38"/>
  <c r="O81" i="38"/>
  <c r="O80" i="38"/>
  <c r="O79" i="38"/>
  <c r="N78" i="38"/>
  <c r="M78" i="38"/>
  <c r="L78" i="38"/>
  <c r="K78" i="38"/>
  <c r="J78" i="38"/>
  <c r="I78" i="38"/>
  <c r="H78" i="38"/>
  <c r="G78" i="38"/>
  <c r="F78" i="38"/>
  <c r="O78" i="38" s="1"/>
  <c r="E78" i="38"/>
  <c r="D78" i="38"/>
  <c r="C78" i="38"/>
  <c r="O77" i="38"/>
  <c r="O76" i="38"/>
  <c r="O75" i="38"/>
  <c r="N74" i="38"/>
  <c r="M74" i="38"/>
  <c r="L74" i="38"/>
  <c r="K74" i="38"/>
  <c r="J74" i="38"/>
  <c r="I74" i="38"/>
  <c r="H74" i="38"/>
  <c r="G74" i="38"/>
  <c r="F74" i="38"/>
  <c r="O74" i="38" s="1"/>
  <c r="E74" i="38"/>
  <c r="D74" i="38"/>
  <c r="C74" i="38"/>
  <c r="O73" i="38"/>
  <c r="O72" i="38"/>
  <c r="O71" i="38"/>
  <c r="N70" i="38"/>
  <c r="M70" i="38"/>
  <c r="L70" i="38"/>
  <c r="K70" i="38"/>
  <c r="J70" i="38"/>
  <c r="I70" i="38"/>
  <c r="H70" i="38"/>
  <c r="G70" i="38"/>
  <c r="F70" i="38"/>
  <c r="O70" i="38" s="1"/>
  <c r="E70" i="38"/>
  <c r="D70" i="38"/>
  <c r="C70" i="38"/>
  <c r="O69" i="38"/>
  <c r="O68" i="38"/>
  <c r="O67" i="38"/>
  <c r="N66" i="38"/>
  <c r="M66" i="38"/>
  <c r="L66" i="38"/>
  <c r="K66" i="38"/>
  <c r="J66" i="38"/>
  <c r="I66" i="38"/>
  <c r="H66" i="38"/>
  <c r="G66" i="38"/>
  <c r="F66" i="38"/>
  <c r="O66" i="38" s="1"/>
  <c r="E66" i="38"/>
  <c r="D66" i="38"/>
  <c r="C66" i="38"/>
  <c r="O65" i="38"/>
  <c r="O64" i="38"/>
  <c r="O63" i="38"/>
  <c r="N62" i="38"/>
  <c r="M62" i="38"/>
  <c r="L62" i="38"/>
  <c r="K62" i="38"/>
  <c r="J62" i="38"/>
  <c r="I62" i="38"/>
  <c r="H62" i="38"/>
  <c r="G62" i="38"/>
  <c r="F62" i="38"/>
  <c r="O62" i="38" s="1"/>
  <c r="E62" i="38"/>
  <c r="D62" i="38"/>
  <c r="C62" i="38"/>
  <c r="O61" i="38"/>
  <c r="O60" i="38"/>
  <c r="O59" i="38"/>
  <c r="N58" i="38"/>
  <c r="M58" i="38"/>
  <c r="L58" i="38"/>
  <c r="K58" i="38"/>
  <c r="J58" i="38"/>
  <c r="I58" i="38"/>
  <c r="H58" i="38"/>
  <c r="G58" i="38"/>
  <c r="F58" i="38"/>
  <c r="O58" i="38" s="1"/>
  <c r="E58" i="38"/>
  <c r="D58" i="38"/>
  <c r="C58" i="38"/>
  <c r="O57" i="38"/>
  <c r="O56" i="38"/>
  <c r="O55" i="38"/>
  <c r="N54" i="38"/>
  <c r="M54" i="38"/>
  <c r="L54" i="38"/>
  <c r="K54" i="38"/>
  <c r="J54" i="38"/>
  <c r="I54" i="38"/>
  <c r="H54" i="38"/>
  <c r="G54" i="38"/>
  <c r="F54" i="38"/>
  <c r="O54" i="38" s="1"/>
  <c r="E54" i="38"/>
  <c r="D54" i="38"/>
  <c r="C54" i="38"/>
  <c r="O53" i="38"/>
  <c r="O52" i="38"/>
  <c r="O51" i="38"/>
  <c r="N50" i="38"/>
  <c r="M50" i="38"/>
  <c r="L50" i="38"/>
  <c r="K50" i="38"/>
  <c r="J50" i="38"/>
  <c r="I50" i="38"/>
  <c r="H50" i="38"/>
  <c r="G50" i="38"/>
  <c r="F50" i="38"/>
  <c r="O50" i="38" s="1"/>
  <c r="E50" i="38"/>
  <c r="D50" i="38"/>
  <c r="C50" i="38"/>
  <c r="O49" i="38"/>
  <c r="O48" i="38"/>
  <c r="O47" i="38"/>
  <c r="N46" i="38"/>
  <c r="M46" i="38"/>
  <c r="L46" i="38"/>
  <c r="K46" i="38"/>
  <c r="J46" i="38"/>
  <c r="I46" i="38"/>
  <c r="H46" i="38"/>
  <c r="G46" i="38"/>
  <c r="F46" i="38"/>
  <c r="O46" i="38" s="1"/>
  <c r="E46" i="38"/>
  <c r="D46" i="38"/>
  <c r="C46" i="38"/>
  <c r="O45" i="38"/>
  <c r="O44" i="38"/>
  <c r="O43" i="38"/>
  <c r="N42" i="38"/>
  <c r="M42" i="38"/>
  <c r="L42" i="38"/>
  <c r="K42" i="38"/>
  <c r="J42" i="38"/>
  <c r="I42" i="38"/>
  <c r="H42" i="38"/>
  <c r="G42" i="38"/>
  <c r="F42" i="38"/>
  <c r="O42" i="38" s="1"/>
  <c r="E42" i="38"/>
  <c r="D42" i="38"/>
  <c r="C42" i="38"/>
  <c r="O41" i="38"/>
  <c r="O40" i="38"/>
  <c r="O39" i="38"/>
  <c r="N38" i="38"/>
  <c r="N37" i="38" s="1"/>
  <c r="M38" i="38"/>
  <c r="L38" i="38"/>
  <c r="K38" i="38"/>
  <c r="J38" i="38"/>
  <c r="J37" i="38" s="1"/>
  <c r="I38" i="38"/>
  <c r="I37" i="38" s="1"/>
  <c r="H38" i="38"/>
  <c r="H37" i="38" s="1"/>
  <c r="G38" i="38"/>
  <c r="G37" i="38" s="1"/>
  <c r="F38" i="38"/>
  <c r="F37" i="38" s="1"/>
  <c r="E38" i="38"/>
  <c r="D38" i="38"/>
  <c r="C38" i="38"/>
  <c r="M37" i="38"/>
  <c r="L37" i="38"/>
  <c r="K37" i="38"/>
  <c r="E37" i="38"/>
  <c r="D37" i="38"/>
  <c r="C37" i="38"/>
  <c r="E30" i="38"/>
  <c r="J29" i="38"/>
  <c r="D29" i="38"/>
  <c r="C29" i="38"/>
  <c r="B29" i="38"/>
  <c r="E29" i="38" s="1"/>
  <c r="F23" i="38"/>
  <c r="E23" i="38"/>
  <c r="C23" i="38"/>
  <c r="V22" i="38"/>
  <c r="F22" i="38"/>
  <c r="E22" i="38"/>
  <c r="C22" i="38"/>
  <c r="V21" i="38"/>
  <c r="F21" i="38"/>
  <c r="E21" i="38"/>
  <c r="C21" i="38"/>
  <c r="U20" i="38"/>
  <c r="T20" i="38"/>
  <c r="S20" i="38"/>
  <c r="R20" i="38"/>
  <c r="Q20" i="38"/>
  <c r="P20" i="38"/>
  <c r="O20" i="38"/>
  <c r="N20" i="38"/>
  <c r="M20" i="38"/>
  <c r="L20" i="38"/>
  <c r="K20" i="38"/>
  <c r="J20" i="38"/>
  <c r="V20" i="38" s="1"/>
  <c r="D20" i="38"/>
  <c r="F20" i="38" s="1"/>
  <c r="C20" i="38" s="1"/>
  <c r="B20" i="38"/>
  <c r="C14" i="38"/>
  <c r="C13" i="38"/>
  <c r="C12" i="38"/>
  <c r="C11" i="38"/>
  <c r="C10" i="38"/>
  <c r="B10" i="38"/>
  <c r="A26" i="37"/>
  <c r="O37" i="38" l="1"/>
  <c r="E20" i="38"/>
  <c r="O38" i="38"/>
  <c r="A26" i="35"/>
</calcChain>
</file>

<file path=xl/sharedStrings.xml><?xml version="1.0" encoding="utf-8"?>
<sst xmlns="http://schemas.openxmlformats.org/spreadsheetml/2006/main" count="2811" uniqueCount="929">
  <si>
    <t>ICE Detention Statistics</t>
  </si>
  <si>
    <t>These statistics are made available to the public pursuant to the Fiscal Year 2020 Department of Homeland Security Appropriations Bill.</t>
  </si>
  <si>
    <t xml:space="preserve">ICE provides the following Detention and Alternatives to Detention (ATD)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</si>
  <si>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</si>
  <si>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</si>
  <si>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U.S. Immigration and Customs Enforcement</t>
  </si>
  <si>
    <t>ATD Active Population Counts and Daily Cost by Technology</t>
  </si>
  <si>
    <t>Technology</t>
  </si>
  <si>
    <t>Count</t>
  </si>
  <si>
    <t>Daily Tech Cost</t>
  </si>
  <si>
    <t>SmartLINK</t>
  </si>
  <si>
    <t>Metric</t>
  </si>
  <si>
    <t>%</t>
  </si>
  <si>
    <t>Ankle Monitor</t>
  </si>
  <si>
    <t>Attended</t>
  </si>
  <si>
    <t>Wristworn</t>
  </si>
  <si>
    <t>Failed to Attend</t>
  </si>
  <si>
    <t>VoiceID</t>
  </si>
  <si>
    <t>Total</t>
  </si>
  <si>
    <t>Dual Tech</t>
  </si>
  <si>
    <t xml:space="preserve">Court Data from BI Inc. </t>
  </si>
  <si>
    <t>No Tech</t>
  </si>
  <si>
    <t>*Only Participants with court tracking assigned</t>
  </si>
  <si>
    <t>Costs listed above are only related to technology costs, and do not include other associated contract and case management costs that are a part of the ATD program. Average daily participant cost is greater than those listed in the table above.</t>
  </si>
  <si>
    <t>FAMU Status</t>
  </si>
  <si>
    <t>ALIP</t>
  </si>
  <si>
    <t>FAMU</t>
  </si>
  <si>
    <t>ECMS-FAMU</t>
  </si>
  <si>
    <t>Single Adult</t>
  </si>
  <si>
    <t>ECMS-Single Adult</t>
  </si>
  <si>
    <t>Court Data from BI Inc.</t>
  </si>
  <si>
    <t>AOR/Technology</t>
  </si>
  <si>
    <t>Average Length in Program</t>
  </si>
  <si>
    <t>Atlanta</t>
  </si>
  <si>
    <t>Baltimore</t>
  </si>
  <si>
    <t>Boston</t>
  </si>
  <si>
    <t>Buffalo</t>
  </si>
  <si>
    <t>Chicago</t>
  </si>
  <si>
    <t>Dallas</t>
  </si>
  <si>
    <t>Denver</t>
  </si>
  <si>
    <t>Detroit</t>
  </si>
  <si>
    <t>El Paso</t>
  </si>
  <si>
    <t>Harlingen</t>
  </si>
  <si>
    <t>Houston</t>
  </si>
  <si>
    <t>Los Angeles</t>
  </si>
  <si>
    <t>Miami</t>
  </si>
  <si>
    <t>New Orleans</t>
  </si>
  <si>
    <t>New York</t>
  </si>
  <si>
    <t>Newark</t>
  </si>
  <si>
    <t>Philadelphia</t>
  </si>
  <si>
    <t>Phoenix</t>
  </si>
  <si>
    <t>Salt Lake City</t>
  </si>
  <si>
    <t>San Antonio</t>
  </si>
  <si>
    <t>San Diego</t>
  </si>
  <si>
    <t>San Francisco</t>
  </si>
  <si>
    <t>Seattle</t>
  </si>
  <si>
    <t>St Paul</t>
  </si>
  <si>
    <t>Washington DC</t>
  </si>
  <si>
    <t>ICE ALTERNATIVES TO DETENTION DATA, FY23</t>
  </si>
  <si>
    <t>FY23 Year End Court Appearance: Total Hearings*</t>
  </si>
  <si>
    <t>GPS</t>
  </si>
  <si>
    <t>Veriwatch</t>
  </si>
  <si>
    <t>No Technology</t>
  </si>
  <si>
    <t>Court Data from BI Inc. as of 9/30/2023</t>
  </si>
  <si>
    <t>Dual Technology</t>
  </si>
  <si>
    <t>Data from BI Inc. Participants Report, 9.30.2023</t>
  </si>
  <si>
    <t>ATD Active Population by Status, Extended Case Management Service, Count and ALIP, FY23</t>
  </si>
  <si>
    <t>FY23 Year End Court Appearance: Final Hearings*</t>
  </si>
  <si>
    <t>Data from OBP Report, 9.24.2023</t>
  </si>
  <si>
    <t>Active ATD Participants and Average Length in Program, FY23,  as of 9/30/2023, by AOR and Technology</t>
  </si>
  <si>
    <t>VeriWatch</t>
  </si>
  <si>
    <t xml:space="preserve"> </t>
  </si>
  <si>
    <t>These statistics are made available to the public pursuant to H.R. 1158 Sec. 218 - Department of Homeland Security Appropriations Act, 2020. ) *The information in this report is subject to change.</t>
  </si>
  <si>
    <t>ICE FACILITIES DATA, FY25</t>
  </si>
  <si>
    <t>ICE Enforcement and Removal Operations Data, FY2025</t>
  </si>
  <si>
    <t xml:space="preserve">This list is limited to facilities that have a population count of greater than or equal to 1 as the time of the data pull.  This list does not include HOLD, HOSPITAL, HOTEL, ORR, or MIRP facilities.  </t>
  </si>
  <si>
    <t>Facility Average Length of Stay</t>
  </si>
  <si>
    <t>FY25 ADP: Detainee Classification Level</t>
  </si>
  <si>
    <t>FY25 ADP: Criminality</t>
  </si>
  <si>
    <t>FY25 ADP: ICE Threat Level</t>
  </si>
  <si>
    <t>FY25 ADP: Mandatory</t>
  </si>
  <si>
    <t>Contract Facility Inspections Information</t>
  </si>
  <si>
    <t>Data Source: ICE Integrated Decision Support (IIDS), 12/09/2024</t>
  </si>
  <si>
    <t>Name</t>
  </si>
  <si>
    <t>Address</t>
  </si>
  <si>
    <t>City</t>
  </si>
  <si>
    <t>State</t>
  </si>
  <si>
    <t>Zip</t>
  </si>
  <si>
    <t>AOR</t>
  </si>
  <si>
    <t>Type Detailed</t>
  </si>
  <si>
    <t>Male/Female</t>
  </si>
  <si>
    <t>FY25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</si>
  <si>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</si>
  <si>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</si>
  <si>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</si>
  <si>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</si>
  <si>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</si>
  <si>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</si>
  <si>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</si>
  <si>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</si>
  <si>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</si>
  <si>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</si>
  <si>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</si>
  <si>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</si>
  <si>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</si>
  <si>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</si>
  <si>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</si>
  <si>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End Date</t>
  </si>
  <si>
    <t>Pending FY25 Inspection</t>
  </si>
  <si>
    <t>Last Inspection Standard</t>
  </si>
  <si>
    <t>Last Final Rating</t>
  </si>
  <si>
    <t>ADAMS COUNTY DET CENTER</t>
  </si>
  <si>
    <t>20 HOBO FORK RD.</t>
  </si>
  <si>
    <t>NATCHEZ</t>
  </si>
  <si>
    <t>MS</t>
  </si>
  <si>
    <t>NOL</t>
  </si>
  <si>
    <t>DIGSA</t>
  </si>
  <si>
    <t>Female/Male</t>
  </si>
  <si>
    <t>ODO</t>
  </si>
  <si>
    <t>Pending</t>
  </si>
  <si>
    <t>PBNDS 2011 - 2016 Revised</t>
  </si>
  <si>
    <t>Pass</t>
  </si>
  <si>
    <t>ADELANTO ICE PROCESSING CENTER</t>
  </si>
  <si>
    <t>10250 RANCHO ROAD</t>
  </si>
  <si>
    <t>ADELANTO</t>
  </si>
  <si>
    <t>CA</t>
  </si>
  <si>
    <t>LOS</t>
  </si>
  <si>
    <t>CDF</t>
  </si>
  <si>
    <t>ALAMANCE COUNTY DETENTION FACILITY</t>
  </si>
  <si>
    <t>109 SOUTH MAPLE STREET</t>
  </si>
  <si>
    <t>GRAHAM</t>
  </si>
  <si>
    <t>NC</t>
  </si>
  <si>
    <t>ATL</t>
  </si>
  <si>
    <t>IGSA</t>
  </si>
  <si>
    <t>NDS 2019</t>
  </si>
  <si>
    <t>ALEXANDRIA STAGING FACILITY</t>
  </si>
  <si>
    <t>96 GEORGE THOMPSON DRIVE</t>
  </si>
  <si>
    <t>ALEXANDRIA</t>
  </si>
  <si>
    <t>LA</t>
  </si>
  <si>
    <t>STAGING</t>
  </si>
  <si>
    <t>Male</t>
  </si>
  <si>
    <t>N/A</t>
  </si>
  <si>
    <t>ALLEN PARISH PUBLIC SAFETY COMPLEX</t>
  </si>
  <si>
    <t>7340 HIGHWAY 26 WEST</t>
  </si>
  <si>
    <t>OBERLIN</t>
  </si>
  <si>
    <t>BAKER COUNTY SHERIFF DEPT.</t>
  </si>
  <si>
    <t>1 SHERIFF OFFICE DRIVE</t>
  </si>
  <si>
    <t>MACCLENNY</t>
  </si>
  <si>
    <t>FL</t>
  </si>
  <si>
    <t>MIA</t>
  </si>
  <si>
    <t/>
  </si>
  <si>
    <t>BLUEBONNET DETENTION FACILITY</t>
  </si>
  <si>
    <t>400 2ND STREET</t>
  </si>
  <si>
    <t>ANSON</t>
  </si>
  <si>
    <t>TX</t>
  </si>
  <si>
    <t>DAL</t>
  </si>
  <si>
    <t>Pending Final Report</t>
  </si>
  <si>
    <t>BOONE COUNTY JAIL</t>
  </si>
  <si>
    <t>3020 CONRAD LANE</t>
  </si>
  <si>
    <t>BURLINGTON</t>
  </si>
  <si>
    <t>KY</t>
  </si>
  <si>
    <t>CHI</t>
  </si>
  <si>
    <t>USMS IGA</t>
  </si>
  <si>
    <t>BROWARD TRANSITIONAL CENTER</t>
  </si>
  <si>
    <t>3900 NORTH POWERLINE ROAD</t>
  </si>
  <si>
    <t>POMPANO BEACH</t>
  </si>
  <si>
    <t>BUFFALO SERVICE PROCESSING CENTER</t>
  </si>
  <si>
    <t>4250 FEDERAL DRIVE</t>
  </si>
  <si>
    <t>BATAVIA</t>
  </si>
  <si>
    <t>NY</t>
  </si>
  <si>
    <t>BUF</t>
  </si>
  <si>
    <t>SPC</t>
  </si>
  <si>
    <t>CALHOUN COUNTY CORRECTIONAL CENTER</t>
  </si>
  <si>
    <t>185 EAST MICHIGAN AVENUE</t>
  </si>
  <si>
    <t>BATTLE CREEK</t>
  </si>
  <si>
    <t>MI</t>
  </si>
  <si>
    <t>DET</t>
  </si>
  <si>
    <t>CAROLINE DETENTION FACILITY</t>
  </si>
  <si>
    <t>11093 S.W. LEWIS MEMORIAL DRIVE</t>
  </si>
  <si>
    <t>BOWLING GREEN</t>
  </si>
  <si>
    <t>VA</t>
  </si>
  <si>
    <t>WAS</t>
  </si>
  <si>
    <t>CCA, FLORENCE CORRECTIONAL CENTER</t>
  </si>
  <si>
    <t>1100 BOWLING ROAD</t>
  </si>
  <si>
    <t>FLORENCE</t>
  </si>
  <si>
    <t>AZ</t>
  </si>
  <si>
    <t>PHO</t>
  </si>
  <si>
    <t>CENTRAL LOUISIANA ICE PROCESSING CENTER (CLIPC)</t>
  </si>
  <si>
    <t>830 PINEHILL ROAD</t>
  </si>
  <si>
    <t>JENA</t>
  </si>
  <si>
    <t>CHASE COUNTY JAIL</t>
  </si>
  <si>
    <t>301 SOUTH WALNUT STREET</t>
  </si>
  <si>
    <t>COTTONWOOD FALL</t>
  </si>
  <si>
    <t>KS</t>
  </si>
  <si>
    <t>CHIPPEWA COUNTY SSM</t>
  </si>
  <si>
    <t>325 COURT STREET</t>
  </si>
  <si>
    <t>SAULT STE MARIE</t>
  </si>
  <si>
    <t>CHITTENDEN REGIONAL CORRECTIONAL FACILITY</t>
  </si>
  <si>
    <t>7 FARRELL STREET</t>
  </si>
  <si>
    <t>SOUTH BURLINGTON</t>
  </si>
  <si>
    <t>VT</t>
  </si>
  <si>
    <t>BOS</t>
  </si>
  <si>
    <t>ORSA</t>
  </si>
  <si>
    <t>ORSA NDS 2019</t>
  </si>
  <si>
    <t>CIBOLA COUNTY CORRECTIONAL CENTER</t>
  </si>
  <si>
    <t>2000 CIBOLA LOOP</t>
  </si>
  <si>
    <t>MILAN</t>
  </si>
  <si>
    <t>NM</t>
  </si>
  <si>
    <t>ELP</t>
  </si>
  <si>
    <t>CLAY COUNTY JUSTICE CENTER</t>
  </si>
  <si>
    <t>611 EAST JACKSON STREET</t>
  </si>
  <si>
    <t>BRAZIL</t>
  </si>
  <si>
    <t>IN</t>
  </si>
  <si>
    <t>CLINTON COUNTY CORRECTIONAL FACILITY</t>
  </si>
  <si>
    <t>58 PINE MOUNTAIN RD.</t>
  </si>
  <si>
    <t>MCELHATTAN</t>
  </si>
  <si>
    <t>PA</t>
  </si>
  <si>
    <t>PHI</t>
  </si>
  <si>
    <t>CLINTON COUNTY JAIL</t>
  </si>
  <si>
    <t>25 MCCARTHY DRIVE</t>
  </si>
  <si>
    <t>PLATTSBURGH</t>
  </si>
  <si>
    <t>COASTAL BEND DETENTION FACILITY</t>
  </si>
  <si>
    <t>4909 FM 2826</t>
  </si>
  <si>
    <t>ROBSTOWN</t>
  </si>
  <si>
    <t>HLG</t>
  </si>
  <si>
    <t>COLLIER COUNTY NAPLES JAIL CENTER</t>
  </si>
  <si>
    <t>3347 TAMIAMI TRAIL E</t>
  </si>
  <si>
    <t>NAPLES</t>
  </si>
  <si>
    <t>CUMBERLAND COUNTY JAIL</t>
  </si>
  <si>
    <t>50 COUNTY WAY</t>
  </si>
  <si>
    <t>PORTLAND</t>
  </si>
  <si>
    <t>ME</t>
  </si>
  <si>
    <t>DALLAS COUNTY JAIL - LEW STERRETT JUSTICE CENTER</t>
  </si>
  <si>
    <t>111 WEST COMMERCE STREET</t>
  </si>
  <si>
    <t>DALLAS</t>
  </si>
  <si>
    <t>DENVER CONTRACT DETENTION FACILITY</t>
  </si>
  <si>
    <t>3130 OAKLAND ST</t>
  </si>
  <si>
    <t>AURORA</t>
  </si>
  <si>
    <t>CO</t>
  </si>
  <si>
    <t>DEN</t>
  </si>
  <si>
    <t>DEPARTMENT OF CORRECTIONS HAGATNA</t>
  </si>
  <si>
    <t>203 ASPINAL AVE. PO BOX 3236</t>
  </si>
  <si>
    <t>HAGATNA</t>
  </si>
  <si>
    <t>GU</t>
  </si>
  <si>
    <t>SFR</t>
  </si>
  <si>
    <t>DESERT VIEW ANNEX</t>
  </si>
  <si>
    <t>10450 RANCHO ROAD</t>
  </si>
  <si>
    <t>DODGE COUNTY JAIL</t>
  </si>
  <si>
    <t>215 WEST CENTRAL STREET</t>
  </si>
  <si>
    <t>JUNEAU</t>
  </si>
  <si>
    <t>WI</t>
  </si>
  <si>
    <t>EAST HIDALGO DETENTION CENTER</t>
  </si>
  <si>
    <t>1330 HIGHWAY 107</t>
  </si>
  <si>
    <t>LA VILLA</t>
  </si>
  <si>
    <t>EDEN DETENTION CTR</t>
  </si>
  <si>
    <t>702 E BROADWAY ST</t>
  </si>
  <si>
    <t>EDEN</t>
  </si>
  <si>
    <t>EL PASO SERVICE PROCESSING CENTER</t>
  </si>
  <si>
    <t>8915 MONTANA AVE.</t>
  </si>
  <si>
    <t>EL PASO</t>
  </si>
  <si>
    <t>EL VALLE DETENTION FACILITY</t>
  </si>
  <si>
    <t>1800 INDUSTRIAL DRIVE</t>
  </si>
  <si>
    <t>RAYMONDVILLE</t>
  </si>
  <si>
    <t>ELIZABETH CONTRACT DETENTION FACILITY</t>
  </si>
  <si>
    <t>625 EVANS STREET</t>
  </si>
  <si>
    <t>ELIZABETH</t>
  </si>
  <si>
    <t>NJ</t>
  </si>
  <si>
    <t>NEW</t>
  </si>
  <si>
    <t>ELOY FEDERAL CONTRACT FACILITY</t>
  </si>
  <si>
    <t>1705 EAST HANNA RD.</t>
  </si>
  <si>
    <t>ELOY</t>
  </si>
  <si>
    <t>FLORENCE SERVICE PROCESSING CENTER</t>
  </si>
  <si>
    <t>3250 NORTH PINAL PARKWAY</t>
  </si>
  <si>
    <t>FLORENCE STAGING FACILITY</t>
  </si>
  <si>
    <t>FOLKSTON ANNEX IPC</t>
  </si>
  <si>
    <t>3424 HIGHWAY 252 EAST</t>
  </si>
  <si>
    <t>FOLKSTON</t>
  </si>
  <si>
    <t>GA</t>
  </si>
  <si>
    <t>FOLKSTON MAIN IPC</t>
  </si>
  <si>
    <t>3026 HWY 252 EAST</t>
  </si>
  <si>
    <t>FREEBORN COUNTY ADULT DETENTION CENTER</t>
  </si>
  <si>
    <t>411 SOUTH BROADWAY AVENUE</t>
  </si>
  <si>
    <t>ALBERT LEA</t>
  </si>
  <si>
    <t>MN</t>
  </si>
  <si>
    <t>SPM</t>
  </si>
  <si>
    <t>GEAUGA COUNTY JAIL</t>
  </si>
  <si>
    <t>12450 MERRITT DR</t>
  </si>
  <si>
    <t>CHARDON</t>
  </si>
  <si>
    <t>OH</t>
  </si>
  <si>
    <t>GOLDEN STATE ANNEX</t>
  </si>
  <si>
    <t>611 FRONTAGE RD</t>
  </si>
  <si>
    <t>MCFARLAND</t>
  </si>
  <si>
    <t>GRAYSON COUNTY JAIL</t>
  </si>
  <si>
    <t>320 SHAW STATION ROAD</t>
  </si>
  <si>
    <t>LEITCHFIELD</t>
  </si>
  <si>
    <t>GUAYNABO MDC (SAN JUAN)</t>
  </si>
  <si>
    <t>HWY 28 INTSECT OF ROAD 165</t>
  </si>
  <si>
    <t>SAN JUAN</t>
  </si>
  <si>
    <t>PR</t>
  </si>
  <si>
    <t>BOP</t>
  </si>
  <si>
    <t>HANCOCK COUNTY PUBLIC SAFETY COMPLEX</t>
  </si>
  <si>
    <t>8450 HIGHWAY 90</t>
  </si>
  <si>
    <t>BAY ST. LOUIS</t>
  </si>
  <si>
    <t>Failure</t>
  </si>
  <si>
    <t>HENDERSON DETENTION</t>
  </si>
  <si>
    <t>18 E BASIC ROAD</t>
  </si>
  <si>
    <t>HENDERSON</t>
  </si>
  <si>
    <t>NV</t>
  </si>
  <si>
    <t>SLC</t>
  </si>
  <si>
    <t>HONOLULU FEDERAL DETENTION CENTER</t>
  </si>
  <si>
    <t>351 ELLIOTT ST.</t>
  </si>
  <si>
    <t>HONOLULU</t>
  </si>
  <si>
    <t>HI</t>
  </si>
  <si>
    <t>HOUSTON CONTRACT DETENTION FACILITY</t>
  </si>
  <si>
    <t>15850 EXPORT PLAZA DRIVE</t>
  </si>
  <si>
    <t>HOUSTON</t>
  </si>
  <si>
    <t>HOU</t>
  </si>
  <si>
    <t>IAH SECURE ADULT DETENTION FACILITY (POLK)</t>
  </si>
  <si>
    <t>3400 FM 350 SOUTH</t>
  </si>
  <si>
    <t>LIVINGSTON</t>
  </si>
  <si>
    <t>IMPERIAL REGIONAL DETENTION FACILITY</t>
  </si>
  <si>
    <t>1572 GATEWAY</t>
  </si>
  <si>
    <t>CALEXICO</t>
  </si>
  <si>
    <t>SND</t>
  </si>
  <si>
    <t>JACKSON PARISH CORRECTIONAL CENTER</t>
  </si>
  <si>
    <t>327 INDUSTRIAL DRIVE</t>
  </si>
  <si>
    <t>JONESBORO</t>
  </si>
  <si>
    <t>JEFFERSON COUNTY JAIL</t>
  </si>
  <si>
    <t>219 EAST FREMONT AVENUE</t>
  </si>
  <si>
    <t>RIGBY</t>
  </si>
  <si>
    <t>ID</t>
  </si>
  <si>
    <t>JOE CORLEY PROCESSING CTR</t>
  </si>
  <si>
    <t>500 HILBIG RD</t>
  </si>
  <si>
    <t>CONROE</t>
  </si>
  <si>
    <t>KANDIYOHI COUNTY JAIL</t>
  </si>
  <si>
    <t>2201 23RD ST NE</t>
  </si>
  <si>
    <t>WILLMAR</t>
  </si>
  <si>
    <t>KARNES COUNTY IMMIGRATION PROCESSING CENTER</t>
  </si>
  <si>
    <t>409 FM 1144</t>
  </si>
  <si>
    <t>KARNES CITY</t>
  </si>
  <si>
    <t>SNA</t>
  </si>
  <si>
    <t>KAY CO JUSTICE FACILITY</t>
  </si>
  <si>
    <t>1101 WEST DRY ROAD</t>
  </si>
  <si>
    <t>NEWKIRK</t>
  </si>
  <si>
    <t>OK</t>
  </si>
  <si>
    <t>KNOX COUNTY DETENTION FACILITY</t>
  </si>
  <si>
    <t>5001 MALONEYVILLE RD</t>
  </si>
  <si>
    <t>KNOXVILLE</t>
  </si>
  <si>
    <t>TN</t>
  </si>
  <si>
    <t>KROME NORTH SERVICE PROCESSING CENTER</t>
  </si>
  <si>
    <t>18201 SW 12TH ST</t>
  </si>
  <si>
    <t>MIAMI</t>
  </si>
  <si>
    <t>LAREDO PROCESSING CENTER</t>
  </si>
  <si>
    <t>4702 EAST SAUNDERS STREET</t>
  </si>
  <si>
    <t>LAREDO</t>
  </si>
  <si>
    <t>LEXINGTON COUNTY JAIL</t>
  </si>
  <si>
    <t>521 GIBSON ROAD</t>
  </si>
  <si>
    <t>LEXINGTON</t>
  </si>
  <si>
    <t>SC</t>
  </si>
  <si>
    <t>LIMESTONE COUNTY DETENTION CENTER</t>
  </si>
  <si>
    <t>910 NORTH TYUS STREET</t>
  </si>
  <si>
    <t>GROESBECK</t>
  </si>
  <si>
    <t>LUBBOCK COUNTY DETENTION CENTER</t>
  </si>
  <si>
    <t>811 MAIN STREET</t>
  </si>
  <si>
    <t>LUBBOCK</t>
  </si>
  <si>
    <t>MESA VERDE ICE PROCESSING CENTER</t>
  </si>
  <si>
    <t>425 GOLDEN STATE AVE</t>
  </si>
  <si>
    <t>BAKERSFIELD</t>
  </si>
  <si>
    <t>MONROE COUNTY DETENTION-DORM</t>
  </si>
  <si>
    <t>7000 EAST DUNBAR ROAD</t>
  </si>
  <si>
    <t>MONROE</t>
  </si>
  <si>
    <t>MONTGOMERY ICE PROCESSING CENTER</t>
  </si>
  <si>
    <t>806 HILBIG RD</t>
  </si>
  <si>
    <t>MOSHANNON VALLEY PROCESSING CENTER</t>
  </si>
  <si>
    <t>555 GEO DRIVE</t>
  </si>
  <si>
    <t>PHILIPSBURG</t>
  </si>
  <si>
    <t>NEVADA SOUTHERN DETENTION CENTER</t>
  </si>
  <si>
    <t>2190 EAST MESQUITE AVENUE</t>
  </si>
  <si>
    <t>PAHRUMP</t>
  </si>
  <si>
    <t>USMS CDF</t>
  </si>
  <si>
    <t>NORTHWEST ICE PROCESSSING CENTER</t>
  </si>
  <si>
    <t>1623 E. J STREET</t>
  </si>
  <si>
    <t>TACOMA</t>
  </si>
  <si>
    <t>WA</t>
  </si>
  <si>
    <t>SEA</t>
  </si>
  <si>
    <t>NORTHWEST STATE CORRECTIONAL CENTER</t>
  </si>
  <si>
    <t>3649 LOWER NEWTON ROAD</t>
  </si>
  <si>
    <t>SWANTON</t>
  </si>
  <si>
    <t>ORANGE COUNTY JAIL (FL)</t>
  </si>
  <si>
    <t>3855 SOUTH JOHN YOUNG PARKWAY</t>
  </si>
  <si>
    <t>ORLANDO</t>
  </si>
  <si>
    <t>ORANGE COUNTY JAIL (NY)</t>
  </si>
  <si>
    <t>110 WELLS FARM ROAD</t>
  </si>
  <si>
    <t>GOSHEN</t>
  </si>
  <si>
    <t>NYC</t>
  </si>
  <si>
    <t>OTAY MESA DETENTION CENTER</t>
  </si>
  <si>
    <t>7488 CALZADA DE LA FUENTE</t>
  </si>
  <si>
    <t>SAN DIEGO</t>
  </si>
  <si>
    <t>OTERO COUNTY PROCESSING CENTER</t>
  </si>
  <si>
    <t>26 MCGREGOR RANGE ROAD</t>
  </si>
  <si>
    <t>CHAPARRAL</t>
  </si>
  <si>
    <t>PHELPS COUNTY JAIL</t>
  </si>
  <si>
    <t>715 5TH AVENUE</t>
  </si>
  <si>
    <t>HOLDREGE</t>
  </si>
  <si>
    <t>NE</t>
  </si>
  <si>
    <t>PICKENS COUNTY DET CTR</t>
  </si>
  <si>
    <t>188 CEMETERY ST</t>
  </si>
  <si>
    <t>CARROLLTON</t>
  </si>
  <si>
    <t>AL</t>
  </si>
  <si>
    <t>PIKE COUNTY JAIL</t>
  </si>
  <si>
    <t>175 PIKE COUNTY BOULEVARD</t>
  </si>
  <si>
    <t>LORDS VALLEY</t>
  </si>
  <si>
    <t>PINE PRAIRIE ICE PROCESSING CENTER</t>
  </si>
  <si>
    <t>1133 HAMPTON DUPRE ROAD</t>
  </si>
  <si>
    <t>PINE PRAIRIE</t>
  </si>
  <si>
    <t>PINELLAS COUNTY JAIL</t>
  </si>
  <si>
    <t>14400 49TH STREET NORTH</t>
  </si>
  <si>
    <t>CLEARWATER</t>
  </si>
  <si>
    <t>PLYMOUTH COUNTY CORRECTIONAL FACILITY</t>
  </si>
  <si>
    <t>26 LONG POND ROAD</t>
  </si>
  <si>
    <t>PLYMOUTH</t>
  </si>
  <si>
    <t>MA</t>
  </si>
  <si>
    <t>POLK COUNTY JAIL</t>
  </si>
  <si>
    <t>1985 NE 51ST PLACE</t>
  </si>
  <si>
    <t>DES MOINES</t>
  </si>
  <si>
    <t>IA</t>
  </si>
  <si>
    <t>PORT ISABEL SPC</t>
  </si>
  <si>
    <t>27991 BUENA VISTA BOULEVARD</t>
  </si>
  <si>
    <t>LOS FRESNOS</t>
  </si>
  <si>
    <t>POTTAWATTAMIE COUNTY JAIL</t>
  </si>
  <si>
    <t>1400 BIG LAKE ROAD</t>
  </si>
  <si>
    <t>COUNCIL BLUFFS</t>
  </si>
  <si>
    <t>PRAIRIELAND DETENTION CENTER</t>
  </si>
  <si>
    <t>1209 SUNFLOWER LN</t>
  </si>
  <si>
    <t>ALVARADO</t>
  </si>
  <si>
    <t>PBNDS 2011 - 2013 Errata</t>
  </si>
  <si>
    <t>PRINCE EDWARD COUNTY (FARMVILLE)</t>
  </si>
  <si>
    <t>508 WATERWORKS ROAD</t>
  </si>
  <si>
    <t>FARMVILLE</t>
  </si>
  <si>
    <t>RICHWOOD CORRECTIONAL CENTER</t>
  </si>
  <si>
    <t>180 PINE BAYOU CIRCLE</t>
  </si>
  <si>
    <t>RIO GRANDE DETENTION CENTER</t>
  </si>
  <si>
    <t>1001 SAN RIO BOULEVARD</t>
  </si>
  <si>
    <t>RIVER CORRECTIONAL CENTER</t>
  </si>
  <si>
    <t>26362 HIGHWAY 15</t>
  </si>
  <si>
    <t>FERRIDAY</t>
  </si>
  <si>
    <t>ROBERT A DEYTON DETENTION FACILITY</t>
  </si>
  <si>
    <t>11866 HASTINGS BRIDGE ROAD P.O. BOX 429</t>
  </si>
  <si>
    <t>LOVEJOY</t>
  </si>
  <si>
    <t>SAIPAN DEPARTMENT OF CORRECTIONS (SUSUPE)</t>
  </si>
  <si>
    <t>VICENTE T. SEMAN BLDG, CIVIC CENTER</t>
  </si>
  <si>
    <t>SAIPAN</t>
  </si>
  <si>
    <t>MP</t>
  </si>
  <si>
    <t>SALT LAKE COUNTY METRO JAIL</t>
  </si>
  <si>
    <t>3415 SOUTH 900 WEST</t>
  </si>
  <si>
    <t>SALT LAKE CITY</t>
  </si>
  <si>
    <t>UT</t>
  </si>
  <si>
    <t>SAN JUAN STAGING</t>
  </si>
  <si>
    <t>651 FEDERAL DRIVE, SUITE 104</t>
  </si>
  <si>
    <t>GUAYNABO</t>
  </si>
  <si>
    <t>SENECA COUNTY JAIL</t>
  </si>
  <si>
    <t>3040 SOUTH STATE HIGHWAY 100</t>
  </si>
  <si>
    <t>TIFFIN</t>
  </si>
  <si>
    <t>SHERBURNE COUNTY JAIL</t>
  </si>
  <si>
    <t>13880 BUSINESS CENTER DRIVE</t>
  </si>
  <si>
    <t>ELK RIVER</t>
  </si>
  <si>
    <t>SOUTH CENTRAL REGIONAL JAIL</t>
  </si>
  <si>
    <t>1001 CENTER WAY</t>
  </si>
  <si>
    <t>CHARLESTON</t>
  </si>
  <si>
    <t>WV</t>
  </si>
  <si>
    <t>SOUTH LOUISIANA ICE PROCESSING CENTER</t>
  </si>
  <si>
    <t>3843 STAGG AVENUE</t>
  </si>
  <si>
    <t>BASILE</t>
  </si>
  <si>
    <t>SOUTH TEXAS ICE PROCESSING CENTER</t>
  </si>
  <si>
    <t>566 VETERANS DRIVE</t>
  </si>
  <si>
    <t>PEARSALL</t>
  </si>
  <si>
    <t>ST. CLAIR COUNTY JAIL</t>
  </si>
  <si>
    <t>1170 MICHIGAN ROAD</t>
  </si>
  <si>
    <t>PORT HURON</t>
  </si>
  <si>
    <t>STEWART DETENTION CENTER</t>
  </si>
  <si>
    <t>146 CCA ROAD</t>
  </si>
  <si>
    <t>LUMPKIN</t>
  </si>
  <si>
    <t>STRAFFORD COUNTY CORRECTIONS</t>
  </si>
  <si>
    <t>266 COUNTY FARM ROAD</t>
  </si>
  <si>
    <t>DOVER</t>
  </si>
  <si>
    <t>NH</t>
  </si>
  <si>
    <t>SWEETWATER COUNTY JAIL</t>
  </si>
  <si>
    <t>50140 UNITED STATES HIGHWAY 191 SOUTH</t>
  </si>
  <si>
    <t>ROCK SPRINGS</t>
  </si>
  <si>
    <t>WY</t>
  </si>
  <si>
    <t>T DON HUTTO DETENTION CENTER</t>
  </si>
  <si>
    <t>1001 WELCH STREET</t>
  </si>
  <si>
    <t>TAYLOR</t>
  </si>
  <si>
    <t>TORRANCE/ESTANCIA, NM</t>
  </si>
  <si>
    <t>209 COUNTY ROAD 49</t>
  </si>
  <si>
    <t>ESTANCIA</t>
  </si>
  <si>
    <t>TULSA COUNTY JAIL (DAVID L. MOSS JUSTICE CTR)</t>
  </si>
  <si>
    <t>300 NORTH DENVER AVENUE</t>
  </si>
  <si>
    <t>TULSA</t>
  </si>
  <si>
    <t>WASHINGTON COUNTY DETENTION CENTER</t>
  </si>
  <si>
    <t>1155 WEST CLYDESDALE DRIVE</t>
  </si>
  <si>
    <t>FAYETTEVILLE</t>
  </si>
  <si>
    <t>AR</t>
  </si>
  <si>
    <t>WASHOE COUNTY JAIL</t>
  </si>
  <si>
    <t>911 PARR BLVD 775 328 3308</t>
  </si>
  <si>
    <t>RENO</t>
  </si>
  <si>
    <t>WEBB COUNTY DETENTION CENTER (CCA)</t>
  </si>
  <si>
    <t>9998 SOUTH HIGHWAY 83</t>
  </si>
  <si>
    <t>WINN CORRECTIONAL CENTER</t>
  </si>
  <si>
    <t>560 GUM SPRING ROAD</t>
  </si>
  <si>
    <t>WINNFIELD</t>
  </si>
  <si>
    <t>WYATT DETENTION CENTER</t>
  </si>
  <si>
    <t>950 HIGH STREET</t>
  </si>
  <si>
    <t>CENTRAL FALLS</t>
  </si>
  <si>
    <t>RI</t>
  </si>
  <si>
    <t>FY 2025 YTD</t>
  </si>
  <si>
    <t>Total Book-Ins for FY25</t>
  </si>
  <si>
    <t>Total Current in ICE Custody Location/Area of Responsibility</t>
  </si>
  <si>
    <t>Current in ICE Custody with Final Order</t>
  </si>
  <si>
    <t>Current in ICE Custody without Final Order</t>
  </si>
  <si>
    <t>Current in ICE Custody Final Order Status Unknown</t>
  </si>
  <si>
    <t>Denver Area of Responsibility</t>
  </si>
  <si>
    <t>New Orleans Area of Responsibility</t>
  </si>
  <si>
    <t>Phoenix Area of Responsibility</t>
  </si>
  <si>
    <t>Houston Area of Responsibility</t>
  </si>
  <si>
    <t>Miami Area of Responsibility</t>
  </si>
  <si>
    <t>San Francisco Area of Responsibility</t>
  </si>
  <si>
    <t>San Antonio Area of Responsibility</t>
  </si>
  <si>
    <t>El Paso Area of Responsibility</t>
  </si>
  <si>
    <t>Philadelphia Area of Responsibility</t>
  </si>
  <si>
    <t>Boston Area of Responsibility</t>
  </si>
  <si>
    <t>Harlingen Area of Responsibility</t>
  </si>
  <si>
    <t>Washington Area of Responsibility</t>
  </si>
  <si>
    <t>San Diego Area of Responsibility</t>
  </si>
  <si>
    <t>Chicago Area of Responsibility</t>
  </si>
  <si>
    <t>Dallas Area of Responsibility</t>
  </si>
  <si>
    <t>Buffalo Area of Responsibility</t>
  </si>
  <si>
    <t>Atlanta Area of Responsibility</t>
  </si>
  <si>
    <t>* Data are based on an individual's self-identification as transgender.</t>
  </si>
  <si>
    <r>
      <t xml:space="preserve">November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</si>
  <si>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Facilities</t>
  </si>
  <si>
    <t>Placement Count</t>
  </si>
  <si>
    <t>MAIN - FOLKSTON IPC (D RAY JAMES)</t>
  </si>
  <si>
    <t>T. DON HUTTO</t>
  </si>
  <si>
    <t>MONTGOMERY COUNTY CORRECTIONAL FACILITY</t>
  </si>
  <si>
    <t>Grand Total</t>
  </si>
  <si>
    <r>
      <t xml:space="preserve">October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</si>
  <si>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NORTHWEST ICE PROCSESING CENTER</t>
  </si>
  <si>
    <t>NYE COUNTY SHERIFF-PAHRUMP</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</si>
  <si>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</si>
  <si>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</si>
  <si>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2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</si>
  <si>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</si>
  <si>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</si>
  <si>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</si>
  <si>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</si>
  <si>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</si>
  <si>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</si>
  <si>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</si>
  <si>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</si>
  <si>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</si>
  <si>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</si>
  <si>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</si>
  <si>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</si>
  <si>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</si>
  <si>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</si>
  <si>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</si>
  <si>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</si>
  <si>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</si>
  <si>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</si>
  <si>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</si>
  <si>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</si>
  <si>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</si>
  <si>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Fiscal Year (FY) 2023 Quarter 4 Data</t>
  </si>
  <si>
    <t>*Data represents 288 unique detainees. Some detainees have multiple placements within FY23 Q4 (351 total placements).</t>
  </si>
  <si>
    <t>Fiscal Year (FY) 2024 Quarter 1 Data</t>
  </si>
  <si>
    <t>*Data represents 431 unique detainees. Some detainees have multiple placements within FY24 Q1 (497 total placements).</t>
  </si>
  <si>
    <t>Fiscal Year (FY) 2024 Quarter 2 Data</t>
  </si>
  <si>
    <t>Medical Mental</t>
  </si>
  <si>
    <t>*Data represents 351 unique detainees. Some detainees have multiple placements within FY24 Q2 (391 total placements).</t>
  </si>
  <si>
    <t>Fiscal Year (FY) 2024 Quarter 3 Data</t>
  </si>
  <si>
    <t>*Data represents 414 unique detainees. Some detainees have multiple placements within FY24 Q3 (446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</si>
  <si>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</si>
  <si>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</si>
  <si>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</si>
  <si>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</si>
  <si>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ICE FOOTNOTES</t>
  </si>
  <si>
    <t>Term</t>
  </si>
  <si>
    <t>Definition</t>
  </si>
  <si>
    <t>ADP</t>
  </si>
  <si>
    <t>Average daily population</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</si>
  <si>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</si>
  <si>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</si>
  <si>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</si>
  <si>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</si>
  <si>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</si>
  <si>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</si>
  <si>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</si>
  <si>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</si>
  <si>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</si>
  <si>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</si>
  <si>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</si>
  <si>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</si>
  <si>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</si>
  <si>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</si>
  <si>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</si>
  <si>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</si>
  <si>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</si>
  <si>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</si>
  <si>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</si>
  <si>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</si>
  <si>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</si>
  <si>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</si>
  <si>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</si>
  <si>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</si>
  <si>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</si>
  <si>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</si>
  <si>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</si>
  <si>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</si>
  <si>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</si>
  <si>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</si>
  <si>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</si>
  <si>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</si>
  <si>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</si>
  <si>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</si>
  <si>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</si>
  <si>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</si>
  <si>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</si>
  <si>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</si>
  <si>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</si>
  <si>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</si>
  <si>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</si>
  <si>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</si>
  <si>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</si>
  <si>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Order of Recognizance</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</si>
  <si>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</si>
  <si>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</si>
  <si>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</si>
  <si>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</si>
  <si>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</si>
  <si>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</si>
  <si>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</si>
  <si>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</si>
  <si>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</si>
  <si>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</si>
  <si>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</si>
  <si>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</si>
  <si>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</si>
  <si>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</si>
  <si>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</si>
  <si>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</si>
  <si>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</si>
  <si>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</si>
  <si>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</si>
  <si>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</si>
  <si>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</si>
  <si>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</si>
  <si>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</si>
  <si>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</si>
  <si>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</si>
  <si>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</si>
  <si>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</si>
  <si>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</si>
  <si>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</si>
  <si>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</si>
  <si>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</si>
  <si>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</si>
  <si>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</si>
  <si>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</si>
  <si>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</si>
  <si>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</si>
  <si>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</si>
  <si>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</si>
  <si>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In FY2024 ICE began tracking Final Bookouts in lieu of Final Releases due to a change in methodology.  Prior year data reflects ICE Final Releases.</t>
  </si>
  <si>
    <t>ICE Detention data exclude ORR transfers/facilities, and U.S. Marshals Service prisoners.</t>
  </si>
  <si>
    <t>A Non-Citizen may have multiple releases; only the most recent release is included in this report.</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</si>
  <si>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</si>
  <si>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Removal Data Include Returns.  Returns include Voluntary Returns, Voluntary Departures and Withdrawals Under Docket Control.</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</si>
  <si>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</si>
  <si>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</si>
  <si>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</si>
  <si>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Currently Detained Population Breakdown</t>
  </si>
  <si>
    <t>ICE Detention data excludes ORR transfers/facilities, as well as U.S. Marshals Service Prisoners.</t>
  </si>
  <si>
    <t>Processing dispositions of Other may include, but are not limited to, Non Citizens processed under Administrative Removal, Visa Waiver Program Removal, Stowaway or Crewmember.</t>
  </si>
  <si>
    <t>A stateless person is someone who, under national laws, does not enjoy citizenship – the legal bond between a government and an individual – in any country.</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</si>
  <si>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</si>
  <si>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</si>
  <si>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</si>
  <si>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</si>
  <si>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USCIS Average Time from USCIS Fear Decision Service Date to ICE Release (In Days) &amp; Non-Citizens with USCIS-Established Fear Decisions in an ICE Detention Facility</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</si>
  <si>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</si>
  <si>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</si>
  <si>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Non Citizens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</si>
  <si>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</si>
  <si>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</si>
  <si>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</si>
  <si>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</si>
  <si>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</si>
  <si>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</si>
  <si>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Monthly Bond Statistics</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</si>
  <si>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</si>
  <si>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</si>
  <si>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</si>
  <si>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</si>
  <si>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</si>
  <si>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</si>
  <si>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</si>
  <si>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</si>
  <si>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</si>
  <si>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</si>
  <si>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</si>
  <si>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</si>
  <si>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</si>
  <si>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</si>
  <si>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</si>
  <si>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</si>
  <si>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</si>
  <si>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</si>
  <si>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</si>
  <si>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</si>
  <si>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</si>
  <si>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</si>
  <si>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</si>
  <si>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</si>
  <si>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</si>
  <si>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</si>
  <si>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</si>
  <si>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</si>
  <si>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</si>
  <si>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</si>
  <si>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</si>
  <si>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</si>
  <si>
    <t>Active ATD Participants and Average Length in Program, FY25,  as of 12/13/2024, by AOR and Technology</t>
  </si>
  <si>
    <t>Data from OBP Report, 12.15.2024</t>
  </si>
  <si>
    <t>FY25 thru November Court Appearance: Final Hearings*</t>
  </si>
  <si>
    <t>ATD Active Population by Status, Extended Case Management Service, Count and ALIP, FY25</t>
  </si>
  <si>
    <t>Data from BI Inc. Participants Report, 12.13.2024</t>
  </si>
  <si>
    <t>FY25 thru November Court Appearance: Total Hearings*</t>
  </si>
  <si>
    <t>ICE ALTERNATIVES TO DETENTION DATA, FY25</t>
  </si>
  <si>
    <t>ICE Transgender* Detainee Population FY 2025 YTD:  as of 12/15/2024*</t>
  </si>
  <si>
    <t>ICE DETENTION DATA, FY2025</t>
  </si>
  <si>
    <t>ICE Currently Detained by Processing Disposition: FY2025</t>
  </si>
  <si>
    <t>Average Time from USCIS Fear Decision Service Date to ICE Release (In Days)</t>
  </si>
  <si>
    <t>Noncitizens with USCIS-Established Fear Decisions in an ICE Detention Facility: FY2025</t>
  </si>
  <si>
    <t>Processing Disposition</t>
  </si>
  <si>
    <t>Adult</t>
  </si>
  <si>
    <t>ICE Release Fiscal Year</t>
  </si>
  <si>
    <t>Detention Facility Type</t>
  </si>
  <si>
    <t>Total Detained</t>
  </si>
  <si>
    <t>FY2025</t>
  </si>
  <si>
    <t>Expedited Removal (I-860)</t>
  </si>
  <si>
    <t>Notice to Appear (I-862)</t>
  </si>
  <si>
    <t>Reinstatement of Deport Order (I-871)</t>
  </si>
  <si>
    <t>Other</t>
  </si>
  <si>
    <t>ICE Currently Detained by Criminality and Arresting Agency: FY2025</t>
  </si>
  <si>
    <t>ICE Initial Book-Ins by Arresting Agency and Month: FY2025</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</si>
  <si>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</si>
  <si>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</si>
  <si>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</si>
  <si>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</si>
  <si>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</si>
  <si>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</si>
  <si>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</si>
  <si>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</si>
  <si>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</si>
  <si>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</si>
  <si>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</si>
  <si>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</si>
  <si>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</si>
  <si>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</si>
  <si>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</si>
  <si>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</si>
  <si>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</si>
  <si>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</si>
  <si>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</si>
  <si>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</si>
  <si>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Criminality: FY2025</t>
  </si>
  <si>
    <t>ICE Final Book Outs : FY2025</t>
  </si>
  <si>
    <t>ICE Removals: FY2025</t>
  </si>
  <si>
    <t>Facility Type</t>
  </si>
  <si>
    <t>Removals</t>
  </si>
  <si>
    <t>Removals with a FAMU Identifier</t>
  </si>
  <si>
    <t>ICE Final Book Outs by Release Reason, Month and Criminality: FY2025</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</si>
  <si>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</si>
  <si>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</si>
  <si>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</si>
  <si>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</si>
  <si>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</si>
  <si>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</si>
  <si>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</si>
  <si>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</si>
  <si>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</si>
  <si>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</si>
  <si>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FY2025</t>
  </si>
  <si>
    <t>FY Overall</t>
  </si>
  <si>
    <t>CBP Average</t>
  </si>
  <si>
    <t xml:space="preserve">ICE Average  </t>
  </si>
  <si>
    <t xml:space="preserve">Average </t>
  </si>
  <si>
    <t>ICE Average Length of Stay by Arresting Agency, Month and Criminality: FY2025</t>
  </si>
  <si>
    <t>ICE Average Daily Population by Month: FY2025</t>
  </si>
  <si>
    <t>ICE Average Length of Stay by Month: FY2025</t>
  </si>
  <si>
    <t>ICE Average Length of Stay Adult Facility Type by Month and Arresting Agency: FY2025</t>
  </si>
  <si>
    <t>Arresting Agency</t>
  </si>
  <si>
    <t>Individuals with Positive Credible Fear Determination Parole Requested: FY2023 - FY2025</t>
  </si>
  <si>
    <t>Fiscal Year</t>
  </si>
  <si>
    <t>FY2024</t>
  </si>
  <si>
    <t>FY2023</t>
  </si>
  <si>
    <t>Individuals with Positive Credible Fear Determination Parole Status: FY2023 - FY2025</t>
  </si>
  <si>
    <t>Parole Status</t>
  </si>
  <si>
    <t>Parole Granted</t>
  </si>
  <si>
    <t>Parole Denied</t>
  </si>
  <si>
    <t>ICE Currently Detained of Stateless Noncitizens by Detention Facility</t>
  </si>
  <si>
    <t>Detention Facility</t>
  </si>
  <si>
    <t>Detention Facility Code</t>
  </si>
  <si>
    <t>ADAMSMS</t>
  </si>
  <si>
    <t>BLUEBONNET DET FCLTY</t>
  </si>
  <si>
    <t>BLBNATX</t>
  </si>
  <si>
    <t>CARDFVA</t>
  </si>
  <si>
    <t>CLAYCIN</t>
  </si>
  <si>
    <t>DENICDF</t>
  </si>
  <si>
    <t>CADESVI</t>
  </si>
  <si>
    <t>ELOY FED CTR FACILITY (CORE CIVIC)</t>
  </si>
  <si>
    <t>EAZ</t>
  </si>
  <si>
    <t>FIPCMGA</t>
  </si>
  <si>
    <t>HOUSTON CONTRACT DET.FAC.</t>
  </si>
  <si>
    <t>HOUICDF</t>
  </si>
  <si>
    <t>JKPCCLA</t>
  </si>
  <si>
    <t>KROME NORTH SPC</t>
  </si>
  <si>
    <t>KRO</t>
  </si>
  <si>
    <t>MONTGOMERY PROCESSING CTR</t>
  </si>
  <si>
    <t>MTGPCTX</t>
  </si>
  <si>
    <t>CCASDCA</t>
  </si>
  <si>
    <t>PLYMOUTH CO COR FACILTY</t>
  </si>
  <si>
    <t>PLYMOMA</t>
  </si>
  <si>
    <t>RICHWOOD COR CENTER</t>
  </si>
  <si>
    <t>RWCCMLA</t>
  </si>
  <si>
    <t>River Correctional Center</t>
  </si>
  <si>
    <t>RVRCCLA</t>
  </si>
  <si>
    <t>LAWINCI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</si>
  <si>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</si>
  <si>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</si>
  <si>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</si>
  <si>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</si>
  <si>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</si>
  <si>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</si>
  <si>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</si>
  <si>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</si>
  <si>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</si>
  <si>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</si>
  <si>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</si>
  <si>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</si>
  <si>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</si>
  <si>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</si>
  <si>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</si>
  <si>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</si>
  <si>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</si>
  <si>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</si>
  <si>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</si>
  <si>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</si>
  <si>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</si>
  <si>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</si>
  <si>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FY2025 Bonded Out Book Outs Count and ALOS - Prior 12 months plus Current Month</t>
  </si>
  <si>
    <t>Total ICE Final Book Outs</t>
  </si>
  <si>
    <t>ICE Final Book Outs with Bond Posted</t>
  </si>
  <si>
    <t>Bond Posted Book Outs/Releases (%)</t>
  </si>
  <si>
    <t>Average Bond Amount ($)</t>
  </si>
  <si>
    <t>ALOS (Days)</t>
  </si>
  <si>
    <t>The data contained within this Semiannual page has been refreshed for the United States Armed Forces, United States Citizens, Parents of United States Citizens, and Temporary Protective Status Countries tables for EOFY2024. These tables will be updated after March 31, 2025.</t>
  </si>
  <si>
    <t>United States Armed Forces Noncitizen Arrests FY2018 - EOFY2024</t>
  </si>
  <si>
    <t>Arrests</t>
  </si>
  <si>
    <t>FY2018</t>
  </si>
  <si>
    <t>FY2019</t>
  </si>
  <si>
    <t>FY2020</t>
  </si>
  <si>
    <t>FY2021</t>
  </si>
  <si>
    <t xml:space="preserve">FY2022 </t>
  </si>
  <si>
    <t>United States Armed Forces Noncitizen Bookins FY2018 - EOFY2024</t>
  </si>
  <si>
    <t>Bookins</t>
  </si>
  <si>
    <t>United States Armed Forces Noncitizen Removals FY2018 - EOFY2024</t>
  </si>
  <si>
    <t>United States Citizen Arrests FY2018 - EOFY2024</t>
  </si>
  <si>
    <t>FY2022</t>
  </si>
  <si>
    <t>United States Citizens Bookins FY2018 - EOFY2024</t>
  </si>
  <si>
    <t>United States Citizens Removals FY2018 - EOFY2024</t>
  </si>
  <si>
    <t>Parents of USC Arrests FY2018 - EOFY2024</t>
  </si>
  <si>
    <t>Parents of USC Bookins FY2018 - EOFY2024</t>
  </si>
  <si>
    <t>Parents of USC Removals FY2018 - EOFY2024</t>
  </si>
  <si>
    <t>Temporary Protected Status Countries Arrests FY2018 - EOFY2024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</si>
  <si>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</si>
  <si>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</si>
  <si>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</si>
  <si>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</si>
  <si>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</si>
  <si>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</si>
  <si>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</si>
  <si>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</si>
  <si>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</si>
  <si>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</si>
  <si>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</si>
  <si>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</si>
  <si>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</si>
  <si>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</si>
  <si>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</si>
  <si>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</si>
  <si>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</si>
  <si>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EOFY2024</t>
  </si>
  <si>
    <t>Temporary Protected Status Countries Removals FY2018 - EOFY2024</t>
  </si>
  <si>
    <t>FY2025 ICE Average Daily Population and ICE Average Length of Stay</t>
  </si>
  <si>
    <t>FY2025 YTD ICE Detention data are updated through 12/14/2024 (IIDS Run Date 12/16/2024; EID as of 12/14/2024).</t>
  </si>
  <si>
    <t>FY2025 and FY2024 ICE Final Book Outs</t>
  </si>
  <si>
    <t>FY2025 YTD ICE Final Book Out data are updated through 12/14/2024 (IIDS Run Date 12/16/2024; EID as of 12/14/2024).</t>
  </si>
  <si>
    <t>FY2024 ICE Final Book Out Data is historic and remains static.</t>
  </si>
  <si>
    <t>In FY2024 ICE began tracking Final Bookouts in lieu of Final Releases due to a change in methodology.</t>
  </si>
  <si>
    <t>All bookouts occurring during ICE detention are reported here.  A bookout may be classified as a final release from ICE custody or an interim bookout which occurs during the detention stay.</t>
  </si>
  <si>
    <t>Bonded Out, Order of Recognizance, Order of Supervision, and Paroled are ICE Final releases from a detention facility. A Noncitizen can be currently still in IJ proceedings, have an appeal, or awaiting removal.  Processing Disposition Changed Locally: An IJ has terminated the current proceedings at EOIR's discretion, or the case is being re-processed Release to Remove, a Noncitizen was removed/deported from the U.S. directly from an ICE detention facility. Relief Granted by IJ: Noncitizen was granted a benefit by the IJ and released from an ICE detention facility.  Transfer to US Marshalls or Other LEA: Noncitizen was transferred to another Law Enforcement Agency to address other possible criminal activity. Transferred: Transferred to another AOR or facility, etc.</t>
  </si>
  <si>
    <t>FY2025 ICE Removals</t>
  </si>
  <si>
    <t>FY2025 YTD ICE Removals data are updated through 12/14/2024 (IIDS Run Date 12/16/2024; EID as of 12/14/2024).</t>
  </si>
  <si>
    <t>ICE National Docket data are a snapshot as of 12/15/2024 (IIDS Run Date 12/16/2024; EID as of 12/15/2024).</t>
  </si>
  <si>
    <t>FY2025 ICE Initial Book-Ins</t>
  </si>
  <si>
    <t>FY2025 YTD ICE Book-ins data is updated through 12/14/2024 (IIDS Run Date 12/16/2024; EID as of 12/14/2024).</t>
  </si>
  <si>
    <t>Non Citizens Currently in ICE Detention Facilities data are a snapshot as 12/15/2024 (IIDS Run Date 12/16/2024; EID as of 12/15/2024).</t>
  </si>
  <si>
    <t>USCIS provided data containing APSO (Asylum Pre Screening Officer) cases clocked during FY2023 - FY2025. Data were received on 12/16/2024.</t>
  </si>
  <si>
    <t>Of the 421,264 records in the USCIS provided data, the breakdown of the fear screening determinations is as follows; 201,665 positive fear screening determinations, 150,733 negative fear screening determinations and 68,864 without an identified determination. Of the 201,665 with positive fear screening determinations; 120,753 have Persecution Claim Established and 80,912 have Torture Claim Established.</t>
  </si>
  <si>
    <t>The data provided by USCIS contains multiple records for some Alien File Numbers. There are 421,264 unique fear determinations and 33,541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</si>
  <si>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ICE ICLOS and Detainees Data are updated through 12/17/2024 (IIDS Run Date 12/18/2024; EID as of 12/17/2024).</t>
  </si>
  <si>
    <t>FY2024 ICE Final Bookouts data is historic and remains static.</t>
  </si>
  <si>
    <t>BMU provided data containing Bonds Posted cases recorded from 11/01/2023 - 12/16/2024 . Data were received on 12/17/2024.</t>
  </si>
  <si>
    <t>FY2025 YTD Encounters data is updated through 12/17/2024 (IIDS Run Date 12/18/2024; EID as of 12/17/2024).</t>
  </si>
  <si>
    <t>EOFY2024 data are historic and static. ICE Arrests data are updated through 09/30/2024 (IIDS Run Date 10/04/2024; EID as of 10/03/2024).</t>
  </si>
  <si>
    <t>EOFY2024 data are historic and static. ICE Detention data are updated through 09/30/2024 (IIDS Run Date 10/04/2024; EID as of 10/03/2024).</t>
  </si>
  <si>
    <t>EOFY2024 data are historic and static. ICE Removals data are updated through 09/30/2024 (IIDS Run Date 10/04/2024; EID as of 10/03/2024).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</si>
</sst>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
    <numFmt numFmtId="166" formatCode="#,##0.0"/>
    <numFmt numFmtId="167" formatCode="_(* #,##0.0_);_(* \(#,##0.0\);_(* &quot;-&quot;_);_(@_)"/>
    <numFmt numFmtId="168" formatCode="&quot;$&quot;#,##0.00"/>
    <numFmt numFmtId="169" formatCode="00000"/>
    <numFmt numFmtId="170" formatCode="0.0"/>
    <numFmt numFmtId="171" formatCode="_(* #,##0.0_);_(* \(#,##0.0\);_(* &quot;-&quot;?_);_(@_)"/>
    <numFmt numFmtId="172" formatCode="mmm\-yyyy"/>
    <numFmt numFmtId="173" formatCode="_(* #,##0_);_(* \(#,##0\);_(* &quot;-&quot;?_);_(@_)"/>
  </numFmts>
  <fonts count="53"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9"/>
      <color theme="0"/>
      <name val="Calibri"/>
      <family val="2"/>
      <scheme val="minor"/>
    </font>
    <font>
      <b/>
      <sz val="12"/>
      <color theme="4" tint="-0.499984740745262"/>
      <name val="Calibri"/>
      <family val="2"/>
      <scheme val="minor"/>
    </font>
    <font>
      <b/>
      <sz val="20"/>
      <color theme="4" tint="-0.499984740745262"/>
      <name val="Calibri"/>
      <family val="2"/>
      <scheme val="minor"/>
    </font>
    <font>
      <b/>
      <sz val="24"/>
      <color theme="4" tint="-0.499984740745262"/>
      <name val="Calibri"/>
      <family val="2"/>
      <scheme val="minor"/>
    </font>
    <font>
      <sz val="12"/>
      <name val="Times New Roman"/>
      <family val="1"/>
    </font>
    <font>
      <sz val="10"/>
      <color rgb="FF000000"/>
      <name val="Arial"/>
      <family val="2"/>
    </font>
    <font>
      <b/>
      <sz val="11"/>
      <color theme="1"/>
      <name val="Calibri"/>
      <family val="2"/>
      <scheme val="minor"/>
    </font>
    <font>
      <b/>
      <sz val="10"/>
      <color theme="1"/>
      <name val="Calibri"/>
      <family val="2"/>
      <scheme val="minor"/>
    </font>
    <font>
      <sz val="11"/>
      <name val="Calibri"/>
      <family val="2"/>
      <scheme val="minor"/>
    </font>
    <font>
      <i/>
      <sz val="11"/>
      <color theme="1"/>
      <name val="Calibri"/>
      <family val="2"/>
      <scheme val="minor"/>
    </font>
    <font>
      <b/>
      <sz val="10"/>
      <name val="Calibri"/>
      <family val="2"/>
      <scheme val="minor"/>
    </font>
    <font>
      <b/>
      <sz val="10"/>
      <color rgb="FF000000"/>
      <name val="Calibri"/>
      <family val="2"/>
    </font>
    <font>
      <b/>
      <i/>
      <sz val="10"/>
      <color rgb="FF000000"/>
      <name val="Calibri"/>
      <family val="2"/>
    </font>
    <font>
      <b/>
      <sz val="11"/>
      <color rgb="FF000000"/>
      <name val="Calibri"/>
      <family val="2"/>
      <scheme val="minor"/>
    </font>
    <font>
      <sz val="11"/>
      <color rgb="FF000000"/>
      <name val="Calibri"/>
      <family val="2"/>
      <scheme val="minor"/>
    </font>
    <font>
      <sz val="11"/>
      <color theme="1"/>
      <name val="Times New Roman"/>
      <family val="1"/>
    </font>
    <font>
      <b/>
      <sz val="12"/>
      <color theme="0"/>
      <name val="Times New Roman"/>
      <family val="1"/>
    </font>
    <font>
      <sz val="12"/>
      <color theme="1"/>
      <name val="Calibri"/>
      <family val="2"/>
      <scheme val="minor"/>
    </font>
    <font>
      <b/>
      <sz val="11"/>
      <color theme="0"/>
      <name val="Calibri"/>
      <family val="2"/>
      <scheme val="minor"/>
    </font>
    <font>
      <b/>
      <sz val="12"/>
      <color theme="1"/>
      <name val="Times New Roman"/>
      <family val="1"/>
    </font>
    <font>
      <b/>
      <sz val="12"/>
      <color indexed="8"/>
      <name val="Times New Roman"/>
      <family val="1"/>
    </font>
    <font>
      <b/>
      <sz val="10"/>
      <name val="Calibri"/>
      <family val="2"/>
    </font>
    <font>
      <sz val="8"/>
      <name val="Calibri"/>
      <family val="2"/>
    </font>
    <font>
      <sz val="8"/>
      <color theme="1"/>
      <name val="Calibri"/>
      <family val="2"/>
      <scheme val="minor"/>
    </font>
    <font>
      <b/>
      <sz val="11"/>
      <color rgb="FF000000"/>
      <name val="Calibri"/>
      <family val="2"/>
    </font>
    <font>
      <sz val="11"/>
      <color rgb="FF000000"/>
      <name val="Calibri"/>
      <family val="2"/>
    </font>
    <font>
      <b/>
      <sz val="11"/>
      <color theme="0"/>
      <name val="Calibri"/>
      <family val="2"/>
    </font>
    <font>
      <b/>
      <sz val="12"/>
      <color rgb="FFFF0000"/>
      <name val="Times New Roman"/>
      <family val="1"/>
    </font>
    <font>
      <sz val="12"/>
      <name val="Calibri"/>
      <family val="2"/>
      <scheme val="minor"/>
    </font>
    <font>
      <sz val="10"/>
      <color indexed="8"/>
      <name val="Arial"/>
      <family val="2"/>
    </font>
    <font>
      <sz val="12"/>
      <color indexed="8"/>
      <name val="Arial"/>
      <family val="2"/>
    </font>
    <font>
      <sz val="12"/>
      <color indexed="8"/>
      <name val="Calibri"/>
      <family val="2"/>
      <scheme val="minor"/>
    </font>
    <font>
      <b/>
      <sz val="12"/>
      <name val="Times New Roman"/>
      <family val="1"/>
    </font>
    <font>
      <b/>
      <sz val="12"/>
      <color theme="3" tint="-0.499984740745262"/>
      <name val="Times New Roman"/>
      <family val="1"/>
    </font>
    <font>
      <b/>
      <sz val="12"/>
      <color theme="4" tint="-0.499984740745262"/>
      <name val="Times New Roman"/>
      <family val="1"/>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i/>
      <sz val="9"/>
      <color theme="1"/>
      <name val="Calibri"/>
      <family val="2"/>
      <scheme val="minor"/>
    </font>
    <font>
      <b/>
      <sz val="11"/>
      <color theme="1"/>
      <name val="Times New Roman"/>
      <family val="1"/>
    </font>
    <font>
      <sz val="9"/>
      <color theme="1"/>
      <name val="Times New Roman"/>
      <family val="1"/>
    </font>
    <font>
      <b/>
      <sz val="14"/>
      <color theme="1"/>
      <name val="Times New Roman"/>
      <family val="1"/>
    </font>
  </fonts>
  <fills count="18">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59999389629810485"/>
        <bgColor indexed="64"/>
      </patternFill>
    </fill>
    <fill>
      <patternFill patternType="solid">
        <fgColor rgb="FFFFFFFF"/>
        <bgColor rgb="FF000000"/>
      </patternFill>
    </fill>
    <fill>
      <patternFill patternType="solid">
        <fgColor rgb="FFD9E1F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D9D9D9"/>
        <bgColor indexed="64"/>
      </patternFill>
    </fill>
    <fill>
      <patternFill patternType="solid">
        <fgColor theme="4" tint="-0.49998474074526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1"/>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thin">
        <color auto="1"/>
      </left>
      <right style="thin">
        <color auto="1"/>
      </right>
      <top style="thin">
        <color auto="1"/>
      </top>
      <bottom style="medium">
        <color auto="1"/>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0" fontId="15" fillId="0" borderId="0"/>
    <xf numFmtId="44" fontId="1" fillId="0" borderId="0" applyFont="0" applyFill="0" applyBorder="0" applyAlignment="0" applyProtection="0"/>
    <xf numFmtId="9" fontId="1" fillId="0" borderId="0" applyFont="0" applyFill="0" applyBorder="0" applyAlignment="0" applyProtection="0"/>
  </cellStyleXfs>
  <cellXfs count="477">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5" borderId="0" xfId="3" applyFont="1" applyFill="1" applyAlignment="1">
      <alignment vertical="center" wrapText="1"/>
    </xf>
    <xf numFmtId="0" fontId="11" fillId="5" borderId="7" xfId="3" applyFont="1" applyFill="1" applyBorder="1" applyAlignment="1">
      <alignment vertical="center" wrapText="1"/>
    </xf>
    <xf numFmtId="0" fontId="13" fillId="5" borderId="4" xfId="3" applyFont="1" applyFill="1" applyBorder="1" applyAlignment="1">
      <alignment vertical="center" wrapText="1"/>
    </xf>
    <xf numFmtId="0" fontId="12" fillId="4" borderId="0" xfId="2" applyFont="1" applyFill="1" applyAlignment="1">
      <alignment vertical="top"/>
    </xf>
    <xf numFmtId="0" fontId="0" fillId="0" borderId="5" xfId="0" applyBorder="1"/>
    <xf numFmtId="0" fontId="7" fillId="3" borderId="8" xfId="0" applyFont="1" applyFill="1" applyBorder="1" applyAlignment="1">
      <alignment horizontal="left" vertical="top" wrapText="1"/>
    </xf>
    <xf numFmtId="0" fontId="7" fillId="3" borderId="9" xfId="0" applyFont="1" applyFill="1" applyBorder="1" applyAlignment="1">
      <alignment horizontal="left" vertical="top" wrapText="1"/>
    </xf>
    <xf numFmtId="0" fontId="6" fillId="0" borderId="10" xfId="0" applyFont="1" applyBorder="1" applyAlignment="1">
      <alignment horizontal="left" vertical="top" wrapText="1"/>
    </xf>
    <xf numFmtId="0" fontId="6" fillId="2" borderId="10" xfId="0" applyFont="1" applyFill="1" applyBorder="1" applyAlignment="1">
      <alignment horizontal="left" vertical="top" wrapText="1"/>
    </xf>
    <xf numFmtId="49" fontId="14" fillId="2" borderId="10" xfId="0" applyNumberFormat="1" applyFont="1" applyFill="1" applyBorder="1" applyAlignment="1">
      <alignment vertical="top" wrapText="1"/>
    </xf>
    <xf numFmtId="49" fontId="14" fillId="0" borderId="10" xfId="0" applyNumberFormat="1" applyFont="1" applyBorder="1" applyAlignment="1">
      <alignment vertical="top" wrapText="1"/>
    </xf>
    <xf numFmtId="0" fontId="0" fillId="0" borderId="1" xfId="0" applyBorder="1" applyAlignment="1">
      <alignment horizontal="left"/>
    </xf>
    <xf numFmtId="0" fontId="5" fillId="0" borderId="0" xfId="3" applyFont="1" applyAlignment="1">
      <alignment vertical="center" wrapText="1"/>
    </xf>
    <xf numFmtId="0" fontId="0" fillId="0" borderId="15" xfId="0" applyBorder="1"/>
    <xf numFmtId="0" fontId="19" fillId="0" borderId="15" xfId="0" applyFont="1" applyBorder="1" applyAlignment="1">
      <alignment horizontal="left"/>
    </xf>
    <xf numFmtId="1" fontId="0" fillId="0" borderId="15" xfId="0" applyNumberFormat="1" applyBorder="1"/>
    <xf numFmtId="0" fontId="19" fillId="0" borderId="15" xfId="0" applyFont="1" applyBorder="1" applyAlignment="1">
      <alignment horizontal="left" vertical="center" wrapText="1"/>
    </xf>
    <xf numFmtId="164" fontId="0" fillId="2" borderId="16" xfId="1" applyNumberFormat="1" applyFont="1" applyFill="1" applyBorder="1" applyAlignment="1">
      <alignment horizontal="left"/>
    </xf>
    <xf numFmtId="164" fontId="19" fillId="2" borderId="17" xfId="1" applyNumberFormat="1" applyFont="1" applyFill="1" applyBorder="1" applyAlignment="1">
      <alignment horizontal="right"/>
    </xf>
    <xf numFmtId="164" fontId="0" fillId="0" borderId="0" xfId="0" applyNumberFormat="1"/>
    <xf numFmtId="164" fontId="0" fillId="2" borderId="18" xfId="1" applyNumberFormat="1" applyFont="1" applyFill="1" applyBorder="1" applyAlignment="1">
      <alignment horizontal="left"/>
    </xf>
    <xf numFmtId="164" fontId="19" fillId="2" borderId="19" xfId="1" applyNumberFormat="1" applyFont="1" applyFill="1" applyBorder="1" applyAlignment="1">
      <alignment horizontal="right"/>
    </xf>
    <xf numFmtId="164" fontId="16" fillId="0" borderId="13" xfId="1" applyNumberFormat="1" applyFont="1" applyFill="1" applyBorder="1"/>
    <xf numFmtId="0" fontId="16" fillId="0" borderId="20" xfId="0" applyFont="1" applyBorder="1" applyAlignment="1">
      <alignment horizontal="left" vertical="center"/>
    </xf>
    <xf numFmtId="0" fontId="10" fillId="3" borderId="9"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0" fillId="0" borderId="1" xfId="0" applyBorder="1"/>
    <xf numFmtId="0" fontId="20" fillId="6" borderId="9" xfId="0" applyFont="1" applyFill="1" applyBorder="1" applyAlignment="1">
      <alignment horizontal="center" vertical="center" wrapText="1"/>
    </xf>
    <xf numFmtId="0" fontId="20" fillId="6" borderId="8" xfId="0" applyFont="1" applyFill="1" applyBorder="1" applyAlignment="1">
      <alignment horizontal="center" vertical="center" wrapText="1"/>
    </xf>
    <xf numFmtId="0" fontId="16" fillId="6" borderId="1" xfId="0" applyFont="1" applyFill="1" applyBorder="1"/>
    <xf numFmtId="0" fontId="12" fillId="0" borderId="0" xfId="2" applyFont="1" applyAlignment="1">
      <alignment vertical="top"/>
    </xf>
    <xf numFmtId="0" fontId="19" fillId="0" borderId="0" xfId="0" applyFont="1"/>
    <xf numFmtId="2" fontId="23" fillId="8" borderId="24" xfId="0" applyNumberFormat="1" applyFont="1" applyFill="1" applyBorder="1" applyAlignment="1">
      <alignment horizontal="right" vertical="center"/>
    </xf>
    <xf numFmtId="0" fontId="23" fillId="8" borderId="24" xfId="0" applyFont="1" applyFill="1" applyBorder="1" applyAlignment="1">
      <alignment horizontal="right" vertical="center"/>
    </xf>
    <xf numFmtId="0" fontId="23" fillId="8" borderId="25" xfId="0" applyFont="1" applyFill="1" applyBorder="1" applyAlignment="1">
      <alignment vertical="center"/>
    </xf>
    <xf numFmtId="2" fontId="24" fillId="0" borderId="24" xfId="0" applyNumberFormat="1" applyFont="1" applyBorder="1" applyAlignment="1">
      <alignment horizontal="right" vertical="center"/>
    </xf>
    <xf numFmtId="0" fontId="24" fillId="0" borderId="24" xfId="0" applyFont="1" applyBorder="1" applyAlignment="1">
      <alignment horizontal="right" vertical="center"/>
    </xf>
    <xf numFmtId="0" fontId="24" fillId="0" borderId="25" xfId="0" applyFont="1" applyBorder="1" applyAlignment="1">
      <alignment vertical="center"/>
    </xf>
    <xf numFmtId="0" fontId="24" fillId="0" borderId="25" xfId="0" applyFont="1" applyBorder="1" applyAlignment="1">
      <alignment vertical="center" wrapText="1"/>
    </xf>
    <xf numFmtId="0" fontId="23" fillId="8" borderId="26" xfId="0" applyFont="1" applyFill="1" applyBorder="1" applyAlignment="1">
      <alignment vertical="center" wrapText="1"/>
    </xf>
    <xf numFmtId="0" fontId="23" fillId="8" borderId="14" xfId="0" applyFont="1" applyFill="1" applyBorder="1" applyAlignment="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0" fillId="0" borderId="0" xfId="0" applyAlignment="1">
      <alignment vertical="center"/>
    </xf>
    <xf numFmtId="0" fontId="23" fillId="8" borderId="26" xfId="0" applyFont="1" applyFill="1" applyBorder="1" applyAlignment="1">
      <alignment vertical="center"/>
    </xf>
    <xf numFmtId="0" fontId="23" fillId="8" borderId="27" xfId="0" applyFont="1" applyFill="1" applyBorder="1" applyAlignment="1">
      <alignment vertical="center"/>
    </xf>
    <xf numFmtId="0" fontId="6" fillId="0" borderId="0" xfId="0" applyFont="1"/>
    <xf numFmtId="0" fontId="12" fillId="4" borderId="21" xfId="2" applyFont="1" applyFill="1" applyBorder="1" applyAlignment="1">
      <alignment horizontal="center" vertical="top"/>
    </xf>
    <xf numFmtId="0" fontId="6" fillId="0" borderId="28" xfId="0" applyFont="1" applyBorder="1" applyAlignment="1">
      <alignment vertical="center"/>
    </xf>
    <xf numFmtId="0" fontId="6" fillId="0" borderId="1" xfId="0" applyFont="1" applyBorder="1" applyAlignment="1">
      <alignment vertical="center" wrapText="1"/>
    </xf>
    <xf numFmtId="0" fontId="6" fillId="0" borderId="1" xfId="0" applyFont="1" applyBorder="1"/>
    <xf numFmtId="0" fontId="6" fillId="0" borderId="1" xfId="0" applyFont="1" applyBorder="1" applyAlignment="1">
      <alignment wrapText="1"/>
    </xf>
    <xf numFmtId="0" fontId="6" fillId="0" borderId="28" xfId="0" applyFont="1" applyBorder="1" applyAlignment="1">
      <alignment vertical="center" wrapText="1"/>
    </xf>
    <xf numFmtId="0" fontId="6" fillId="0" borderId="10" xfId="0" applyFont="1" applyBorder="1" applyAlignment="1">
      <alignment vertical="center"/>
    </xf>
    <xf numFmtId="49" fontId="14" fillId="0" borderId="10" xfId="0" applyNumberFormat="1" applyFont="1" applyBorder="1" applyAlignment="1">
      <alignment horizontal="left" vertical="top" wrapText="1"/>
    </xf>
    <xf numFmtId="0" fontId="6" fillId="0" borderId="10" xfId="0" applyFont="1" applyBorder="1" applyAlignment="1">
      <alignment wrapText="1"/>
    </xf>
    <xf numFmtId="0" fontId="6" fillId="0" borderId="10" xfId="0" applyFont="1" applyBorder="1" applyAlignment="1">
      <alignment vertical="center" wrapText="1"/>
    </xf>
    <xf numFmtId="0" fontId="6" fillId="2" borderId="29" xfId="0" applyFont="1" applyFill="1" applyBorder="1" applyAlignment="1">
      <alignment horizontal="left" vertical="top" wrapText="1"/>
    </xf>
    <xf numFmtId="0" fontId="6" fillId="2" borderId="13" xfId="0" applyFont="1" applyFill="1" applyBorder="1" applyAlignment="1">
      <alignment horizontal="left" vertical="top" wrapText="1"/>
    </xf>
    <xf numFmtId="0" fontId="8" fillId="0" borderId="0" xfId="0" applyFont="1" applyAlignment="1">
      <alignment horizontal="left" vertical="center" wrapText="1"/>
    </xf>
    <xf numFmtId="164" fontId="16" fillId="4" borderId="13" xfId="1" applyNumberFormat="1" applyFont="1" applyFill="1" applyBorder="1" applyAlignment="1">
      <alignment horizontal="left"/>
    </xf>
    <xf numFmtId="164" fontId="16" fillId="4" borderId="20" xfId="1" applyNumberFormat="1" applyFont="1" applyFill="1" applyBorder="1" applyAlignment="1">
      <alignment horizontal="left" vertical="center"/>
    </xf>
    <xf numFmtId="165" fontId="0" fillId="0" borderId="0" xfId="7" applyNumberFormat="1" applyFont="1" applyBorder="1"/>
    <xf numFmtId="164" fontId="0" fillId="0" borderId="0" xfId="1" applyNumberFormat="1" applyFont="1" applyBorder="1"/>
    <xf numFmtId="2" fontId="6" fillId="0" borderId="14" xfId="0" applyNumberFormat="1" applyFont="1" applyBorder="1"/>
    <xf numFmtId="0" fontId="6" fillId="0" borderId="14" xfId="0" applyFont="1" applyBorder="1"/>
    <xf numFmtId="0" fontId="6" fillId="0" borderId="14" xfId="0" applyFont="1" applyBorder="1" applyAlignment="1">
      <alignment horizontal="left" indent="1"/>
    </xf>
    <xf numFmtId="166" fontId="29" fillId="10" borderId="14" xfId="0" applyNumberFormat="1" applyFont="1" applyFill="1" applyBorder="1"/>
    <xf numFmtId="3" fontId="29" fillId="10" borderId="14" xfId="0" applyNumberFormat="1" applyFont="1" applyFill="1" applyBorder="1"/>
    <xf numFmtId="0" fontId="29" fillId="10" borderId="14" xfId="0" applyFont="1" applyFill="1" applyBorder="1" applyAlignment="1">
      <alignment horizontal="left"/>
    </xf>
    <xf numFmtId="166" fontId="6" fillId="0" borderId="14" xfId="0" applyNumberFormat="1" applyFont="1" applyBorder="1"/>
    <xf numFmtId="3" fontId="6" fillId="0" borderId="14" xfId="0" applyNumberFormat="1" applyFont="1" applyBorder="1"/>
    <xf numFmtId="166" fontId="6" fillId="0" borderId="14" xfId="0" applyNumberFormat="1" applyFont="1" applyBorder="1" applyAlignment="1">
      <alignment vertical="center"/>
    </xf>
    <xf numFmtId="3" fontId="6" fillId="0" borderId="14" xfId="0" applyNumberFormat="1" applyFont="1" applyBorder="1" applyAlignment="1">
      <alignment vertical="center"/>
    </xf>
    <xf numFmtId="0" fontId="6" fillId="0" borderId="14" xfId="0" applyFont="1" applyBorder="1" applyAlignment="1">
      <alignment horizontal="left" vertical="center" indent="1"/>
    </xf>
    <xf numFmtId="2" fontId="0" fillId="0" borderId="0" xfId="0" applyNumberFormat="1"/>
    <xf numFmtId="164" fontId="5" fillId="5" borderId="0" xfId="1" applyNumberFormat="1" applyFont="1" applyFill="1" applyBorder="1" applyAlignment="1">
      <alignment vertical="center" wrapText="1"/>
    </xf>
    <xf numFmtId="165" fontId="5" fillId="5" borderId="0" xfId="7" applyNumberFormat="1" applyFont="1" applyFill="1" applyBorder="1" applyAlignment="1">
      <alignment vertical="center" wrapText="1"/>
    </xf>
    <xf numFmtId="166" fontId="29" fillId="10" borderId="14" xfId="0" applyNumberFormat="1" applyFont="1" applyFill="1" applyBorder="1" applyAlignment="1">
      <alignment vertical="center"/>
    </xf>
    <xf numFmtId="3" fontId="29" fillId="10" borderId="14" xfId="0" applyNumberFormat="1" applyFont="1" applyFill="1" applyBorder="1" applyAlignment="1">
      <alignment vertical="center"/>
    </xf>
    <xf numFmtId="0" fontId="29" fillId="10" borderId="14" xfId="0" applyFont="1" applyFill="1" applyBorder="1" applyAlignment="1">
      <alignment vertical="center"/>
    </xf>
    <xf numFmtId="0" fontId="29" fillId="10" borderId="14" xfId="0" applyFont="1" applyFill="1" applyBorder="1"/>
    <xf numFmtId="3" fontId="0" fillId="0" borderId="0" xfId="0" applyNumberFormat="1"/>
    <xf numFmtId="167" fontId="30" fillId="9" borderId="14" xfId="0" applyNumberFormat="1" applyFont="1" applyFill="1" applyBorder="1" applyAlignment="1">
      <alignment horizontal="center"/>
    </xf>
    <xf numFmtId="41" fontId="30" fillId="9" borderId="14" xfId="0" applyNumberFormat="1" applyFont="1" applyFill="1" applyBorder="1" applyAlignment="1">
      <alignment horizontal="center"/>
    </xf>
    <xf numFmtId="0" fontId="29" fillId="9" borderId="14" xfId="0" applyFont="1" applyFill="1" applyBorder="1"/>
    <xf numFmtId="0" fontId="26" fillId="3" borderId="14" xfId="0" applyFont="1" applyFill="1" applyBorder="1" applyAlignment="1">
      <alignment horizontal="center" vertical="center" wrapText="1"/>
    </xf>
    <xf numFmtId="165" fontId="0" fillId="0" borderId="0" xfId="7" applyNumberFormat="1" applyFont="1"/>
    <xf numFmtId="164" fontId="0" fillId="0" borderId="0" xfId="1" applyNumberFormat="1" applyFont="1"/>
    <xf numFmtId="3" fontId="5" fillId="5" borderId="0" xfId="3" applyNumberFormat="1" applyFont="1" applyFill="1" applyAlignment="1">
      <alignment vertical="center" wrapText="1"/>
    </xf>
    <xf numFmtId="164" fontId="31" fillId="2" borderId="0" xfId="1" applyNumberFormat="1" applyFont="1" applyFill="1" applyBorder="1" applyAlignment="1">
      <alignment horizontal="left" vertical="center" wrapText="1"/>
    </xf>
    <xf numFmtId="166" fontId="34" fillId="11" borderId="1" xfId="0" applyNumberFormat="1" applyFont="1" applyFill="1" applyBorder="1" applyAlignment="1">
      <alignment vertical="center"/>
    </xf>
    <xf numFmtId="3" fontId="34" fillId="11" borderId="1" xfId="0" applyNumberFormat="1" applyFont="1" applyFill="1" applyBorder="1" applyAlignment="1">
      <alignment vertical="center"/>
    </xf>
    <xf numFmtId="0" fontId="34" fillId="11" borderId="1" xfId="0" applyFont="1" applyFill="1" applyBorder="1" applyAlignment="1">
      <alignment vertical="center"/>
    </xf>
    <xf numFmtId="166" fontId="0" fillId="0" borderId="1" xfId="0" applyNumberFormat="1" applyBorder="1"/>
    <xf numFmtId="0" fontId="35" fillId="0" borderId="1" xfId="0" applyFont="1" applyBorder="1" applyAlignment="1">
      <alignment vertical="center"/>
    </xf>
    <xf numFmtId="165" fontId="34" fillId="11" borderId="1" xfId="7" applyNumberFormat="1" applyFont="1" applyFill="1" applyBorder="1" applyAlignment="1">
      <alignment vertical="center"/>
    </xf>
    <xf numFmtId="164" fontId="34" fillId="11" borderId="1" xfId="1" applyNumberFormat="1" applyFont="1" applyFill="1" applyBorder="1" applyAlignment="1">
      <alignment vertical="center"/>
    </xf>
    <xf numFmtId="3" fontId="0" fillId="0" borderId="1" xfId="0" applyNumberFormat="1" applyBorder="1"/>
    <xf numFmtId="165" fontId="0" fillId="0" borderId="1" xfId="7" applyNumberFormat="1" applyFont="1" applyBorder="1" applyAlignment="1">
      <alignment horizontal="right"/>
    </xf>
    <xf numFmtId="164" fontId="0" fillId="0" borderId="1" xfId="1" applyNumberFormat="1" applyFont="1" applyBorder="1" applyAlignment="1">
      <alignment horizontal="right"/>
    </xf>
    <xf numFmtId="166" fontId="35" fillId="0" borderId="1" xfId="0" applyNumberFormat="1" applyFont="1" applyBorder="1" applyAlignment="1">
      <alignment vertical="center"/>
    </xf>
    <xf numFmtId="3" fontId="35" fillId="0" borderId="1" xfId="0" applyNumberFormat="1" applyFont="1" applyBorder="1" applyAlignment="1">
      <alignment vertical="center"/>
    </xf>
    <xf numFmtId="165" fontId="28" fillId="12" borderId="1" xfId="7" applyNumberFormat="1" applyFont="1" applyFill="1" applyBorder="1" applyAlignment="1">
      <alignment horizontal="right"/>
    </xf>
    <xf numFmtId="164" fontId="28" fillId="12" borderId="1" xfId="1" applyNumberFormat="1" applyFont="1" applyFill="1" applyBorder="1" applyAlignment="1">
      <alignment horizontal="right"/>
    </xf>
    <xf numFmtId="0" fontId="28" fillId="12" borderId="1" xfId="0" applyFont="1" applyFill="1" applyBorder="1" applyAlignment="1">
      <alignment horizontal="left"/>
    </xf>
    <xf numFmtId="0" fontId="36" fillId="12" borderId="1" xfId="0" applyFont="1" applyFill="1" applyBorder="1" applyAlignment="1">
      <alignment horizontal="left" vertical="top"/>
    </xf>
    <xf numFmtId="168" fontId="34" fillId="11" borderId="1" xfId="6" applyNumberFormat="1" applyFont="1" applyFill="1" applyBorder="1" applyAlignment="1">
      <alignment vertical="center"/>
    </xf>
    <xf numFmtId="168" fontId="35" fillId="0" borderId="1" xfId="6" applyNumberFormat="1" applyFont="1" applyBorder="1" applyAlignment="1">
      <alignment vertical="center"/>
    </xf>
    <xf numFmtId="0" fontId="37" fillId="5" borderId="0" xfId="3" applyFont="1" applyFill="1" applyAlignment="1">
      <alignment vertical="center" wrapText="1"/>
    </xf>
    <xf numFmtId="168" fontId="0" fillId="0" borderId="1" xfId="0" applyNumberFormat="1" applyBorder="1"/>
    <xf numFmtId="165" fontId="1" fillId="0" borderId="1" xfId="7" applyNumberFormat="1" applyFont="1" applyFill="1" applyBorder="1" applyAlignment="1">
      <alignment horizontal="right"/>
    </xf>
    <xf numFmtId="164" fontId="0" fillId="0" borderId="1" xfId="1" applyNumberFormat="1" applyFont="1" applyFill="1" applyBorder="1" applyAlignment="1">
      <alignment horizontal="right"/>
    </xf>
    <xf numFmtId="165" fontId="28" fillId="12" borderId="1" xfId="7" applyNumberFormat="1" applyFont="1" applyFill="1" applyBorder="1" applyAlignment="1">
      <alignment horizontal="left"/>
    </xf>
    <xf numFmtId="164" fontId="28" fillId="12" borderId="1" xfId="1" applyNumberFormat="1" applyFont="1" applyFill="1" applyBorder="1" applyAlignment="1">
      <alignment horizontal="left"/>
    </xf>
    <xf numFmtId="0" fontId="5" fillId="2" borderId="0" xfId="3" applyFont="1" applyFill="1" applyAlignment="1">
      <alignment vertical="center" wrapText="1"/>
    </xf>
    <xf numFmtId="0" fontId="12" fillId="4" borderId="0" xfId="2" applyFont="1" applyFill="1" applyAlignment="1">
      <alignment horizontal="left" vertical="top"/>
    </xf>
    <xf numFmtId="2" fontId="27" fillId="0" borderId="14" xfId="0" applyNumberFormat="1" applyFont="1" applyBorder="1"/>
    <xf numFmtId="0" fontId="27" fillId="0" borderId="14" xfId="0" applyFont="1" applyBorder="1"/>
    <xf numFmtId="0" fontId="27" fillId="0" borderId="14" xfId="0" applyFont="1" applyBorder="1" applyAlignment="1">
      <alignment horizontal="left" indent="1"/>
    </xf>
    <xf numFmtId="0" fontId="16" fillId="0" borderId="0" xfId="0" applyFont="1"/>
    <xf numFmtId="14" fontId="6" fillId="0" borderId="0" xfId="0" applyNumberFormat="1" applyFont="1"/>
    <xf numFmtId="169" fontId="6" fillId="0" borderId="0" xfId="0" applyNumberFormat="1" applyFont="1"/>
    <xf numFmtId="0" fontId="38" fillId="0" borderId="1" xfId="0" applyFont="1" applyBorder="1" applyAlignment="1">
      <alignment horizontal="right"/>
    </xf>
    <xf numFmtId="14" fontId="38" fillId="0" borderId="1" xfId="0" applyNumberFormat="1" applyFont="1" applyBorder="1" applyAlignment="1">
      <alignment horizontal="right"/>
    </xf>
    <xf numFmtId="0" fontId="38" fillId="0" borderId="1" xfId="0" applyFont="1" applyBorder="1" applyAlignment="1">
      <alignment vertical="center"/>
    </xf>
    <xf numFmtId="3" fontId="4" fillId="0" borderId="1" xfId="0" applyNumberFormat="1" applyFont="1" applyBorder="1" applyAlignment="1">
      <alignment horizontal="right" vertical="center"/>
    </xf>
    <xf numFmtId="3" fontId="39" fillId="0" borderId="1" xfId="0" applyNumberFormat="1" applyFont="1" applyBorder="1" applyAlignment="1">
      <alignment horizontal="right" vertical="center"/>
    </xf>
    <xf numFmtId="3" fontId="39" fillId="0" borderId="1" xfId="0" applyNumberFormat="1" applyFont="1" applyBorder="1" applyAlignment="1">
      <alignment vertical="center"/>
    </xf>
    <xf numFmtId="0" fontId="39" fillId="0" borderId="1" xfId="0" applyFont="1" applyBorder="1" applyAlignment="1">
      <alignment vertical="center"/>
    </xf>
    <xf numFmtId="169" fontId="39" fillId="0" borderId="1" xfId="0" applyNumberFormat="1" applyFont="1" applyBorder="1" applyAlignment="1">
      <alignment vertical="center"/>
    </xf>
    <xf numFmtId="0" fontId="40" fillId="0" borderId="1" xfId="0" applyFont="1" applyBorder="1" applyAlignment="1">
      <alignment vertical="center"/>
    </xf>
    <xf numFmtId="0" fontId="38" fillId="0" borderId="1" xfId="0" applyFont="1" applyBorder="1" applyAlignment="1">
      <alignment horizontal="left" vertical="center"/>
    </xf>
    <xf numFmtId="3" fontId="27" fillId="0" borderId="1" xfId="0" applyNumberFormat="1" applyFont="1" applyBorder="1" applyAlignment="1">
      <alignment horizontal="right" vertical="center"/>
    </xf>
    <xf numFmtId="3" fontId="41" fillId="0" borderId="1" xfId="0" applyNumberFormat="1" applyFont="1" applyBorder="1" applyAlignment="1">
      <alignment horizontal="right" vertical="center"/>
    </xf>
    <xf numFmtId="3" fontId="41" fillId="0" borderId="1" xfId="1" applyNumberFormat="1" applyFont="1" applyFill="1" applyBorder="1" applyAlignment="1">
      <alignment vertical="center"/>
    </xf>
    <xf numFmtId="0" fontId="41" fillId="0" borderId="1" xfId="0" applyFont="1" applyBorder="1" applyAlignment="1">
      <alignment vertical="center"/>
    </xf>
    <xf numFmtId="169" fontId="41" fillId="0" borderId="1" xfId="0" applyNumberFormat="1" applyFont="1" applyBorder="1" applyAlignment="1">
      <alignment vertical="center"/>
    </xf>
    <xf numFmtId="3" fontId="38" fillId="0" borderId="1" xfId="0" applyNumberFormat="1" applyFont="1" applyBorder="1" applyAlignment="1">
      <alignment horizontal="right" vertical="center"/>
    </xf>
    <xf numFmtId="14" fontId="38" fillId="0" borderId="30" xfId="0" applyNumberFormat="1" applyFont="1" applyBorder="1" applyAlignment="1">
      <alignment horizontal="right"/>
    </xf>
    <xf numFmtId="14" fontId="42" fillId="9" borderId="7" xfId="0" applyNumberFormat="1" applyFont="1" applyFill="1" applyBorder="1" applyAlignment="1">
      <alignment vertical="top" wrapText="1"/>
    </xf>
    <xf numFmtId="1" fontId="42" fillId="9" borderId="7" xfId="0" applyNumberFormat="1" applyFont="1" applyFill="1" applyBorder="1" applyAlignment="1">
      <alignment horizontal="left" vertical="top" wrapText="1"/>
    </xf>
    <xf numFmtId="1" fontId="42" fillId="9" borderId="7" xfId="0" applyNumberFormat="1" applyFont="1" applyFill="1" applyBorder="1" applyAlignment="1">
      <alignment horizontal="left" wrapText="1"/>
    </xf>
    <xf numFmtId="1" fontId="42" fillId="9" borderId="7" xfId="4" applyNumberFormat="1" applyFont="1" applyFill="1" applyBorder="1" applyAlignment="1">
      <alignment horizontal="left" wrapText="1"/>
    </xf>
    <xf numFmtId="169" fontId="42" fillId="9" borderId="7" xfId="0" applyNumberFormat="1" applyFont="1" applyFill="1" applyBorder="1" applyAlignment="1">
      <alignment horizontal="left" wrapText="1"/>
    </xf>
    <xf numFmtId="3" fontId="26" fillId="3" borderId="4" xfId="1" applyNumberFormat="1" applyFont="1" applyFill="1" applyBorder="1" applyAlignment="1">
      <alignment horizontal="right" wrapText="1"/>
    </xf>
    <xf numFmtId="3" fontId="26" fillId="3" borderId="4" xfId="1" applyNumberFormat="1" applyFont="1" applyFill="1" applyBorder="1" applyAlignment="1">
      <alignment horizontal="left" vertical="top" wrapText="1"/>
    </xf>
    <xf numFmtId="1" fontId="26" fillId="3" borderId="4" xfId="1" applyNumberFormat="1" applyFont="1" applyFill="1" applyBorder="1" applyAlignment="1">
      <alignment horizontal="left" vertical="top" wrapText="1"/>
    </xf>
    <xf numFmtId="3" fontId="26" fillId="3" borderId="4" xfId="1" applyNumberFormat="1" applyFont="1" applyFill="1" applyBorder="1" applyAlignment="1">
      <alignment vertical="top" wrapText="1"/>
    </xf>
    <xf numFmtId="0" fontId="26" fillId="3" borderId="4" xfId="4" applyFont="1" applyFill="1" applyBorder="1" applyAlignment="1">
      <alignment horizontal="left" vertical="top" wrapText="1"/>
    </xf>
    <xf numFmtId="0" fontId="26" fillId="3" borderId="4" xfId="4" applyFont="1" applyFill="1" applyBorder="1" applyAlignment="1">
      <alignment vertical="top" wrapText="1"/>
    </xf>
    <xf numFmtId="169" fontId="26" fillId="3" borderId="4" xfId="4" applyNumberFormat="1" applyFont="1" applyFill="1" applyBorder="1" applyAlignment="1">
      <alignment horizontal="left" vertical="top" wrapText="1"/>
    </xf>
    <xf numFmtId="3" fontId="26" fillId="3" borderId="1" xfId="1" applyNumberFormat="1" applyFont="1" applyFill="1" applyBorder="1" applyAlignment="1">
      <alignment vertical="top" wrapText="1"/>
    </xf>
    <xf numFmtId="0" fontId="26" fillId="3" borderId="1" xfId="4" applyFont="1" applyFill="1" applyBorder="1" applyAlignment="1">
      <alignment vertical="top" wrapText="1"/>
    </xf>
    <xf numFmtId="169" fontId="26" fillId="3" borderId="1" xfId="4" applyNumberFormat="1" applyFont="1" applyFill="1" applyBorder="1" applyAlignment="1">
      <alignment vertical="top" wrapText="1"/>
    </xf>
    <xf numFmtId="0" fontId="43" fillId="2" borderId="0" xfId="0" applyFont="1" applyFill="1" applyAlignment="1">
      <alignment vertical="center"/>
    </xf>
    <xf numFmtId="169" fontId="43" fillId="2" borderId="0" xfId="0" applyNumberFormat="1" applyFont="1" applyFill="1" applyAlignment="1">
      <alignment vertical="center"/>
    </xf>
    <xf numFmtId="0" fontId="43" fillId="2" borderId="31" xfId="0" applyFont="1" applyFill="1" applyBorder="1" applyAlignment="1">
      <alignment vertical="center"/>
    </xf>
    <xf numFmtId="14" fontId="5" fillId="0" borderId="0" xfId="3" applyNumberFormat="1" applyFont="1" applyAlignment="1">
      <alignment vertical="center" wrapText="1"/>
    </xf>
    <xf numFmtId="1" fontId="5" fillId="5" borderId="0" xfId="3" applyNumberFormat="1" applyFont="1" applyFill="1" applyAlignment="1">
      <alignment vertical="center" wrapText="1"/>
    </xf>
    <xf numFmtId="169" fontId="5" fillId="5" borderId="0" xfId="3" applyNumberFormat="1" applyFont="1" applyFill="1" applyAlignment="1">
      <alignment vertical="center" wrapText="1"/>
    </xf>
    <xf numFmtId="0" fontId="33" fillId="0" borderId="0" xfId="0" applyFont="1" applyAlignment="1">
      <alignment horizontal="left"/>
    </xf>
    <xf numFmtId="0" fontId="31" fillId="2" borderId="0" xfId="0" applyFont="1" applyFill="1" applyAlignment="1">
      <alignment horizontal="left" vertical="center" wrapText="1"/>
    </xf>
    <xf numFmtId="0" fontId="32" fillId="2" borderId="0" xfId="0" applyFont="1" applyFill="1" applyAlignment="1">
      <alignment horizontal="left" vertical="center" wrapText="1"/>
    </xf>
    <xf numFmtId="0" fontId="18" fillId="0" borderId="0" xfId="0" applyFont="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19" fillId="0" borderId="0" xfId="0" applyFont="1" applyAlignment="1">
      <alignment horizontal="left" vertical="center"/>
    </xf>
    <xf numFmtId="0" fontId="6" fillId="0" borderId="3" xfId="0" applyFont="1" applyBorder="1" applyAlignment="1">
      <alignment horizontal="left" vertical="top" wrapText="1"/>
    </xf>
    <xf numFmtId="0" fontId="27" fillId="0" borderId="1" xfId="0" applyFont="1" applyBorder="1" applyAlignment="1">
      <alignment vertical="center"/>
    </xf>
    <xf numFmtId="169" fontId="27" fillId="0" borderId="1" xfId="0" applyNumberFormat="1" applyFont="1" applyBorder="1" applyAlignment="1">
      <alignment vertical="center"/>
    </xf>
    <xf numFmtId="3" fontId="27" fillId="0" borderId="1" xfId="1" applyNumberFormat="1" applyFont="1" applyFill="1" applyBorder="1" applyAlignment="1">
      <alignment vertical="center"/>
    </xf>
    <xf numFmtId="0" fontId="27" fillId="0" borderId="1" xfId="0" applyFont="1" applyBorder="1" applyAlignment="1">
      <alignment horizontal="left" vertical="center"/>
    </xf>
    <xf numFmtId="14" fontId="27" fillId="0" borderId="1" xfId="0" applyNumberFormat="1" applyFont="1" applyBorder="1" applyAlignment="1">
      <alignment horizontal="right"/>
    </xf>
    <xf numFmtId="14" fontId="14" fillId="0" borderId="0" xfId="0" applyNumberFormat="1" applyFont="1"/>
    <xf numFmtId="0" fontId="31" fillId="2" borderId="0" xfId="0" applyFont="1" applyFill="1" applyAlignment="1">
      <alignment horizontal="left" wrapText="1"/>
    </xf>
    <xf numFmtId="0" fontId="16" fillId="0" borderId="0" xfId="0" applyFont="1" applyAlignment="1">
      <alignment horizontal="center" wrapText="1"/>
    </xf>
    <xf numFmtId="0" fontId="16" fillId="0" borderId="0" xfId="0" applyFont="1" applyAlignment="1">
      <alignment horizontal="center"/>
    </xf>
    <xf numFmtId="0" fontId="33" fillId="0" borderId="0" xfId="0" applyFont="1" applyAlignment="1">
      <alignment horizontal="left"/>
    </xf>
    <xf numFmtId="0" fontId="31" fillId="2" borderId="0" xfId="0" applyFont="1" applyFill="1" applyAlignment="1">
      <alignment horizontal="left" vertical="center" wrapText="1"/>
    </xf>
    <xf numFmtId="0" fontId="32" fillId="2" borderId="0" xfId="0" applyFont="1" applyFill="1" applyAlignment="1">
      <alignment horizontal="left" vertical="center" wrapText="1"/>
    </xf>
    <xf numFmtId="0" fontId="12" fillId="0" borderId="0" xfId="2" applyFont="1" applyAlignment="1">
      <alignment horizontal="center" vertical="top"/>
    </xf>
    <xf numFmtId="0" fontId="11" fillId="5" borderId="0" xfId="3" applyFont="1" applyFill="1" applyAlignment="1">
      <alignment horizontal="center" vertical="center" wrapText="1"/>
    </xf>
    <xf numFmtId="0" fontId="12" fillId="4" borderId="0" xfId="2" applyFont="1" applyFill="1" applyAlignment="1">
      <alignment horizontal="center" vertical="top"/>
    </xf>
    <xf numFmtId="0" fontId="17" fillId="0" borderId="0" xfId="0" applyFont="1" applyAlignment="1">
      <alignment horizontal="center"/>
    </xf>
    <xf numFmtId="0" fontId="44" fillId="4" borderId="0" xfId="2" applyFont="1" applyFill="1" applyAlignment="1">
      <alignment horizontal="left" vertical="top"/>
    </xf>
    <xf numFmtId="0" fontId="26" fillId="3" borderId="1" xfId="4" applyFont="1" applyFill="1" applyBorder="1" applyAlignment="1">
      <alignment horizontal="left" vertical="top" wrapText="1"/>
    </xf>
    <xf numFmtId="3" fontId="26" fillId="3" borderId="1" xfId="1" applyNumberFormat="1" applyFont="1" applyFill="1" applyBorder="1" applyAlignment="1">
      <alignment horizontal="left" vertical="top" wrapText="1"/>
    </xf>
    <xf numFmtId="0" fontId="44" fillId="0" borderId="0" xfId="2" applyFont="1" applyAlignment="1">
      <alignment horizontal="left" vertical="top"/>
    </xf>
    <xf numFmtId="0" fontId="44" fillId="5" borderId="0" xfId="3" applyFont="1" applyFill="1" applyAlignment="1">
      <alignment horizontal="left" vertical="center" wrapText="1"/>
    </xf>
    <xf numFmtId="0" fontId="12" fillId="0" borderId="0" xfId="2" applyFont="1" applyAlignment="1">
      <alignment horizontal="left" vertical="top"/>
    </xf>
    <xf numFmtId="0" fontId="2" fillId="0" borderId="0" xfId="0" applyFont="1" applyAlignment="1">
      <alignment vertical="top" wrapText="1"/>
    </xf>
    <xf numFmtId="0" fontId="17" fillId="0" borderId="0" xfId="0" applyFont="1" applyAlignment="1">
      <alignment horizontal="left" vertical="center"/>
    </xf>
    <xf numFmtId="0" fontId="12" fillId="0" borderId="21" xfId="2" applyFont="1" applyBorder="1" applyAlignment="1">
      <alignment horizontal="center" vertical="top"/>
    </xf>
    <xf numFmtId="0" fontId="21" fillId="7" borderId="23" xfId="0" applyFont="1" applyFill="1" applyBorder="1" applyAlignment="1">
      <alignment vertical="top" wrapText="1"/>
    </xf>
    <xf numFmtId="0" fontId="21" fillId="7" borderId="22" xfId="0" applyFont="1" applyFill="1" applyBorder="1" applyAlignment="1">
      <alignment vertical="top" wrapText="1"/>
    </xf>
    <xf numFmtId="0" fontId="23" fillId="8" borderId="23" xfId="0" applyFont="1" applyFill="1" applyBorder="1" applyAlignment="1">
      <alignment horizontal="center" vertical="center"/>
    </xf>
    <xf numFmtId="0" fontId="23" fillId="8" borderId="27" xfId="0" applyFont="1" applyFill="1" applyBorder="1" applyAlignment="1">
      <alignment horizontal="center" vertical="center"/>
    </xf>
    <xf numFmtId="0" fontId="23" fillId="8" borderId="26" xfId="0" applyFont="1" applyFill="1" applyBorder="1" applyAlignment="1">
      <alignment horizontal="center" vertical="center"/>
    </xf>
    <xf numFmtId="0" fontId="18" fillId="0" borderId="5" xfId="0" applyFont="1" applyBorder="1" applyAlignment="1">
      <alignment horizontal="left" vertical="top" wrapText="1"/>
    </xf>
    <xf numFmtId="0" fontId="18" fillId="0" borderId="0" xfId="0" applyFont="1" applyAlignment="1">
      <alignment horizontal="left" vertical="top" wrapText="1"/>
    </xf>
    <xf numFmtId="0" fontId="23" fillId="8" borderId="5" xfId="0" applyFont="1" applyFill="1" applyBorder="1" applyAlignment="1">
      <alignment horizontal="center" vertical="center"/>
    </xf>
    <xf numFmtId="0" fontId="23" fillId="8"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0" fillId="0" borderId="23" xfId="0" applyBorder="1" applyAlignment="1">
      <alignment horizontal="left" vertical="top" wrapText="1"/>
    </xf>
    <xf numFmtId="0" fontId="0" fillId="0" borderId="27" xfId="0" applyBorder="1" applyAlignment="1">
      <alignment horizontal="left" vertical="top" wrapText="1"/>
    </xf>
    <xf numFmtId="0" fontId="0" fillId="0" borderId="26" xfId="0" applyBorder="1" applyAlignment="1">
      <alignment horizontal="left" vertical="top" wrapText="1"/>
    </xf>
    <xf numFmtId="0" fontId="19" fillId="0" borderId="0" xfId="0" applyFont="1" applyAlignment="1">
      <alignment horizontal="left" vertical="center"/>
    </xf>
    <xf numFmtId="0" fontId="6" fillId="0" borderId="3" xfId="0" applyFont="1" applyBorder="1" applyAlignment="1">
      <alignment horizontal="left" vertical="top" wrapText="1"/>
    </xf>
    <xf numFmtId="0" fontId="25" fillId="0" borderId="11" xfId="0" applyFont="1" applyBorder="1" applyAlignment="1">
      <alignment vertical="top" wrapText="1"/>
    </xf>
    <xf numFmtId="0" fontId="25" fillId="0" borderId="6" xfId="0" applyFont="1" applyBorder="1" applyAlignment="1">
      <alignment vertical="top" wrapText="1"/>
    </xf>
    <xf numFmtId="0" fontId="25" fillId="0" borderId="12" xfId="0" applyFont="1" applyBorder="1" applyAlignment="1">
      <alignment vertical="top" wrapText="1"/>
    </xf>
    <xf numFmtId="0" fontId="6" fillId="0" borderId="11" xfId="0" applyFont="1" applyBorder="1" applyAlignment="1">
      <alignment horizontal="center" vertical="top" wrapText="1"/>
    </xf>
    <xf numFmtId="0" fontId="6" fillId="0" borderId="6" xfId="0" applyFont="1" applyBorder="1" applyAlignment="1">
      <alignment horizontal="center" vertical="top" wrapText="1"/>
    </xf>
    <xf numFmtId="0" fontId="6" fillId="0" borderId="3" xfId="0" applyFont="1" applyBorder="1" applyAlignment="1">
      <alignment horizontal="center" vertical="top" wrapText="1"/>
    </xf>
    <xf numFmtId="0" fontId="6" fillId="0" borderId="3" xfId="0" applyFont="1" applyBorder="1" applyAlignment="1">
      <alignment horizontal="center" vertical="top"/>
    </xf>
    <xf numFmtId="0" fontId="6" fillId="2" borderId="3" xfId="0" applyFont="1" applyFill="1" applyBorder="1" applyAlignment="1">
      <alignment horizontal="center" vertical="top" wrapText="1"/>
    </xf>
    <xf numFmtId="0" fontId="25" fillId="0" borderId="11" xfId="0" applyFont="1" applyBorder="1" applyAlignment="1">
      <alignment horizontal="center" vertical="top" wrapText="1"/>
    </xf>
    <xf numFmtId="0" fontId="25" fillId="0" borderId="6" xfId="0" applyFont="1" applyBorder="1" applyAlignment="1">
      <alignment horizontal="center" vertical="top" wrapText="1"/>
    </xf>
    <xf numFmtId="0" fontId="25" fillId="0" borderId="2" xfId="0" applyFont="1" applyBorder="1" applyAlignment="1">
      <alignment horizontal="center" vertical="top" wrapText="1"/>
    </xf>
    <xf numFmtId="0" fontId="2" fillId="2" borderId="0" xfId="0" applyFont="1" applyFill="1"/>
    <xf numFmtId="0" fontId="11" fillId="5" borderId="0" xfId="3" applyFont="1" applyFill="1" applyAlignment="1">
      <alignment horizontal="left" vertical="center" wrapText="1"/>
    </xf>
    <xf numFmtId="0" fontId="11" fillId="5" borderId="0" xfId="3" applyFont="1" applyFill="1" applyAlignment="1">
      <alignment vertical="center" wrapText="1"/>
    </xf>
    <xf numFmtId="0" fontId="2" fillId="0" borderId="0" xfId="0" applyFont="1"/>
    <xf numFmtId="0" fontId="12" fillId="4" borderId="0" xfId="2" applyFont="1" applyFill="1" applyAlignment="1">
      <alignment horizontal="left" vertical="top"/>
    </xf>
    <xf numFmtId="0" fontId="5" fillId="4" borderId="0" xfId="3" applyFont="1" applyFill="1" applyAlignment="1">
      <alignment vertical="center" wrapText="1"/>
    </xf>
    <xf numFmtId="0" fontId="45" fillId="2" borderId="0" xfId="0" applyFont="1" applyFill="1" applyAlignment="1">
      <alignment horizontal="left" vertical="center"/>
    </xf>
    <xf numFmtId="0" fontId="46" fillId="2" borderId="0" xfId="0" applyFont="1" applyFill="1"/>
    <xf numFmtId="0" fontId="47" fillId="2" borderId="0" xfId="0" applyFont="1" applyFill="1" applyAlignment="1">
      <alignment horizontal="center"/>
    </xf>
    <xf numFmtId="0" fontId="47" fillId="0" borderId="0" xfId="0" applyFont="1" applyAlignment="1">
      <alignment horizontal="center"/>
    </xf>
    <xf numFmtId="0" fontId="47" fillId="9" borderId="8" xfId="0" applyFont="1" applyFill="1" applyBorder="1" applyAlignment="1">
      <alignment horizontal="center" vertical="center"/>
    </xf>
    <xf numFmtId="0" fontId="47" fillId="9" borderId="33" xfId="0" applyFont="1" applyFill="1" applyBorder="1" applyAlignment="1">
      <alignment horizontal="center" vertical="center"/>
    </xf>
    <xf numFmtId="0" fontId="47" fillId="9" borderId="9"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28" xfId="0" applyFont="1" applyFill="1" applyBorder="1" applyAlignment="1">
      <alignment horizontal="center" vertical="center"/>
    </xf>
    <xf numFmtId="0" fontId="8" fillId="2" borderId="0" xfId="0" applyFont="1" applyFill="1" applyAlignment="1">
      <alignment horizontal="center"/>
    </xf>
    <xf numFmtId="0" fontId="8" fillId="2" borderId="5" xfId="0" applyFont="1" applyFill="1" applyBorder="1" applyAlignment="1">
      <alignment horizontal="left" vertical="center" wrapText="1"/>
    </xf>
    <xf numFmtId="0" fontId="8" fillId="2" borderId="0" xfId="0" applyFont="1" applyFill="1" applyAlignment="1">
      <alignment horizontal="left" vertical="center" wrapText="1"/>
    </xf>
    <xf numFmtId="0" fontId="8" fillId="2" borderId="0" xfId="0" applyFont="1" applyFill="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vertical="center"/>
    </xf>
    <xf numFmtId="0" fontId="8" fillId="2" borderId="28"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0" fillId="3" borderId="6"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34" xfId="0" applyFont="1" applyFill="1" applyBorder="1" applyAlignment="1">
      <alignment horizontal="center" vertical="center" wrapText="1"/>
    </xf>
    <xf numFmtId="0" fontId="10" fillId="3" borderId="35" xfId="0" applyFont="1" applyFill="1" applyBorder="1" applyAlignment="1">
      <alignment horizontal="center" vertical="center" wrapText="1"/>
    </xf>
    <xf numFmtId="170" fontId="10" fillId="3" borderId="1" xfId="0" applyNumberFormat="1" applyFont="1" applyFill="1" applyBorder="1" applyAlignment="1">
      <alignment horizontal="center" vertical="center" wrapText="1"/>
    </xf>
    <xf numFmtId="170" fontId="10" fillId="0" borderId="0" xfId="0" applyNumberFormat="1" applyFont="1" applyAlignment="1">
      <alignment horizontal="center" vertical="center" wrapText="1"/>
    </xf>
    <xf numFmtId="0" fontId="10" fillId="3" borderId="1" xfId="0" applyFont="1" applyFill="1" applyBorder="1" applyAlignment="1">
      <alignment vertical="center" wrapText="1"/>
    </xf>
    <xf numFmtId="3" fontId="2" fillId="2" borderId="0" xfId="0" applyNumberFormat="1" applyFont="1" applyFill="1"/>
    <xf numFmtId="0" fontId="2" fillId="4" borderId="36" xfId="0" applyFont="1" applyFill="1" applyBorder="1"/>
    <xf numFmtId="164" fontId="2" fillId="4" borderId="37" xfId="1" applyNumberFormat="1" applyFont="1" applyFill="1" applyBorder="1"/>
    <xf numFmtId="0" fontId="2" fillId="2" borderId="1" xfId="0" applyFont="1" applyFill="1" applyBorder="1"/>
    <xf numFmtId="170" fontId="2" fillId="0" borderId="1" xfId="1" applyNumberFormat="1" applyFont="1" applyFill="1" applyBorder="1"/>
    <xf numFmtId="170" fontId="2" fillId="0" borderId="0" xfId="1" applyNumberFormat="1" applyFont="1" applyFill="1" applyBorder="1"/>
    <xf numFmtId="0" fontId="2" fillId="4" borderId="34" xfId="0" applyFont="1" applyFill="1" applyBorder="1" applyAlignment="1">
      <alignment horizontal="left"/>
    </xf>
    <xf numFmtId="0" fontId="2" fillId="4" borderId="35" xfId="0" applyFont="1" applyFill="1" applyBorder="1" applyAlignment="1">
      <alignment horizontal="left"/>
    </xf>
    <xf numFmtId="41" fontId="2" fillId="4" borderId="38"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0" xfId="0" applyFont="1" applyFill="1"/>
    <xf numFmtId="0" fontId="2" fillId="2" borderId="32" xfId="0" applyFont="1" applyFill="1" applyBorder="1"/>
    <xf numFmtId="170" fontId="2" fillId="2" borderId="0" xfId="1" applyNumberFormat="1" applyFont="1" applyFill="1" applyBorder="1"/>
    <xf numFmtId="164" fontId="2" fillId="2" borderId="34" xfId="1" applyNumberFormat="1" applyFont="1" applyFill="1" applyBorder="1" applyAlignment="1">
      <alignment horizontal="left"/>
    </xf>
    <xf numFmtId="164" fontId="2" fillId="2" borderId="35" xfId="1" applyNumberFormat="1" applyFont="1" applyFill="1" applyBorder="1" applyAlignment="1">
      <alignment horizontal="left"/>
    </xf>
    <xf numFmtId="164" fontId="2" fillId="0" borderId="1" xfId="1" applyNumberFormat="1" applyFont="1" applyFill="1" applyBorder="1" applyAlignment="1"/>
    <xf numFmtId="164" fontId="2" fillId="2" borderId="3"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31" xfId="0" applyNumberFormat="1" applyFont="1" applyFill="1" applyBorder="1" applyAlignment="1">
      <alignment horizontal="center"/>
    </xf>
    <xf numFmtId="0" fontId="8" fillId="2" borderId="31" xfId="0" applyFont="1" applyFill="1" applyBorder="1" applyAlignment="1">
      <alignment horizontal="center"/>
    </xf>
    <xf numFmtId="164" fontId="2" fillId="2" borderId="5" xfId="1" applyNumberFormat="1" applyFont="1" applyFill="1" applyBorder="1" applyAlignment="1">
      <alignment horizontal="left"/>
    </xf>
    <xf numFmtId="164" fontId="2" fillId="2" borderId="0" xfId="1" applyNumberFormat="1" applyFont="1" applyFill="1" applyBorder="1" applyAlignment="1">
      <alignment horizontal="left"/>
    </xf>
    <xf numFmtId="0" fontId="8" fillId="9" borderId="39" xfId="0" applyFont="1" applyFill="1" applyBorder="1" applyAlignment="1">
      <alignment horizontal="center" vertical="center"/>
    </xf>
    <xf numFmtId="0" fontId="8" fillId="9" borderId="40" xfId="0" applyFont="1" applyFill="1" applyBorder="1" applyAlignment="1">
      <alignment horizontal="center" vertical="center"/>
    </xf>
    <xf numFmtId="0" fontId="8" fillId="0" borderId="5" xfId="0" applyFont="1" applyBorder="1" applyAlignment="1">
      <alignment horizontal="left" vertical="center" wrapText="1"/>
    </xf>
    <xf numFmtId="0" fontId="8" fillId="0" borderId="0" xfId="0" applyFont="1" applyAlignment="1">
      <alignment horizontal="left" vertical="center" wrapText="1"/>
    </xf>
    <xf numFmtId="0" fontId="2" fillId="2" borderId="0" xfId="0" applyFont="1" applyFill="1" applyAlignment="1">
      <alignment wrapText="1"/>
    </xf>
    <xf numFmtId="0" fontId="8" fillId="2" borderId="0" xfId="0" applyFont="1" applyFill="1" applyAlignment="1">
      <alignment horizontal="left" vertical="center"/>
    </xf>
    <xf numFmtId="0" fontId="8" fillId="2" borderId="28" xfId="0" applyFont="1" applyFill="1" applyBorder="1" applyAlignment="1">
      <alignment horizontal="left" vertical="center"/>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4" borderId="37" xfId="7" applyFont="1" applyFill="1" applyBorder="1"/>
    <xf numFmtId="0" fontId="2" fillId="4" borderId="37" xfId="0" applyFont="1" applyFill="1" applyBorder="1"/>
    <xf numFmtId="41" fontId="2" fillId="4" borderId="37" xfId="1" applyNumberFormat="1" applyFont="1" applyFill="1" applyBorder="1"/>
    <xf numFmtId="41" fontId="2" fillId="4" borderId="37" xfId="0" applyNumberFormat="1" applyFont="1" applyFill="1" applyBorder="1"/>
    <xf numFmtId="41" fontId="2" fillId="4" borderId="41" xfId="1" applyNumberFormat="1" applyFont="1" applyFill="1" applyBorder="1"/>
    <xf numFmtId="164" fontId="2" fillId="0" borderId="30" xfId="1" applyNumberFormat="1" applyFont="1" applyFill="1" applyBorder="1" applyAlignment="1">
      <alignment horizontal="left"/>
    </xf>
    <xf numFmtId="9" fontId="2" fillId="2" borderId="30" xfId="7" applyFont="1" applyFill="1" applyBorder="1" applyAlignment="1">
      <alignment horizontal="right"/>
    </xf>
    <xf numFmtId="164" fontId="2" fillId="2" borderId="30" xfId="1" applyNumberFormat="1" applyFont="1" applyFill="1" applyBorder="1" applyAlignment="1">
      <alignment horizontal="left"/>
    </xf>
    <xf numFmtId="41" fontId="2" fillId="0" borderId="30" xfId="1" applyNumberFormat="1" applyFont="1" applyFill="1" applyBorder="1" applyAlignment="1">
      <alignment horizontal="left"/>
    </xf>
    <xf numFmtId="41" fontId="2" fillId="2" borderId="42"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7"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0" xfId="1" applyNumberFormat="1" applyFont="1" applyFill="1" applyBorder="1" applyAlignment="1">
      <alignment horizontal="left"/>
    </xf>
    <xf numFmtId="0" fontId="8" fillId="2" borderId="28" xfId="0" applyFont="1" applyFill="1" applyBorder="1" applyAlignment="1">
      <alignment horizontal="center"/>
    </xf>
    <xf numFmtId="0" fontId="2" fillId="0" borderId="5" xfId="0" applyFont="1" applyBorder="1"/>
    <xf numFmtId="0" fontId="8" fillId="9" borderId="43" xfId="0" applyFont="1" applyFill="1" applyBorder="1" applyAlignment="1">
      <alignment horizontal="center" vertical="center"/>
    </xf>
    <xf numFmtId="0" fontId="8" fillId="2" borderId="5" xfId="0" applyFont="1" applyFill="1" applyBorder="1" applyAlignment="1">
      <alignment vertical="center" wrapText="1"/>
    </xf>
    <xf numFmtId="0" fontId="8" fillId="2" borderId="0" xfId="0" applyFont="1" applyFill="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8" fillId="2" borderId="28"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0" fillId="3" borderId="1" xfId="0" applyFont="1" applyFill="1" applyBorder="1" applyAlignment="1">
      <alignment horizontal="center" vertical="center" wrapText="1"/>
    </xf>
    <xf numFmtId="0" fontId="10" fillId="3" borderId="44" xfId="0" applyFont="1" applyFill="1" applyBorder="1" applyAlignment="1">
      <alignment horizontal="center" vertical="center" wrapText="1"/>
    </xf>
    <xf numFmtId="0" fontId="10" fillId="3" borderId="45" xfId="0" applyFont="1" applyFill="1" applyBorder="1" applyAlignment="1">
      <alignment horizontal="center" vertical="center" wrapText="1"/>
    </xf>
    <xf numFmtId="0" fontId="10" fillId="3" borderId="46" xfId="0" applyFont="1" applyFill="1" applyBorder="1" applyAlignment="1">
      <alignment vertical="center" wrapText="1"/>
    </xf>
    <xf numFmtId="0" fontId="8" fillId="0" borderId="28" xfId="0" applyFont="1" applyBorder="1" applyAlignment="1">
      <alignment horizontal="center"/>
    </xf>
    <xf numFmtId="0" fontId="2" fillId="4" borderId="37" xfId="0" applyFont="1" applyFill="1" applyBorder="1" applyAlignment="1">
      <alignment horizontal="left"/>
    </xf>
    <xf numFmtId="164" fontId="2" fillId="9" borderId="47" xfId="1" applyNumberFormat="1" applyFont="1" applyFill="1" applyBorder="1" applyAlignment="1"/>
    <xf numFmtId="0" fontId="2" fillId="4" borderId="48" xfId="0" applyFont="1" applyFill="1" applyBorder="1" applyAlignment="1">
      <alignment horizontal="center"/>
    </xf>
    <xf numFmtId="0" fontId="2" fillId="4" borderId="47" xfId="0" applyFont="1" applyFill="1" applyBorder="1" applyAlignment="1">
      <alignment horizontal="center"/>
    </xf>
    <xf numFmtId="164" fontId="2" fillId="0" borderId="47" xfId="1" applyNumberFormat="1" applyFont="1" applyFill="1" applyBorder="1" applyAlignment="1"/>
    <xf numFmtId="3" fontId="8" fillId="0" borderId="28" xfId="0" applyNumberFormat="1" applyFont="1" applyBorder="1" applyAlignment="1">
      <alignment horizontal="center"/>
    </xf>
    <xf numFmtId="164" fontId="2" fillId="2" borderId="1" xfId="1" applyNumberFormat="1" applyFont="1" applyFill="1" applyBorder="1" applyAlignment="1">
      <alignment horizontal="left"/>
    </xf>
    <xf numFmtId="164" fontId="2" fillId="0" borderId="35" xfId="1" applyNumberFormat="1" applyFont="1" applyFill="1" applyBorder="1" applyAlignment="1"/>
    <xf numFmtId="0" fontId="8" fillId="2" borderId="49" xfId="0" applyFont="1" applyFill="1" applyBorder="1" applyAlignment="1">
      <alignment horizontal="center"/>
    </xf>
    <xf numFmtId="16" fontId="8" fillId="2" borderId="0" xfId="0" applyNumberFormat="1" applyFont="1" applyFill="1" applyAlignment="1">
      <alignment horizontal="center"/>
    </xf>
    <xf numFmtId="0" fontId="2" fillId="2" borderId="28" xfId="0" applyFont="1" applyFill="1" applyBorder="1"/>
    <xf numFmtId="0" fontId="10" fillId="3" borderId="3" xfId="0" applyFont="1" applyFill="1" applyBorder="1" applyAlignment="1">
      <alignment horizontal="center" vertical="center" wrapText="1"/>
    </xf>
    <xf numFmtId="0" fontId="8" fillId="4" borderId="36" xfId="0" applyFont="1" applyFill="1" applyBorder="1"/>
    <xf numFmtId="41" fontId="2" fillId="4" borderId="37" xfId="0" applyNumberFormat="1" applyFont="1" applyFill="1" applyBorder="1" applyAlignment="1">
      <alignment horizontal="right"/>
    </xf>
    <xf numFmtId="164" fontId="2" fillId="4" borderId="37" xfId="1" applyNumberFormat="1" applyFont="1" applyFill="1" applyBorder="1" applyAlignment="1">
      <alignment horizontal="right"/>
    </xf>
    <xf numFmtId="3" fontId="2" fillId="2" borderId="28" xfId="0" applyNumberFormat="1" applyFont="1" applyFill="1" applyBorder="1"/>
    <xf numFmtId="164" fontId="8" fillId="13" borderId="30" xfId="1" applyNumberFormat="1" applyFont="1" applyFill="1" applyBorder="1" applyAlignment="1">
      <alignment horizontal="left"/>
    </xf>
    <xf numFmtId="164" fontId="2" fillId="13" borderId="30" xfId="1" applyNumberFormat="1" applyFont="1" applyFill="1" applyBorder="1" applyAlignment="1">
      <alignment horizontal="right"/>
    </xf>
    <xf numFmtId="164" fontId="2" fillId="2" borderId="0" xfId="0" applyNumberFormat="1" applyFont="1" applyFill="1"/>
    <xf numFmtId="164" fontId="2" fillId="0" borderId="30"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0" xfId="1" applyNumberFormat="1" applyFont="1" applyFill="1" applyBorder="1" applyAlignment="1">
      <alignment horizontal="right"/>
    </xf>
    <xf numFmtId="164" fontId="48" fillId="13" borderId="1" xfId="1" applyNumberFormat="1" applyFont="1" applyFill="1" applyBorder="1" applyAlignment="1">
      <alignment horizontal="right"/>
    </xf>
    <xf numFmtId="164" fontId="8" fillId="13" borderId="1" xfId="1" applyNumberFormat="1" applyFont="1" applyFill="1" applyBorder="1" applyAlignment="1">
      <alignment horizontal="left"/>
    </xf>
    <xf numFmtId="164" fontId="2" fillId="13" borderId="1" xfId="1" applyNumberFormat="1" applyFont="1" applyFill="1" applyBorder="1" applyAlignment="1">
      <alignment horizontal="right"/>
    </xf>
    <xf numFmtId="164" fontId="49"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50" xfId="0" applyFont="1" applyFill="1" applyBorder="1" applyAlignment="1">
      <alignment horizontal="center"/>
    </xf>
    <xf numFmtId="0" fontId="2" fillId="9" borderId="34" xfId="0" applyFont="1" applyFill="1" applyBorder="1" applyAlignment="1">
      <alignment horizontal="center" vertical="center"/>
    </xf>
    <xf numFmtId="0" fontId="2" fillId="9" borderId="40" xfId="0" applyFont="1" applyFill="1" applyBorder="1" applyAlignment="1">
      <alignment horizontal="center" vertical="center"/>
    </xf>
    <xf numFmtId="0" fontId="2" fillId="9" borderId="35" xfId="0" applyFont="1" applyFill="1" applyBorder="1" applyAlignment="1">
      <alignment horizontal="center" vertical="center"/>
    </xf>
    <xf numFmtId="0" fontId="8" fillId="0" borderId="51" xfId="0" applyFont="1" applyBorder="1" applyAlignment="1">
      <alignment horizontal="left" vertical="center"/>
    </xf>
    <xf numFmtId="0" fontId="8" fillId="0" borderId="45" xfId="0" applyFont="1" applyBorder="1" applyAlignment="1">
      <alignment horizontal="left" vertical="center"/>
    </xf>
    <xf numFmtId="16" fontId="8" fillId="2" borderId="28" xfId="0" applyNumberFormat="1" applyFont="1" applyFill="1" applyBorder="1" applyAlignment="1">
      <alignment horizontal="center"/>
    </xf>
    <xf numFmtId="0" fontId="2" fillId="4" borderId="3" xfId="0" applyFont="1" applyFill="1" applyBorder="1"/>
    <xf numFmtId="41" fontId="2" fillId="11" borderId="1" xfId="1" applyNumberFormat="1" applyFont="1" applyFill="1" applyBorder="1"/>
    <xf numFmtId="41" fontId="2" fillId="11" borderId="1" xfId="0" applyNumberFormat="1" applyFont="1" applyFill="1" applyBorder="1" applyAlignment="1">
      <alignment horizontal="right" vertical="top"/>
    </xf>
    <xf numFmtId="41" fontId="2" fillId="11"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28"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3" xfId="1" applyNumberFormat="1" applyFont="1" applyFill="1" applyBorder="1" applyAlignment="1">
      <alignment horizontal="right"/>
    </xf>
    <xf numFmtId="4" fontId="8" fillId="0" borderId="0" xfId="0" applyNumberFormat="1" applyFont="1"/>
    <xf numFmtId="0" fontId="8" fillId="0" borderId="0" xfId="0" applyFont="1"/>
    <xf numFmtId="0" fontId="2" fillId="9" borderId="39" xfId="0" applyFont="1" applyFill="1" applyBorder="1" applyAlignment="1">
      <alignment horizontal="center" vertical="center"/>
    </xf>
    <xf numFmtId="0" fontId="2" fillId="9" borderId="43" xfId="0" applyFont="1" applyFill="1" applyBorder="1" applyAlignment="1">
      <alignment horizontal="center" vertical="center"/>
    </xf>
    <xf numFmtId="167" fontId="2" fillId="11" borderId="1" xfId="1" applyNumberFormat="1" applyFont="1" applyFill="1" applyBorder="1"/>
    <xf numFmtId="167" fontId="2" fillId="11" borderId="1" xfId="0" applyNumberFormat="1" applyFont="1" applyFill="1" applyBorder="1" applyAlignment="1">
      <alignment horizontal="right" vertical="top"/>
    </xf>
    <xf numFmtId="167" fontId="2" fillId="11" borderId="1" xfId="1" applyNumberFormat="1" applyFont="1" applyFill="1" applyBorder="1" applyAlignment="1">
      <alignment horizontal="right" vertical="top"/>
    </xf>
    <xf numFmtId="167" fontId="2" fillId="0" borderId="1" xfId="1" applyNumberFormat="1" applyFont="1" applyFill="1" applyBorder="1" applyAlignment="1">
      <alignment horizontal="left"/>
    </xf>
    <xf numFmtId="167" fontId="2" fillId="0" borderId="1" xfId="1" applyNumberFormat="1" applyFont="1" applyFill="1" applyBorder="1" applyAlignment="1">
      <alignment horizontal="right" vertical="top"/>
    </xf>
    <xf numFmtId="0" fontId="8" fillId="2" borderId="5" xfId="0" applyFont="1" applyFill="1" applyBorder="1" applyAlignment="1">
      <alignment horizontal="left" vertical="center"/>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8" xfId="0" applyNumberFormat="1" applyFont="1" applyFill="1" applyBorder="1"/>
    <xf numFmtId="4" fontId="2" fillId="2" borderId="0" xfId="0" applyNumberFormat="1" applyFont="1" applyFill="1"/>
    <xf numFmtId="16" fontId="2" fillId="0" borderId="28" xfId="0" applyNumberFormat="1" applyFont="1" applyBorder="1"/>
    <xf numFmtId="167" fontId="2" fillId="2" borderId="0" xfId="1" applyNumberFormat="1" applyFont="1" applyFill="1" applyBorder="1" applyAlignment="1">
      <alignment horizontal="left"/>
    </xf>
    <xf numFmtId="0" fontId="2" fillId="0" borderId="28"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0" fillId="3" borderId="4" xfId="0" applyFont="1" applyFill="1" applyBorder="1" applyAlignment="1">
      <alignment horizontal="center" vertical="center" wrapText="1"/>
    </xf>
    <xf numFmtId="164" fontId="2" fillId="2" borderId="4"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4" xfId="1" applyNumberFormat="1" applyFont="1" applyFill="1" applyBorder="1" applyAlignment="1">
      <alignment horizontal="left" vertical="center"/>
    </xf>
    <xf numFmtId="41" fontId="2" fillId="4" borderId="1" xfId="1" applyNumberFormat="1" applyFont="1" applyFill="1" applyBorder="1" applyAlignment="1">
      <alignment horizontal="left"/>
    </xf>
    <xf numFmtId="164" fontId="2" fillId="2" borderId="30" xfId="1" applyNumberFormat="1" applyFont="1" applyFill="1" applyBorder="1" applyAlignment="1">
      <alignment horizontal="left" vertical="center"/>
    </xf>
    <xf numFmtId="0" fontId="2" fillId="9" borderId="52" xfId="0" applyFont="1" applyFill="1" applyBorder="1" applyAlignment="1">
      <alignment horizontal="center" vertical="center"/>
    </xf>
    <xf numFmtId="0" fontId="2" fillId="9" borderId="53" xfId="0" applyFont="1" applyFill="1" applyBorder="1" applyAlignment="1">
      <alignment horizontal="center" vertical="center"/>
    </xf>
    <xf numFmtId="4" fontId="0" fillId="0" borderId="0" xfId="0" applyNumberFormat="1"/>
    <xf numFmtId="0" fontId="8" fillId="0" borderId="0" xfId="0" applyFont="1" applyAlignment="1">
      <alignment horizontal="left" vertical="center"/>
    </xf>
    <xf numFmtId="0" fontId="10" fillId="3" borderId="33" xfId="0" applyFont="1" applyFill="1" applyBorder="1" applyAlignment="1">
      <alignment horizontal="center" vertical="center" wrapText="1"/>
    </xf>
    <xf numFmtId="16" fontId="10" fillId="3" borderId="9" xfId="0" applyNumberFormat="1" applyFont="1" applyFill="1" applyBorder="1" applyAlignment="1">
      <alignment horizontal="center" vertical="center" wrapText="1"/>
    </xf>
    <xf numFmtId="164" fontId="8" fillId="9" borderId="36" xfId="1" applyNumberFormat="1" applyFont="1" applyFill="1" applyBorder="1" applyAlignment="1">
      <alignment horizontal="left"/>
    </xf>
    <xf numFmtId="164" fontId="8" fillId="9" borderId="37" xfId="1" applyNumberFormat="1" applyFont="1" applyFill="1" applyBorder="1" applyAlignment="1">
      <alignment horizontal="left"/>
    </xf>
    <xf numFmtId="164" fontId="8" fillId="9" borderId="41" xfId="1" applyNumberFormat="1" applyFont="1" applyFill="1" applyBorder="1" applyAlignment="1">
      <alignment horizontal="left"/>
    </xf>
    <xf numFmtId="164" fontId="2" fillId="0" borderId="2" xfId="1" applyNumberFormat="1" applyFont="1" applyFill="1" applyBorder="1" applyAlignment="1">
      <alignment horizontal="left"/>
    </xf>
    <xf numFmtId="164" fontId="2" fillId="0" borderId="54" xfId="1" applyNumberFormat="1" applyFont="1" applyFill="1" applyBorder="1" applyAlignment="1">
      <alignment horizontal="left"/>
    </xf>
    <xf numFmtId="164" fontId="2" fillId="0" borderId="3" xfId="1" applyNumberFormat="1" applyFont="1" applyFill="1" applyBorder="1" applyAlignment="1">
      <alignment horizontal="left"/>
    </xf>
    <xf numFmtId="164" fontId="2" fillId="0" borderId="10" xfId="1" applyNumberFormat="1" applyFont="1" applyFill="1" applyBorder="1" applyAlignment="1">
      <alignment horizontal="left"/>
    </xf>
    <xf numFmtId="0" fontId="2" fillId="0" borderId="3" xfId="0" applyFont="1" applyBorder="1" applyAlignment="1">
      <alignment horizontal="left"/>
    </xf>
    <xf numFmtId="0" fontId="2" fillId="0" borderId="1" xfId="0" applyFont="1" applyBorder="1"/>
    <xf numFmtId="0" fontId="2" fillId="0" borderId="10" xfId="0" applyFont="1" applyBorder="1"/>
    <xf numFmtId="0" fontId="2" fillId="0" borderId="20" xfId="0" applyFont="1" applyBorder="1" applyAlignment="1">
      <alignment horizontal="left"/>
    </xf>
    <xf numFmtId="0" fontId="2" fillId="0" borderId="55" xfId="0" applyFont="1" applyBorder="1"/>
    <xf numFmtId="0" fontId="2" fillId="0" borderId="13" xfId="0" applyFont="1" applyBorder="1"/>
    <xf numFmtId="0" fontId="29" fillId="0" borderId="0" xfId="0" applyFont="1"/>
    <xf numFmtId="0" fontId="50" fillId="9" borderId="1" xfId="0" applyFont="1" applyFill="1" applyBorder="1" applyAlignment="1">
      <alignment horizontal="center" vertical="center"/>
    </xf>
    <xf numFmtId="0" fontId="25" fillId="14" borderId="34" xfId="0" applyFont="1" applyFill="1" applyBorder="1"/>
    <xf numFmtId="0" fontId="25" fillId="14" borderId="40" xfId="0" applyFont="1" applyFill="1" applyBorder="1"/>
    <xf numFmtId="0" fontId="25" fillId="14" borderId="35" xfId="0" applyFont="1" applyFill="1" applyBorder="1"/>
    <xf numFmtId="0" fontId="25" fillId="15" borderId="40" xfId="0" applyFont="1" applyFill="1" applyBorder="1"/>
    <xf numFmtId="0" fontId="25" fillId="15" borderId="35" xfId="0" applyFont="1" applyFill="1" applyBorder="1"/>
    <xf numFmtId="0" fontId="25" fillId="14" borderId="44" xfId="0" applyFont="1" applyFill="1" applyBorder="1" applyAlignment="1">
      <alignment horizontal="center"/>
    </xf>
    <xf numFmtId="0" fontId="25" fillId="14" borderId="46" xfId="0" applyFont="1" applyFill="1" applyBorder="1" applyAlignment="1">
      <alignment horizontal="center"/>
    </xf>
    <xf numFmtId="0" fontId="25" fillId="15" borderId="44" xfId="0" applyFont="1" applyFill="1" applyBorder="1" applyAlignment="1">
      <alignment horizontal="center"/>
    </xf>
    <xf numFmtId="0" fontId="25" fillId="15" borderId="46" xfId="0" applyFont="1" applyFill="1" applyBorder="1" applyAlignment="1">
      <alignment horizontal="center"/>
    </xf>
    <xf numFmtId="0" fontId="25" fillId="14" borderId="1" xfId="0" applyFont="1" applyFill="1" applyBorder="1" applyAlignment="1">
      <alignment horizontal="center"/>
    </xf>
    <xf numFmtId="0" fontId="25" fillId="15" borderId="1" xfId="0" applyFont="1" applyFill="1" applyBorder="1" applyAlignment="1">
      <alignment horizontal="center"/>
    </xf>
    <xf numFmtId="0" fontId="25" fillId="0" borderId="1" xfId="0" applyFont="1" applyBorder="1"/>
    <xf numFmtId="171" fontId="51" fillId="2" borderId="1" xfId="1" applyNumberFormat="1" applyFont="1" applyFill="1" applyBorder="1" applyAlignment="1">
      <alignment horizontal="left"/>
    </xf>
    <xf numFmtId="0" fontId="50" fillId="4" borderId="30" xfId="0" applyFont="1" applyFill="1" applyBorder="1"/>
    <xf numFmtId="171" fontId="51" fillId="2" borderId="30" xfId="1" applyNumberFormat="1" applyFont="1" applyFill="1" applyBorder="1" applyAlignment="1">
      <alignment horizontal="left"/>
    </xf>
    <xf numFmtId="0" fontId="50" fillId="4" borderId="1" xfId="0" applyFont="1" applyFill="1" applyBorder="1" applyAlignment="1">
      <alignment horizontal="center" vertical="center"/>
    </xf>
    <xf numFmtId="0" fontId="50" fillId="4" borderId="0" xfId="0" applyFont="1" applyFill="1"/>
    <xf numFmtId="0" fontId="25" fillId="4" borderId="0" xfId="0" applyFont="1" applyFill="1"/>
    <xf numFmtId="164" fontId="51" fillId="2" borderId="1" xfId="1" applyNumberFormat="1" applyFont="1" applyFill="1" applyBorder="1" applyAlignment="1">
      <alignment horizontal="left"/>
    </xf>
    <xf numFmtId="164" fontId="51" fillId="2" borderId="55" xfId="1" applyNumberFormat="1" applyFont="1" applyFill="1" applyBorder="1" applyAlignment="1">
      <alignment horizontal="left"/>
    </xf>
    <xf numFmtId="164" fontId="51" fillId="2" borderId="30" xfId="1" applyNumberFormat="1" applyFont="1" applyFill="1" applyBorder="1" applyAlignment="1">
      <alignment horizontal="left"/>
    </xf>
    <xf numFmtId="0" fontId="26" fillId="3" borderId="8" xfId="0" applyFont="1" applyFill="1" applyBorder="1" applyAlignment="1">
      <alignment horizontal="center" vertical="center" wrapText="1"/>
    </xf>
    <xf numFmtId="172" fontId="26" fillId="16" borderId="33" xfId="0" applyNumberFormat="1" applyFont="1" applyFill="1" applyBorder="1" applyAlignment="1">
      <alignment horizontal="center" vertical="center" wrapText="1"/>
    </xf>
    <xf numFmtId="172" fontId="26" fillId="16" borderId="9" xfId="0" applyNumberFormat="1" applyFont="1" applyFill="1" applyBorder="1" applyAlignment="1">
      <alignment horizontal="center" vertical="center" wrapText="1"/>
    </xf>
    <xf numFmtId="172" fontId="26" fillId="3" borderId="56" xfId="0" applyNumberFormat="1" applyFont="1" applyFill="1" applyBorder="1" applyAlignment="1">
      <alignment horizontal="center" vertical="center" wrapText="1"/>
    </xf>
    <xf numFmtId="172" fontId="26" fillId="3" borderId="33" xfId="0" applyNumberFormat="1" applyFont="1" applyFill="1" applyBorder="1" applyAlignment="1">
      <alignment horizontal="center" vertical="center" wrapText="1"/>
    </xf>
    <xf numFmtId="172" fontId="26" fillId="3" borderId="9" xfId="0" applyNumberFormat="1" applyFont="1" applyFill="1" applyBorder="1" applyAlignment="1">
      <alignment horizontal="center" vertical="center" wrapText="1"/>
    </xf>
    <xf numFmtId="164" fontId="29" fillId="13" borderId="3"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0" xfId="1" applyNumberFormat="1" applyFont="1" applyFill="1" applyBorder="1" applyAlignment="1">
      <alignment horizontal="right"/>
    </xf>
    <xf numFmtId="41" fontId="6" fillId="2" borderId="35" xfId="1" applyNumberFormat="1" applyFont="1" applyFill="1" applyBorder="1" applyAlignment="1">
      <alignment horizontal="right"/>
    </xf>
    <xf numFmtId="165" fontId="6" fillId="2" borderId="1" xfId="1" applyNumberFormat="1" applyFont="1" applyFill="1" applyBorder="1" applyAlignment="1">
      <alignment horizontal="right"/>
    </xf>
    <xf numFmtId="165" fontId="6" fillId="2" borderId="10" xfId="1" applyNumberFormat="1" applyFont="1" applyFill="1" applyBorder="1" applyAlignment="1">
      <alignment horizontal="right"/>
    </xf>
    <xf numFmtId="165" fontId="6" fillId="2" borderId="35"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10" xfId="1" applyNumberFormat="1" applyFont="1" applyFill="1" applyBorder="1" applyAlignment="1">
      <alignment horizontal="right"/>
    </xf>
    <xf numFmtId="173" fontId="6" fillId="2" borderId="35" xfId="1" applyNumberFormat="1" applyFont="1" applyFill="1" applyBorder="1" applyAlignment="1">
      <alignment horizontal="right"/>
    </xf>
    <xf numFmtId="164" fontId="29" fillId="13" borderId="20" xfId="1" applyNumberFormat="1" applyFont="1" applyFill="1" applyBorder="1" applyAlignment="1">
      <alignment horizontal="left"/>
    </xf>
    <xf numFmtId="171" fontId="6" fillId="2" borderId="55" xfId="1" applyNumberFormat="1" applyFont="1" applyFill="1" applyBorder="1" applyAlignment="1">
      <alignment horizontal="right"/>
    </xf>
    <xf numFmtId="171" fontId="6" fillId="2" borderId="13" xfId="1" applyNumberFormat="1" applyFont="1" applyFill="1" applyBorder="1" applyAlignment="1">
      <alignment horizontal="right"/>
    </xf>
    <xf numFmtId="171" fontId="6" fillId="2" borderId="57" xfId="1" applyNumberFormat="1" applyFont="1" applyFill="1" applyBorder="1" applyAlignment="1">
      <alignment horizontal="right"/>
    </xf>
    <xf numFmtId="0" fontId="52" fillId="0" borderId="0" xfId="0" applyFont="1" applyAlignment="1">
      <alignment wrapText="1"/>
    </xf>
    <xf numFmtId="0" fontId="29" fillId="0" borderId="0" xfId="0" applyFont="1" applyAlignment="1">
      <alignment wrapText="1"/>
    </xf>
    <xf numFmtId="3" fontId="6" fillId="2" borderId="10" xfId="1" applyNumberFormat="1" applyFont="1" applyFill="1" applyBorder="1" applyAlignment="1">
      <alignment horizontal="right"/>
    </xf>
    <xf numFmtId="41" fontId="6" fillId="2" borderId="13" xfId="1" applyNumberFormat="1" applyFont="1" applyFill="1" applyBorder="1" applyAlignment="1">
      <alignment horizontal="right"/>
    </xf>
    <xf numFmtId="164" fontId="29" fillId="13" borderId="11" xfId="1" applyNumberFormat="1" applyFont="1" applyFill="1" applyBorder="1" applyAlignment="1">
      <alignment horizontal="left"/>
    </xf>
    <xf numFmtId="3" fontId="6" fillId="2" borderId="29" xfId="1" applyNumberFormat="1" applyFont="1" applyFill="1" applyBorder="1" applyAlignment="1">
      <alignment horizontal="right"/>
    </xf>
    <xf numFmtId="3" fontId="6" fillId="2" borderId="0" xfId="1" applyNumberFormat="1" applyFont="1" applyFill="1" applyBorder="1" applyAlignment="1">
      <alignment horizontal="right"/>
    </xf>
    <xf numFmtId="41" fontId="6" fillId="17" borderId="1" xfId="1" applyNumberFormat="1" applyFont="1" applyFill="1" applyBorder="1" applyAlignment="1">
      <alignment horizontal="right"/>
    </xf>
    <xf numFmtId="41" fontId="6" fillId="2" borderId="55" xfId="1" applyNumberFormat="1" applyFont="1" applyFill="1" applyBorder="1" applyAlignment="1">
      <alignment horizontal="right"/>
    </xf>
    <xf numFmtId="164" fontId="29" fillId="0" borderId="0" xfId="1" applyNumberFormat="1" applyFont="1" applyFill="1" applyBorder="1" applyAlignment="1">
      <alignment horizontal="left"/>
    </xf>
    <xf numFmtId="41" fontId="6" fillId="2" borderId="0" xfId="1" applyNumberFormat="1" applyFont="1" applyFill="1" applyBorder="1" applyAlignment="1">
      <alignment horizontal="right"/>
    </xf>
  </cellXfs>
  <cellStyles count="8">
    <cellStyle name="Comma" xfId="1" builtinId="3"/>
    <cellStyle name="Currency" xfId="6" builtinId="4"/>
    <cellStyle name="Normal" xfId="0" builtinId="0"/>
    <cellStyle name="Normal 2" xfId="4" xr:uid="{00000000-0005-0000-0000-000002000000}"/>
    <cellStyle name="Normal 2 2" xfId="5" xr:uid="{A4A51A68-C48F-49A0-AF6C-5F5C7DBA2DBD}"/>
    <cellStyle name="Normal 5" xfId="2" xr:uid="{00000000-0005-0000-0000-000003000000}"/>
    <cellStyle name="Normal_FLQuickRefGuide_4.27.09" xfId="3" xr:uid="{00000000-0005-0000-0000-000004000000}"/>
    <cellStyle name="Percent" xfId="7" builtinId="5"/>
  </cellStyles>
  <dxfs count="33">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169"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6E5AAA-C5EA-4378-871F-CA268C9E5863}" name="Table_Facility_List_Staging_8_26_2013.accdb_11432" displayName="Table_Facility_List_Staging_8_26_2013.accdb_11432" ref="A7:AB115" headerRowDxfId="32" dataDxfId="30" totalsRowDxfId="28" headerRowBorderDxfId="31" tableBorderDxfId="29">
  <autoFilter ref="A7:AB115" xr:uid="{61BD7780-12DE-4870-B406-61B4C7C077E2}"/>
  <sortState xmlns:xlrd2="http://schemas.microsoft.com/office/spreadsheetml/2017/richdata2" ref="A8:AB115">
    <sortCondition ref="A7:A115"/>
  </sortState>
  <tableColumns count="28">
    <tableColumn id="2" xr3:uid="{48A3640F-ABF4-4BF4-A246-43DA41CA0027}" name="Name" dataDxfId="27"/>
    <tableColumn id="3" xr3:uid="{FDA65017-4350-469E-A90B-2877359ADF98}" name="Address" dataDxfId="26"/>
    <tableColumn id="4" xr3:uid="{41BDE193-F2F4-4044-882D-F0F6EEEF3131}" name="City" dataDxfId="25"/>
    <tableColumn id="6" xr3:uid="{7D5ABE1C-F48C-4615-A79F-561156595747}" name="State" dataDxfId="24"/>
    <tableColumn id="7" xr3:uid="{6A760C6A-167B-4C8F-9322-3BFA954CF86B}" name="Zip" dataDxfId="23"/>
    <tableColumn id="9" xr3:uid="{A387F29F-96E2-47C0-A808-9448EEA32847}" name="AOR" dataDxfId="22"/>
    <tableColumn id="12" xr3:uid="{B8F9460B-D8DE-4640-9108-9D9BECDBC735}" name="Type Detailed" dataDxfId="21"/>
    <tableColumn id="81" xr3:uid="{97541B3C-AE67-4A41-B359-72A892F944C6}" name="Male/Female" dataDxfId="20"/>
    <tableColumn id="43" xr3:uid="{A8BC0DB1-A080-428E-866F-623EEE7BD02E}" name="FY25 ALOS" dataDxfId="19"/>
    <tableColumn id="67" xr3:uid="{1F7A4E65-4378-4966-B271-6F4ED145E262}" name="Level A" dataDxfId="18"/>
    <tableColumn id="68" xr3:uid="{52EE7C13-025E-4625-AFA4-1158C0DB94E6}" name="Level B" dataDxfId="17"/>
    <tableColumn id="69" xr3:uid="{2B04F58D-4123-4085-AD57-D6E8D9D97410}" name="Level C" dataDxfId="16"/>
    <tableColumn id="70" xr3:uid="{1170D75F-C572-49F7-BD59-3A68195C5227}" name="Level D" dataDxfId="15"/>
    <tableColumn id="71" xr3:uid="{4B2F9C0C-96DA-4B4D-91F5-5384AA508DD1}" name="Male Crim" dataDxfId="14"/>
    <tableColumn id="72" xr3:uid="{51CF5899-C5D9-458E-A298-BA0BFB67B846}" name="Male Non-Crim" dataDxfId="13"/>
    <tableColumn id="73" xr3:uid="{B2B98D2A-566F-48B5-829F-C36B850BDB67}" name="Female Crim" dataDxfId="12"/>
    <tableColumn id="74" xr3:uid="{D0AB0065-3C79-4671-B179-0F1B17709555}" name="Female Non-Crim" dataDxfId="11"/>
    <tableColumn id="75" xr3:uid="{4031E6C0-BE5A-43CD-92CC-19DE2C19035C}" name="ICE Threat Level 1" dataDxfId="10"/>
    <tableColumn id="76" xr3:uid="{F6504371-4FD9-49B0-AA2F-E4A47CFEFF1F}" name="ICE Threat Level 2" dataDxfId="9"/>
    <tableColumn id="77" xr3:uid="{9C96DD39-38CA-422C-9A94-450886651401}" name="ICE Threat Level 3" dataDxfId="8"/>
    <tableColumn id="78" xr3:uid="{B7A19F13-ED1A-47BE-96FB-82D04F4B4B58}" name="No ICE Threat Level" dataDxfId="7"/>
    <tableColumn id="79" xr3:uid="{BE9FAEA1-342B-4B0B-A7C9-BA2FB9922CF5}" name="Mandatory" dataDxfId="6"/>
    <tableColumn id="86" xr3:uid="{F7426D64-FFFD-440F-8EF1-5EBF6F3F6AF1}" name="Guaranteed Minimum" dataDxfId="5"/>
    <tableColumn id="124" xr3:uid="{005BDF95-830B-4D24-B43F-5CC0F1572D4A}" name="Last Inspection Type" dataDxfId="4"/>
    <tableColumn id="10" xr3:uid="{8BA4033E-39FE-4A1E-B08B-447612A800B4}" name="Last Inspection End Date" dataDxfId="3"/>
    <tableColumn id="5" xr3:uid="{138061F3-8465-4FC4-A5F5-D4C17AA66F50}" name="Pending FY25 Inspection" dataDxfId="2"/>
    <tableColumn id="1" xr3:uid="{E36BB348-8CDF-49F6-9615-84BB34B24056}" name="Last Inspection Standard" dataDxfId="1"/>
    <tableColumn id="8" xr3:uid="{FB1C9613-EC4B-4BA7-A34E-2E6FB6CE6B9A}"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6"/>
  <sheetViews>
    <sheetView tabSelected="1" zoomScale="80" zoomScaleNormal="80" workbookViewId="0">
      <selection activeCell="A3" sqref="A3"/>
    </sheetView>
  </sheetViews>
  <sheetFormatPr defaultColWidth="0" defaultRowHeight="14.5" zeroHeight="1" x14ac:dyDescent="0.35"/>
  <cols>
    <col min="1" max="1" width="110.453125" customWidth="1"/>
    <col min="2" max="16384" width="8.81640625" hidden="1"/>
  </cols>
  <sheetData>
    <row r="1" spans="1:1" ht="119.15" customHeight="1" x14ac:dyDescent="0.35">
      <c r="A1" s="5" t="s">
        <v>0</v>
      </c>
    </row>
    <row r="2" spans="1:1" ht="51.75" customHeight="1" x14ac:dyDescent="0.35">
      <c r="A2" s="4" t="s">
        <v>1</v>
      </c>
    </row>
    <row r="3" spans="1:1" ht="76.400000000000006" customHeight="1" x14ac:dyDescent="0.35">
      <c r="A3" s="4" t="s">
        <v>2</v>
      </c>
    </row>
    <row r="4" spans="1:1" ht="22.5" customHeight="1" x14ac:dyDescent="0.35">
      <c r="A4" s="4" t="s">
        <v>3</v>
      </c>
    </row>
    <row r="5" spans="1:1" ht="36.75" customHeight="1" x14ac:dyDescent="0.35">
      <c r="A5" s="4" t="s">
        <v>4</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2B92-E294-49BF-8B79-DB46998969A5}">
  <sheetPr codeName="Sheet5"/>
  <dimension ref="A1:F110"/>
  <sheetViews>
    <sheetView zoomScaleNormal="100" workbookViewId="0">
      <selection sqref="A1:B2"/>
    </sheetView>
  </sheetViews>
  <sheetFormatPr defaultRowHeight="14.5" x14ac:dyDescent="0.35"/>
  <cols>
    <col min="1" max="1" width="52.26953125" customWidth="1"/>
    <col min="2" max="2" width="16.1796875" customWidth="1"/>
  </cols>
  <sheetData>
    <row r="1" spans="1:6" ht="26" x14ac:dyDescent="0.35">
      <c r="A1" s="184" t="s">
        <v>5</v>
      </c>
      <c r="B1" s="184"/>
      <c r="C1" s="33"/>
      <c r="D1" s="33"/>
      <c r="E1" s="33"/>
      <c r="F1" s="33"/>
    </row>
    <row r="2" spans="1:6" ht="15" thickBot="1" x14ac:dyDescent="0.4">
      <c r="A2" s="196"/>
      <c r="B2" s="196"/>
    </row>
    <row r="3" spans="1:6" ht="83.15" customHeight="1" thickBot="1" x14ac:dyDescent="0.4">
      <c r="A3" s="197" t="s">
        <v>539</v>
      </c>
      <c r="B3" s="198"/>
    </row>
    <row r="4" spans="1:6" x14ac:dyDescent="0.35">
      <c r="A4" s="31" t="s">
        <v>540</v>
      </c>
      <c r="B4" s="30" t="s">
        <v>541</v>
      </c>
    </row>
    <row r="5" spans="1:6" x14ac:dyDescent="0.35">
      <c r="A5" s="29" t="s">
        <v>373</v>
      </c>
      <c r="B5" s="29">
        <v>121</v>
      </c>
    </row>
    <row r="6" spans="1:6" x14ac:dyDescent="0.35">
      <c r="A6" s="29" t="s">
        <v>371</v>
      </c>
      <c r="B6" s="29">
        <v>88</v>
      </c>
    </row>
    <row r="7" spans="1:6" x14ac:dyDescent="0.35">
      <c r="A7" s="29" t="s">
        <v>166</v>
      </c>
      <c r="B7" s="29">
        <v>36</v>
      </c>
    </row>
    <row r="8" spans="1:6" x14ac:dyDescent="0.35">
      <c r="A8" s="29" t="s">
        <v>177</v>
      </c>
      <c r="B8" s="29">
        <v>33</v>
      </c>
    </row>
    <row r="9" spans="1:6" x14ac:dyDescent="0.35">
      <c r="A9" s="29" t="s">
        <v>268</v>
      </c>
      <c r="B9" s="29">
        <v>18</v>
      </c>
    </row>
    <row r="10" spans="1:6" x14ac:dyDescent="0.35">
      <c r="A10" s="29" t="s">
        <v>257</v>
      </c>
      <c r="B10" s="29">
        <v>18</v>
      </c>
    </row>
    <row r="11" spans="1:6" x14ac:dyDescent="0.35">
      <c r="A11" s="29" t="s">
        <v>349</v>
      </c>
      <c r="B11" s="29">
        <v>17</v>
      </c>
    </row>
    <row r="12" spans="1:6" x14ac:dyDescent="0.35">
      <c r="A12" s="29" t="s">
        <v>271</v>
      </c>
      <c r="B12" s="29">
        <v>17</v>
      </c>
    </row>
    <row r="13" spans="1:6" x14ac:dyDescent="0.35">
      <c r="A13" s="29" t="s">
        <v>187</v>
      </c>
      <c r="B13" s="29">
        <v>16</v>
      </c>
    </row>
    <row r="14" spans="1:6" x14ac:dyDescent="0.35">
      <c r="A14" s="29" t="s">
        <v>235</v>
      </c>
      <c r="B14" s="29">
        <v>15</v>
      </c>
    </row>
    <row r="15" spans="1:6" x14ac:dyDescent="0.35">
      <c r="A15" s="29" t="s">
        <v>278</v>
      </c>
      <c r="B15" s="29">
        <v>12</v>
      </c>
    </row>
    <row r="16" spans="1:6" x14ac:dyDescent="0.35">
      <c r="A16" s="29" t="s">
        <v>473</v>
      </c>
      <c r="B16" s="29">
        <v>11</v>
      </c>
    </row>
    <row r="17" spans="1:2" x14ac:dyDescent="0.35">
      <c r="A17" s="29" t="s">
        <v>436</v>
      </c>
      <c r="B17" s="29">
        <v>11</v>
      </c>
    </row>
    <row r="18" spans="1:2" x14ac:dyDescent="0.35">
      <c r="A18" s="29" t="s">
        <v>380</v>
      </c>
      <c r="B18" s="29">
        <v>11</v>
      </c>
    </row>
    <row r="19" spans="1:2" x14ac:dyDescent="0.35">
      <c r="A19" s="29" t="s">
        <v>508</v>
      </c>
      <c r="B19" s="29">
        <v>11</v>
      </c>
    </row>
    <row r="20" spans="1:2" x14ac:dyDescent="0.35">
      <c r="A20" s="29" t="s">
        <v>320</v>
      </c>
      <c r="B20" s="29">
        <v>11</v>
      </c>
    </row>
    <row r="21" spans="1:2" x14ac:dyDescent="0.35">
      <c r="A21" s="29" t="s">
        <v>409</v>
      </c>
      <c r="B21" s="29">
        <v>9</v>
      </c>
    </row>
    <row r="22" spans="1:2" x14ac:dyDescent="0.35">
      <c r="A22" s="29" t="s">
        <v>289</v>
      </c>
      <c r="B22" s="29">
        <v>9</v>
      </c>
    </row>
    <row r="23" spans="1:2" x14ac:dyDescent="0.35">
      <c r="A23" s="29" t="s">
        <v>376</v>
      </c>
      <c r="B23" s="29">
        <v>9</v>
      </c>
    </row>
    <row r="24" spans="1:2" x14ac:dyDescent="0.35">
      <c r="A24" s="29" t="s">
        <v>245</v>
      </c>
      <c r="B24" s="29">
        <v>9</v>
      </c>
    </row>
    <row r="25" spans="1:2" x14ac:dyDescent="0.35">
      <c r="A25" s="29" t="s">
        <v>151</v>
      </c>
      <c r="B25" s="29">
        <v>7</v>
      </c>
    </row>
    <row r="26" spans="1:2" x14ac:dyDescent="0.35">
      <c r="A26" s="29" t="s">
        <v>182</v>
      </c>
      <c r="B26" s="29">
        <v>7</v>
      </c>
    </row>
    <row r="27" spans="1:2" x14ac:dyDescent="0.35">
      <c r="A27" s="29" t="s">
        <v>493</v>
      </c>
      <c r="B27" s="29">
        <v>7</v>
      </c>
    </row>
    <row r="28" spans="1:2" x14ac:dyDescent="0.35">
      <c r="A28" s="29" t="s">
        <v>395</v>
      </c>
      <c r="B28" s="29">
        <v>4</v>
      </c>
    </row>
    <row r="29" spans="1:2" x14ac:dyDescent="0.35">
      <c r="A29" s="29" t="s">
        <v>412</v>
      </c>
      <c r="B29" s="29">
        <v>4</v>
      </c>
    </row>
    <row r="30" spans="1:2" x14ac:dyDescent="0.35">
      <c r="A30" s="29" t="s">
        <v>274</v>
      </c>
      <c r="B30" s="29">
        <v>3</v>
      </c>
    </row>
    <row r="31" spans="1:2" x14ac:dyDescent="0.35">
      <c r="A31" s="29" t="s">
        <v>213</v>
      </c>
      <c r="B31" s="29">
        <v>3</v>
      </c>
    </row>
    <row r="32" spans="1:2" x14ac:dyDescent="0.35">
      <c r="A32" s="29" t="s">
        <v>304</v>
      </c>
      <c r="B32" s="29">
        <v>3</v>
      </c>
    </row>
    <row r="33" spans="1:2" x14ac:dyDescent="0.35">
      <c r="A33" s="29" t="s">
        <v>145</v>
      </c>
      <c r="B33" s="29">
        <v>3</v>
      </c>
    </row>
    <row r="34" spans="1:2" x14ac:dyDescent="0.35">
      <c r="A34" s="29" t="s">
        <v>365</v>
      </c>
      <c r="B34" s="29">
        <v>3</v>
      </c>
    </row>
    <row r="35" spans="1:2" x14ac:dyDescent="0.35">
      <c r="A35" s="29" t="s">
        <v>157</v>
      </c>
      <c r="B35" s="29">
        <v>3</v>
      </c>
    </row>
    <row r="36" spans="1:2" x14ac:dyDescent="0.35">
      <c r="A36" s="29" t="s">
        <v>135</v>
      </c>
      <c r="B36" s="29">
        <v>2</v>
      </c>
    </row>
    <row r="37" spans="1:2" x14ac:dyDescent="0.35">
      <c r="A37" s="29" t="s">
        <v>190</v>
      </c>
      <c r="B37" s="29">
        <v>2</v>
      </c>
    </row>
    <row r="38" spans="1:2" x14ac:dyDescent="0.35">
      <c r="A38" s="29" t="s">
        <v>542</v>
      </c>
      <c r="B38" s="29">
        <v>2</v>
      </c>
    </row>
    <row r="39" spans="1:2" x14ac:dyDescent="0.35">
      <c r="A39" s="29" t="s">
        <v>313</v>
      </c>
      <c r="B39" s="29">
        <v>2</v>
      </c>
    </row>
    <row r="40" spans="1:2" x14ac:dyDescent="0.35">
      <c r="A40" s="29" t="s">
        <v>460</v>
      </c>
      <c r="B40" s="29">
        <v>1</v>
      </c>
    </row>
    <row r="41" spans="1:2" x14ac:dyDescent="0.35">
      <c r="A41" s="29" t="s">
        <v>543</v>
      </c>
      <c r="B41" s="29">
        <v>1</v>
      </c>
    </row>
    <row r="42" spans="1:2" x14ac:dyDescent="0.35">
      <c r="A42" s="29" t="s">
        <v>260</v>
      </c>
      <c r="B42" s="29">
        <v>1</v>
      </c>
    </row>
    <row r="43" spans="1:2" x14ac:dyDescent="0.35">
      <c r="A43" s="29" t="s">
        <v>247</v>
      </c>
      <c r="B43" s="29">
        <v>1</v>
      </c>
    </row>
    <row r="44" spans="1:2" x14ac:dyDescent="0.35">
      <c r="A44" s="29" t="s">
        <v>285</v>
      </c>
      <c r="B44" s="29">
        <v>1</v>
      </c>
    </row>
    <row r="45" spans="1:2" x14ac:dyDescent="0.35">
      <c r="A45" s="29" t="s">
        <v>544</v>
      </c>
      <c r="B45" s="29">
        <v>1</v>
      </c>
    </row>
    <row r="46" spans="1:2" x14ac:dyDescent="0.35">
      <c r="A46" s="29" t="s">
        <v>470</v>
      </c>
      <c r="B46" s="29">
        <v>1</v>
      </c>
    </row>
    <row r="47" spans="1:2" x14ac:dyDescent="0.35">
      <c r="A47" s="29" t="s">
        <v>429</v>
      </c>
      <c r="B47" s="29">
        <v>1</v>
      </c>
    </row>
    <row r="48" spans="1:2" x14ac:dyDescent="0.35">
      <c r="A48" s="29" t="s">
        <v>482</v>
      </c>
      <c r="B48" s="29">
        <v>1</v>
      </c>
    </row>
    <row r="49" spans="1:2" x14ac:dyDescent="0.35">
      <c r="A49" s="29" t="s">
        <v>432</v>
      </c>
      <c r="B49" s="29">
        <v>1</v>
      </c>
    </row>
    <row r="50" spans="1:2" x14ac:dyDescent="0.35">
      <c r="A50" s="29" t="s">
        <v>341</v>
      </c>
      <c r="B50" s="29">
        <v>1</v>
      </c>
    </row>
    <row r="51" spans="1:2" x14ac:dyDescent="0.35">
      <c r="A51" s="29" t="s">
        <v>209</v>
      </c>
      <c r="B51" s="29">
        <v>1</v>
      </c>
    </row>
    <row r="52" spans="1:2" x14ac:dyDescent="0.35">
      <c r="A52" s="29" t="s">
        <v>228</v>
      </c>
      <c r="B52" s="29">
        <v>1</v>
      </c>
    </row>
    <row r="53" spans="1:2" x14ac:dyDescent="0.35">
      <c r="A53" s="29" t="s">
        <v>439</v>
      </c>
      <c r="B53" s="29">
        <v>1</v>
      </c>
    </row>
    <row r="54" spans="1:2" x14ac:dyDescent="0.35">
      <c r="A54" s="32" t="s">
        <v>545</v>
      </c>
      <c r="B54" s="32">
        <v>551</v>
      </c>
    </row>
    <row r="55" spans="1:2" x14ac:dyDescent="0.35">
      <c r="A55" s="123"/>
      <c r="B55" s="123"/>
    </row>
    <row r="57" spans="1:2" ht="15.65" customHeight="1" x14ac:dyDescent="0.35">
      <c r="A57" s="197" t="s">
        <v>546</v>
      </c>
      <c r="B57" s="198"/>
    </row>
    <row r="58" spans="1:2" x14ac:dyDescent="0.35">
      <c r="A58" s="31" t="s">
        <v>540</v>
      </c>
      <c r="B58" s="30" t="s">
        <v>541</v>
      </c>
    </row>
    <row r="59" spans="1:2" x14ac:dyDescent="0.35">
      <c r="A59" s="29" t="s">
        <v>373</v>
      </c>
      <c r="B59" s="29">
        <v>134</v>
      </c>
    </row>
    <row r="60" spans="1:2" x14ac:dyDescent="0.35">
      <c r="A60" s="29" t="s">
        <v>371</v>
      </c>
      <c r="B60" s="29">
        <v>83</v>
      </c>
    </row>
    <row r="61" spans="1:2" x14ac:dyDescent="0.35">
      <c r="A61" s="29" t="s">
        <v>177</v>
      </c>
      <c r="B61" s="29">
        <v>40</v>
      </c>
    </row>
    <row r="62" spans="1:2" x14ac:dyDescent="0.35">
      <c r="A62" s="29" t="s">
        <v>166</v>
      </c>
      <c r="B62" s="29">
        <v>32</v>
      </c>
    </row>
    <row r="63" spans="1:2" x14ac:dyDescent="0.35">
      <c r="A63" s="29" t="s">
        <v>187</v>
      </c>
      <c r="B63" s="29">
        <v>29</v>
      </c>
    </row>
    <row r="64" spans="1:2" x14ac:dyDescent="0.35">
      <c r="A64" s="29" t="s">
        <v>268</v>
      </c>
      <c r="B64" s="29">
        <v>21</v>
      </c>
    </row>
    <row r="65" spans="1:2" x14ac:dyDescent="0.35">
      <c r="A65" s="29" t="s">
        <v>349</v>
      </c>
      <c r="B65" s="29">
        <v>15</v>
      </c>
    </row>
    <row r="66" spans="1:2" x14ac:dyDescent="0.35">
      <c r="A66" s="29" t="s">
        <v>436</v>
      </c>
      <c r="B66" s="29">
        <v>14</v>
      </c>
    </row>
    <row r="67" spans="1:2" x14ac:dyDescent="0.35">
      <c r="A67" s="29" t="s">
        <v>320</v>
      </c>
      <c r="B67" s="29">
        <v>14</v>
      </c>
    </row>
    <row r="68" spans="1:2" x14ac:dyDescent="0.35">
      <c r="A68" s="29" t="s">
        <v>235</v>
      </c>
      <c r="B68" s="29">
        <v>13</v>
      </c>
    </row>
    <row r="69" spans="1:2" x14ac:dyDescent="0.35">
      <c r="A69" s="29" t="s">
        <v>547</v>
      </c>
      <c r="B69" s="29">
        <v>12</v>
      </c>
    </row>
    <row r="70" spans="1:2" x14ac:dyDescent="0.35">
      <c r="A70" s="29" t="s">
        <v>257</v>
      </c>
      <c r="B70" s="29">
        <v>12</v>
      </c>
    </row>
    <row r="71" spans="1:2" x14ac:dyDescent="0.35">
      <c r="A71" s="29" t="s">
        <v>278</v>
      </c>
      <c r="B71" s="29">
        <v>11</v>
      </c>
    </row>
    <row r="72" spans="1:2" x14ac:dyDescent="0.35">
      <c r="A72" s="29" t="s">
        <v>376</v>
      </c>
      <c r="B72" s="29">
        <v>10</v>
      </c>
    </row>
    <row r="73" spans="1:2" x14ac:dyDescent="0.35">
      <c r="A73" s="29" t="s">
        <v>409</v>
      </c>
      <c r="B73" s="29">
        <v>9</v>
      </c>
    </row>
    <row r="74" spans="1:2" x14ac:dyDescent="0.35">
      <c r="A74" s="29" t="s">
        <v>473</v>
      </c>
      <c r="B74" s="29">
        <v>9</v>
      </c>
    </row>
    <row r="75" spans="1:2" x14ac:dyDescent="0.35">
      <c r="A75" s="29" t="s">
        <v>479</v>
      </c>
      <c r="B75" s="29">
        <v>9</v>
      </c>
    </row>
    <row r="76" spans="1:2" x14ac:dyDescent="0.35">
      <c r="A76" s="29" t="s">
        <v>289</v>
      </c>
      <c r="B76" s="29">
        <v>9</v>
      </c>
    </row>
    <row r="77" spans="1:2" x14ac:dyDescent="0.35">
      <c r="A77" s="29" t="s">
        <v>151</v>
      </c>
      <c r="B77" s="29">
        <v>8</v>
      </c>
    </row>
    <row r="78" spans="1:2" x14ac:dyDescent="0.35">
      <c r="A78" s="29" t="s">
        <v>182</v>
      </c>
      <c r="B78" s="29">
        <v>8</v>
      </c>
    </row>
    <row r="79" spans="1:2" x14ac:dyDescent="0.35">
      <c r="A79" s="29" t="s">
        <v>204</v>
      </c>
      <c r="B79" s="29">
        <v>7</v>
      </c>
    </row>
    <row r="80" spans="1:2" x14ac:dyDescent="0.35">
      <c r="A80" s="29" t="s">
        <v>245</v>
      </c>
      <c r="B80" s="29">
        <v>7</v>
      </c>
    </row>
    <row r="81" spans="1:2" x14ac:dyDescent="0.35">
      <c r="A81" s="29" t="s">
        <v>508</v>
      </c>
      <c r="B81" s="29">
        <v>7</v>
      </c>
    </row>
    <row r="82" spans="1:2" x14ac:dyDescent="0.35">
      <c r="A82" s="29" t="s">
        <v>432</v>
      </c>
      <c r="B82" s="29">
        <v>6</v>
      </c>
    </row>
    <row r="83" spans="1:2" x14ac:dyDescent="0.35">
      <c r="A83" s="29" t="s">
        <v>271</v>
      </c>
      <c r="B83" s="29">
        <v>6</v>
      </c>
    </row>
    <row r="84" spans="1:2" x14ac:dyDescent="0.35">
      <c r="A84" s="29" t="s">
        <v>274</v>
      </c>
      <c r="B84" s="29">
        <v>5</v>
      </c>
    </row>
    <row r="85" spans="1:2" x14ac:dyDescent="0.35">
      <c r="A85" s="29" t="s">
        <v>395</v>
      </c>
      <c r="B85" s="29">
        <v>5</v>
      </c>
    </row>
    <row r="86" spans="1:2" x14ac:dyDescent="0.35">
      <c r="A86" s="29" t="s">
        <v>493</v>
      </c>
      <c r="B86" s="29">
        <v>3</v>
      </c>
    </row>
    <row r="87" spans="1:2" x14ac:dyDescent="0.35">
      <c r="A87" s="29" t="s">
        <v>304</v>
      </c>
      <c r="B87" s="29">
        <v>3</v>
      </c>
    </row>
    <row r="88" spans="1:2" x14ac:dyDescent="0.35">
      <c r="A88" s="29" t="s">
        <v>157</v>
      </c>
      <c r="B88" s="29">
        <v>3</v>
      </c>
    </row>
    <row r="89" spans="1:2" x14ac:dyDescent="0.35">
      <c r="A89" s="29" t="s">
        <v>145</v>
      </c>
      <c r="B89" s="29">
        <v>3</v>
      </c>
    </row>
    <row r="90" spans="1:2" x14ac:dyDescent="0.35">
      <c r="A90" s="29" t="s">
        <v>412</v>
      </c>
      <c r="B90" s="29">
        <v>3</v>
      </c>
    </row>
    <row r="91" spans="1:2" x14ac:dyDescent="0.35">
      <c r="A91" s="29" t="s">
        <v>548</v>
      </c>
      <c r="B91" s="29">
        <v>3</v>
      </c>
    </row>
    <row r="92" spans="1:2" x14ac:dyDescent="0.35">
      <c r="A92" s="29" t="s">
        <v>135</v>
      </c>
      <c r="B92" s="29">
        <v>2</v>
      </c>
    </row>
    <row r="93" spans="1:2" x14ac:dyDescent="0.35">
      <c r="A93" s="29" t="s">
        <v>273</v>
      </c>
      <c r="B93" s="29">
        <v>2</v>
      </c>
    </row>
    <row r="94" spans="1:2" x14ac:dyDescent="0.35">
      <c r="A94" s="29" t="s">
        <v>190</v>
      </c>
      <c r="B94" s="29">
        <v>2</v>
      </c>
    </row>
    <row r="95" spans="1:2" x14ac:dyDescent="0.35">
      <c r="A95" s="29" t="s">
        <v>460</v>
      </c>
      <c r="B95" s="29">
        <v>2</v>
      </c>
    </row>
    <row r="96" spans="1:2" x14ac:dyDescent="0.35">
      <c r="A96" s="29" t="s">
        <v>542</v>
      </c>
      <c r="B96" s="29">
        <v>2</v>
      </c>
    </row>
    <row r="97" spans="1:2" x14ac:dyDescent="0.35">
      <c r="A97" s="29" t="s">
        <v>313</v>
      </c>
      <c r="B97" s="29">
        <v>2</v>
      </c>
    </row>
    <row r="98" spans="1:2" x14ac:dyDescent="0.35">
      <c r="A98" s="29" t="s">
        <v>482</v>
      </c>
      <c r="B98" s="29">
        <v>1</v>
      </c>
    </row>
    <row r="99" spans="1:2" x14ac:dyDescent="0.35">
      <c r="A99" s="29" t="s">
        <v>209</v>
      </c>
      <c r="B99" s="29">
        <v>1</v>
      </c>
    </row>
    <row r="100" spans="1:2" x14ac:dyDescent="0.35">
      <c r="A100" s="29" t="s">
        <v>544</v>
      </c>
      <c r="B100" s="29">
        <v>1</v>
      </c>
    </row>
    <row r="101" spans="1:2" x14ac:dyDescent="0.35">
      <c r="A101" s="29" t="s">
        <v>213</v>
      </c>
      <c r="B101" s="29">
        <v>1</v>
      </c>
    </row>
    <row r="102" spans="1:2" x14ac:dyDescent="0.35">
      <c r="A102" s="29" t="s">
        <v>365</v>
      </c>
      <c r="B102" s="29">
        <v>1</v>
      </c>
    </row>
    <row r="103" spans="1:2" x14ac:dyDescent="0.35">
      <c r="A103" s="29" t="s">
        <v>439</v>
      </c>
      <c r="B103" s="29">
        <v>1</v>
      </c>
    </row>
    <row r="104" spans="1:2" x14ac:dyDescent="0.35">
      <c r="A104" s="29" t="s">
        <v>543</v>
      </c>
      <c r="B104" s="29">
        <v>1</v>
      </c>
    </row>
    <row r="105" spans="1:2" x14ac:dyDescent="0.35">
      <c r="A105" s="29" t="s">
        <v>352</v>
      </c>
      <c r="B105" s="29">
        <v>1</v>
      </c>
    </row>
    <row r="106" spans="1:2" x14ac:dyDescent="0.35">
      <c r="A106" s="29" t="s">
        <v>228</v>
      </c>
      <c r="B106" s="29">
        <v>1</v>
      </c>
    </row>
    <row r="107" spans="1:2" x14ac:dyDescent="0.35">
      <c r="A107" s="29" t="s">
        <v>470</v>
      </c>
      <c r="B107" s="29">
        <v>1</v>
      </c>
    </row>
    <row r="108" spans="1:2" x14ac:dyDescent="0.35">
      <c r="A108" s="29" t="s">
        <v>247</v>
      </c>
      <c r="B108" s="29">
        <v>1</v>
      </c>
    </row>
    <row r="109" spans="1:2" x14ac:dyDescent="0.35">
      <c r="A109" s="32" t="s">
        <v>545</v>
      </c>
      <c r="B109" s="32">
        <v>576</v>
      </c>
    </row>
    <row r="110" spans="1:2" x14ac:dyDescent="0.35">
      <c r="A110" s="123"/>
      <c r="B110" s="123"/>
    </row>
  </sheetData>
  <mergeCells count="3">
    <mergeCell ref="A1:B2"/>
    <mergeCell ref="A3:B3"/>
    <mergeCell ref="A57:B5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8A8D-A7A1-45D5-88F9-3CA690DCCFE3}">
  <sheetPr codeName="Sheet6"/>
  <dimension ref="A1:BD258"/>
  <sheetViews>
    <sheetView zoomScale="85" zoomScaleNormal="85" workbookViewId="0">
      <selection sqref="A1:D1"/>
    </sheetView>
  </sheetViews>
  <sheetFormatPr defaultRowHeight="15" x14ac:dyDescent="0.35"/>
  <cols>
    <col min="1" max="1" width="23.453125" customWidth="1"/>
    <col min="2" max="2" width="16.81640625" customWidth="1"/>
    <col min="3" max="3" width="37.1796875" bestFit="1" customWidth="1"/>
    <col min="4" max="4" width="34.81640625" customWidth="1"/>
    <col min="5" max="9" width="19.54296875" customWidth="1"/>
    <col min="10" max="10" width="15" customWidth="1"/>
    <col min="13" max="13" width="8.7265625" style="3"/>
  </cols>
  <sheetData>
    <row r="1" spans="1:56" ht="26.25" customHeight="1" thickBot="1" x14ac:dyDescent="0.4">
      <c r="A1" s="199" t="s">
        <v>549</v>
      </c>
      <c r="B1" s="200"/>
      <c r="C1" s="200"/>
      <c r="D1" s="200"/>
      <c r="E1" s="48"/>
      <c r="F1" s="48"/>
      <c r="G1" s="48"/>
      <c r="H1" s="47"/>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208" t="s">
        <v>550</v>
      </c>
      <c r="B2" s="209"/>
      <c r="C2" s="209"/>
      <c r="D2" s="209"/>
      <c r="E2" s="209"/>
      <c r="F2" s="209"/>
      <c r="G2" s="209"/>
      <c r="H2" s="210"/>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46"/>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199" t="s">
        <v>551</v>
      </c>
      <c r="B5" s="200"/>
      <c r="C5" s="200"/>
      <c r="D5" s="201"/>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43" t="s">
        <v>552</v>
      </c>
      <c r="B6" s="42" t="s">
        <v>553</v>
      </c>
      <c r="C6" s="42" t="s">
        <v>554</v>
      </c>
      <c r="D6" s="42" t="s">
        <v>555</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40" t="s">
        <v>556</v>
      </c>
      <c r="B7" s="39">
        <v>41</v>
      </c>
      <c r="C7" s="39">
        <v>14.46</v>
      </c>
      <c r="D7" s="39">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40" t="s">
        <v>557</v>
      </c>
      <c r="B8" s="39">
        <v>10</v>
      </c>
      <c r="C8" s="39">
        <v>26.3</v>
      </c>
      <c r="D8" s="39">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40" t="s">
        <v>558</v>
      </c>
      <c r="B9" s="39">
        <v>231</v>
      </c>
      <c r="C9" s="39">
        <v>10.48</v>
      </c>
      <c r="D9" s="39">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41" t="s">
        <v>559</v>
      </c>
      <c r="B10" s="39">
        <v>12</v>
      </c>
      <c r="C10" s="39">
        <v>20.83</v>
      </c>
      <c r="D10" s="39">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40" t="s">
        <v>560</v>
      </c>
      <c r="B11" s="39">
        <v>2</v>
      </c>
      <c r="C11" s="39">
        <v>11</v>
      </c>
      <c r="D11" s="39">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37" t="s">
        <v>545</v>
      </c>
      <c r="B12" s="36">
        <v>296</v>
      </c>
      <c r="C12" s="36">
        <v>11.99</v>
      </c>
      <c r="D12" s="36">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211" t="s">
        <v>561</v>
      </c>
      <c r="B14" s="211"/>
      <c r="C14" s="211"/>
      <c r="D14" s="211"/>
      <c r="E14" s="211"/>
      <c r="F14" s="211"/>
      <c r="G14" s="211"/>
      <c r="H14" s="211"/>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170"/>
      <c r="B15" s="170"/>
      <c r="C15" s="170"/>
      <c r="D15" s="170"/>
      <c r="E15" s="170"/>
      <c r="F15" s="170"/>
      <c r="G15" s="170"/>
      <c r="H15" s="170"/>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199" t="s">
        <v>562</v>
      </c>
      <c r="B16" s="200"/>
      <c r="C16" s="200"/>
      <c r="D16" s="201"/>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43" t="s">
        <v>552</v>
      </c>
      <c r="B17" s="42" t="s">
        <v>553</v>
      </c>
      <c r="C17" s="42" t="s">
        <v>554</v>
      </c>
      <c r="D17" s="42" t="s">
        <v>555</v>
      </c>
      <c r="E17" s="45"/>
      <c r="F17" s="44"/>
      <c r="G17" s="44"/>
      <c r="H17" s="44"/>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40" t="s">
        <v>556</v>
      </c>
      <c r="B18" s="39">
        <v>52</v>
      </c>
      <c r="C18" s="38">
        <v>9.884615385</v>
      </c>
      <c r="D18" s="38">
        <v>11.42222222</v>
      </c>
      <c r="E18" s="168"/>
      <c r="F18" s="169"/>
      <c r="G18" s="169"/>
      <c r="H18" s="169"/>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40" t="s">
        <v>557</v>
      </c>
      <c r="B19" s="39">
        <v>5</v>
      </c>
      <c r="C19" s="38">
        <v>15.2</v>
      </c>
      <c r="D19" s="38">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40" t="s">
        <v>558</v>
      </c>
      <c r="B20" s="39">
        <v>111</v>
      </c>
      <c r="C20" s="38">
        <v>7.4864864860000004</v>
      </c>
      <c r="D20" s="38">
        <v>7.6944444440000002</v>
      </c>
      <c r="E20" s="45"/>
      <c r="F20" s="44"/>
      <c r="G20" s="44"/>
      <c r="H20" s="44"/>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41" t="s">
        <v>559</v>
      </c>
      <c r="B21" s="39">
        <v>19</v>
      </c>
      <c r="C21" s="38">
        <v>7.0526315789999998</v>
      </c>
      <c r="D21" s="38">
        <v>7.4444444440000002</v>
      </c>
      <c r="E21" s="167"/>
      <c r="F21" s="167"/>
      <c r="G21" s="167"/>
      <c r="H21" s="167"/>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40" t="s">
        <v>560</v>
      </c>
      <c r="B22" s="39">
        <v>39</v>
      </c>
      <c r="C22" s="38">
        <v>17.410256409999999</v>
      </c>
      <c r="D22" s="38">
        <v>19.399999999999999</v>
      </c>
      <c r="E22" s="7"/>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37" t="s">
        <v>545</v>
      </c>
      <c r="B23" s="36">
        <v>226</v>
      </c>
      <c r="C23" s="35">
        <v>11.406797971999998</v>
      </c>
      <c r="D23" s="35">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211" t="s">
        <v>563</v>
      </c>
      <c r="B25" s="211"/>
      <c r="C25" s="211"/>
      <c r="D25" s="211"/>
      <c r="E25" s="211"/>
      <c r="F25" s="211"/>
      <c r="G25" s="211"/>
      <c r="H25" s="211"/>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170" t="s">
        <v>564</v>
      </c>
      <c r="B26" s="170"/>
      <c r="C26" s="170"/>
      <c r="D26" s="170"/>
      <c r="E26" s="170"/>
      <c r="F26" s="170"/>
      <c r="G26" s="170"/>
      <c r="H26" s="170"/>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170"/>
      <c r="B27" s="170"/>
      <c r="C27" s="170"/>
      <c r="D27" s="170"/>
      <c r="E27" s="170"/>
      <c r="F27" s="170"/>
      <c r="G27" s="170"/>
      <c r="H27" s="170"/>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199" t="s">
        <v>565</v>
      </c>
      <c r="B28" s="200"/>
      <c r="C28" s="200"/>
      <c r="D28" s="201"/>
      <c r="E28" s="170"/>
      <c r="F28" s="170"/>
      <c r="G28" s="170"/>
      <c r="H28" s="170"/>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43" t="s">
        <v>552</v>
      </c>
      <c r="B29" s="42" t="s">
        <v>553</v>
      </c>
      <c r="C29" s="42" t="s">
        <v>554</v>
      </c>
      <c r="D29" s="42" t="s">
        <v>555</v>
      </c>
      <c r="E29" s="170"/>
      <c r="F29" s="170"/>
      <c r="G29" s="170"/>
      <c r="H29" s="170"/>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40" t="s">
        <v>556</v>
      </c>
      <c r="B30" s="39">
        <v>59</v>
      </c>
      <c r="C30" s="38">
        <v>11.78</v>
      </c>
      <c r="D30" s="38">
        <v>35</v>
      </c>
      <c r="E30" s="170"/>
      <c r="F30" s="170"/>
      <c r="G30" s="170"/>
      <c r="H30" s="170"/>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40" t="s">
        <v>557</v>
      </c>
      <c r="B31" s="39">
        <v>13</v>
      </c>
      <c r="C31" s="38">
        <v>17.079999999999998</v>
      </c>
      <c r="D31" s="38">
        <v>64.540000000000006</v>
      </c>
      <c r="E31" s="170"/>
      <c r="F31" s="170"/>
      <c r="G31" s="170"/>
      <c r="H31" s="170"/>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40" t="s">
        <v>558</v>
      </c>
      <c r="B32" s="39">
        <v>146</v>
      </c>
      <c r="C32" s="38">
        <v>10.210000000000001</v>
      </c>
      <c r="D32" s="38">
        <v>18.420000000000002</v>
      </c>
      <c r="E32" s="170"/>
      <c r="F32" s="170"/>
      <c r="G32" s="170"/>
      <c r="H32" s="170"/>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9" customHeight="1" thickBot="1" x14ac:dyDescent="0.4">
      <c r="A33" s="41" t="s">
        <v>559</v>
      </c>
      <c r="B33" s="39">
        <v>32</v>
      </c>
      <c r="C33" s="38">
        <v>4.91</v>
      </c>
      <c r="D33" s="38">
        <v>9.9700000000000006</v>
      </c>
      <c r="E33" s="170"/>
      <c r="F33" s="170"/>
      <c r="G33" s="170"/>
      <c r="H33" s="170"/>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40" t="s">
        <v>560</v>
      </c>
      <c r="B34" s="39">
        <v>61</v>
      </c>
      <c r="C34" s="38">
        <v>50.8</v>
      </c>
      <c r="D34" s="38">
        <v>87.23</v>
      </c>
      <c r="E34" s="170"/>
      <c r="F34" s="170"/>
      <c r="G34" s="170"/>
      <c r="H34" s="170"/>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37" t="s">
        <v>545</v>
      </c>
      <c r="B35" s="36">
        <v>311</v>
      </c>
      <c r="C35" s="35">
        <v>18.21</v>
      </c>
      <c r="D35" s="35">
        <v>36.119999999999997</v>
      </c>
      <c r="E35" s="170"/>
      <c r="F35" s="170"/>
      <c r="G35" s="170"/>
      <c r="H35" s="170"/>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34" t="s">
        <v>566</v>
      </c>
      <c r="B37" s="34"/>
      <c r="C37" s="34"/>
      <c r="D37" s="34"/>
      <c r="E37" s="34"/>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34"/>
      <c r="B38" s="34"/>
      <c r="C38" s="34"/>
      <c r="D38" s="34"/>
      <c r="E38" s="34"/>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34"/>
      <c r="B39" s="34"/>
      <c r="C39" s="34"/>
      <c r="D39" s="34"/>
      <c r="E39" s="34"/>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199" t="s">
        <v>567</v>
      </c>
      <c r="B40" s="200"/>
      <c r="C40" s="200"/>
      <c r="D40" s="201"/>
      <c r="E40" s="34"/>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43" t="s">
        <v>552</v>
      </c>
      <c r="B41" s="42" t="s">
        <v>553</v>
      </c>
      <c r="C41" s="42" t="s">
        <v>554</v>
      </c>
      <c r="D41" s="42" t="s">
        <v>555</v>
      </c>
      <c r="E41" s="34"/>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40" t="s">
        <v>556</v>
      </c>
      <c r="B42" s="39">
        <v>96</v>
      </c>
      <c r="C42" s="38">
        <v>14.614583333333334</v>
      </c>
      <c r="D42" s="38">
        <v>32.385416666666664</v>
      </c>
      <c r="E42" s="34"/>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40" t="s">
        <v>557</v>
      </c>
      <c r="B43" s="39">
        <v>5</v>
      </c>
      <c r="C43" s="38">
        <v>29</v>
      </c>
      <c r="D43" s="38">
        <v>57.6</v>
      </c>
      <c r="E43" s="34"/>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40" t="s">
        <v>558</v>
      </c>
      <c r="B44" s="39">
        <v>200</v>
      </c>
      <c r="C44" s="38">
        <v>12.205</v>
      </c>
      <c r="D44" s="38">
        <v>17.045000000000002</v>
      </c>
      <c r="E44" s="34"/>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41" t="s">
        <v>559</v>
      </c>
      <c r="B45" s="39">
        <v>19</v>
      </c>
      <c r="C45" s="38">
        <v>4.1052631578947372</v>
      </c>
      <c r="D45" s="38">
        <v>26</v>
      </c>
      <c r="E45" s="34"/>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40" t="s">
        <v>560</v>
      </c>
      <c r="B46" s="39">
        <v>57</v>
      </c>
      <c r="C46" s="38">
        <v>43.210526315789473</v>
      </c>
      <c r="D46" s="38">
        <v>73.578947368421055</v>
      </c>
      <c r="E46" s="34"/>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37" t="s">
        <v>545</v>
      </c>
      <c r="B47" s="36">
        <v>377</v>
      </c>
      <c r="C47" s="35">
        <v>17.320954907161802</v>
      </c>
      <c r="D47" s="35">
        <v>30.488063660477454</v>
      </c>
      <c r="E47" s="34"/>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34"/>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34" t="s">
        <v>568</v>
      </c>
      <c r="B49" s="34"/>
      <c r="C49" s="34"/>
      <c r="D49" s="34"/>
      <c r="E49" s="34"/>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34"/>
      <c r="B50" s="34"/>
      <c r="C50" s="34"/>
      <c r="D50" s="34"/>
      <c r="E50" s="34"/>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34"/>
      <c r="B51" s="34"/>
      <c r="C51" s="34"/>
      <c r="D51" s="34"/>
      <c r="E51" s="34"/>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199" t="s">
        <v>569</v>
      </c>
      <c r="B52" s="200"/>
      <c r="C52" s="200"/>
      <c r="D52" s="201"/>
      <c r="E52" s="34"/>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43" t="s">
        <v>552</v>
      </c>
      <c r="B53" s="42" t="s">
        <v>553</v>
      </c>
      <c r="C53" s="42" t="s">
        <v>554</v>
      </c>
      <c r="D53" s="42" t="s">
        <v>555</v>
      </c>
      <c r="E53" s="34"/>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40" t="s">
        <v>556</v>
      </c>
      <c r="B54" s="39">
        <v>110</v>
      </c>
      <c r="C54" s="39">
        <v>14</v>
      </c>
      <c r="D54" s="38">
        <v>34.390909090909091</v>
      </c>
      <c r="E54" s="34"/>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40" t="s">
        <v>557</v>
      </c>
      <c r="B55" s="39">
        <v>13</v>
      </c>
      <c r="C55" s="38">
        <v>20.46153846153846</v>
      </c>
      <c r="D55" s="39">
        <v>31</v>
      </c>
      <c r="E55" s="34"/>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40" t="s">
        <v>558</v>
      </c>
      <c r="B56" s="39">
        <v>178</v>
      </c>
      <c r="C56" s="38">
        <v>10.258426966292134</v>
      </c>
      <c r="D56" s="38">
        <v>18.713483146067414</v>
      </c>
      <c r="E56" s="34"/>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41" t="s">
        <v>559</v>
      </c>
      <c r="B57" s="39">
        <v>17</v>
      </c>
      <c r="C57" s="38">
        <v>8.0588235294117645</v>
      </c>
      <c r="D57" s="38">
        <v>15.647058823529411</v>
      </c>
      <c r="E57" s="34"/>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40" t="s">
        <v>560</v>
      </c>
      <c r="B58" s="39">
        <v>55</v>
      </c>
      <c r="C58" s="38">
        <v>62.18181818181818</v>
      </c>
      <c r="D58" s="38">
        <v>90.618181818181824</v>
      </c>
      <c r="E58" s="34"/>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37" t="s">
        <v>545</v>
      </c>
      <c r="B59" s="36">
        <v>373</v>
      </c>
      <c r="C59" s="35">
        <v>19.273458445040216</v>
      </c>
      <c r="D59" s="35">
        <v>34.227882037533512</v>
      </c>
      <c r="E59" s="34"/>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34"/>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34" t="s">
        <v>570</v>
      </c>
      <c r="B61" s="34"/>
      <c r="C61" s="34"/>
      <c r="D61" s="34"/>
      <c r="E61" s="34"/>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34"/>
      <c r="B62" s="34"/>
      <c r="C62" s="34"/>
      <c r="D62" s="34"/>
      <c r="E62" s="34"/>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34"/>
      <c r="B63" s="34"/>
      <c r="C63" s="34"/>
      <c r="D63" s="34"/>
      <c r="E63" s="34"/>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199" t="s">
        <v>571</v>
      </c>
      <c r="B64" s="200"/>
      <c r="C64" s="200"/>
      <c r="D64" s="201"/>
      <c r="E64" s="34"/>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43" t="s">
        <v>552</v>
      </c>
      <c r="B65" s="42" t="s">
        <v>553</v>
      </c>
      <c r="C65" s="42" t="s">
        <v>554</v>
      </c>
      <c r="D65" s="42" t="s">
        <v>555</v>
      </c>
      <c r="E65" s="34"/>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40" t="s">
        <v>556</v>
      </c>
      <c r="B66" s="39">
        <v>125</v>
      </c>
      <c r="C66" s="38">
        <v>14.151999999999999</v>
      </c>
      <c r="D66" s="38">
        <v>37.479999999999997</v>
      </c>
      <c r="E66" s="34"/>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40" t="s">
        <v>557</v>
      </c>
      <c r="B67" s="39">
        <v>26</v>
      </c>
      <c r="C67" s="38">
        <v>15.76923076923077</v>
      </c>
      <c r="D67" s="38">
        <v>36.538461538461497</v>
      </c>
      <c r="E67" s="34"/>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40" t="s">
        <v>558</v>
      </c>
      <c r="B68" s="39">
        <v>184</v>
      </c>
      <c r="C68" s="38">
        <v>11.804347826086957</v>
      </c>
      <c r="D68" s="38">
        <v>17.815217391304348</v>
      </c>
      <c r="E68" s="34"/>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41" t="s">
        <v>559</v>
      </c>
      <c r="B69" s="39">
        <v>23</v>
      </c>
      <c r="C69" s="38">
        <v>14.478260869565217</v>
      </c>
      <c r="D69" s="38">
        <v>33.478260869565219</v>
      </c>
      <c r="E69" s="34"/>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40" t="s">
        <v>560</v>
      </c>
      <c r="B70" s="39">
        <v>60</v>
      </c>
      <c r="C70" s="38">
        <v>68.38333333333334</v>
      </c>
      <c r="D70" s="38">
        <v>118.1</v>
      </c>
      <c r="E70" s="34"/>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37" t="s">
        <v>545</v>
      </c>
      <c r="B71" s="36">
        <v>418</v>
      </c>
      <c r="C71" s="35">
        <v>21.02153110047847</v>
      </c>
      <c r="D71" s="35">
        <v>40.117224880382778</v>
      </c>
      <c r="E71" s="34"/>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34"/>
      <c r="B72" s="34"/>
      <c r="C72" s="34"/>
      <c r="D72" s="34"/>
      <c r="E72" s="34"/>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34" t="s">
        <v>572</v>
      </c>
      <c r="B73" s="34"/>
      <c r="C73" s="34"/>
      <c r="D73" s="34"/>
      <c r="E73" s="34"/>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34"/>
      <c r="B74" s="34"/>
      <c r="C74" s="34"/>
      <c r="D74" s="34"/>
      <c r="E74" s="34"/>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34"/>
      <c r="B75" s="34"/>
      <c r="C75" s="34"/>
      <c r="D75" s="34"/>
      <c r="E75" s="34"/>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199" t="s">
        <v>573</v>
      </c>
      <c r="B76" s="200"/>
      <c r="C76" s="200"/>
      <c r="D76" s="201"/>
      <c r="E76" s="34"/>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43" t="s">
        <v>552</v>
      </c>
      <c r="B77" s="42" t="s">
        <v>553</v>
      </c>
      <c r="C77" s="42" t="s">
        <v>554</v>
      </c>
      <c r="D77" s="42" t="s">
        <v>555</v>
      </c>
      <c r="E77" s="34"/>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40" t="s">
        <v>556</v>
      </c>
      <c r="B78" s="39">
        <v>126</v>
      </c>
      <c r="C78" s="38">
        <v>13.365079365079366</v>
      </c>
      <c r="D78" s="38">
        <v>43.261904761904759</v>
      </c>
      <c r="E78" s="34"/>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40" t="s">
        <v>557</v>
      </c>
      <c r="B79" s="39">
        <v>12</v>
      </c>
      <c r="C79" s="38">
        <v>15.916666666666666</v>
      </c>
      <c r="D79" s="38">
        <v>19.416666666666668</v>
      </c>
      <c r="E79" s="34"/>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40" t="s">
        <v>558</v>
      </c>
      <c r="B80" s="39">
        <v>95</v>
      </c>
      <c r="C80" s="38">
        <v>14.684210526315789</v>
      </c>
      <c r="D80" s="38">
        <v>24.821052631578947</v>
      </c>
      <c r="E80" s="34"/>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41" t="s">
        <v>559</v>
      </c>
      <c r="B81" s="39">
        <v>40</v>
      </c>
      <c r="C81" s="38">
        <v>7.85</v>
      </c>
      <c r="D81" s="38">
        <v>44.274999999999999</v>
      </c>
      <c r="E81" s="34"/>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40" t="s">
        <v>560</v>
      </c>
      <c r="B82" s="39">
        <v>78</v>
      </c>
      <c r="C82" s="38">
        <v>53.756410256410255</v>
      </c>
      <c r="D82" s="38">
        <v>94.974358974358978</v>
      </c>
      <c r="E82" s="34"/>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37" t="s">
        <v>545</v>
      </c>
      <c r="B83" s="36">
        <v>351</v>
      </c>
      <c r="C83" s="35">
        <v>22.156695156695157</v>
      </c>
      <c r="D83" s="35">
        <v>49.06267806267806</v>
      </c>
      <c r="E83" s="34"/>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34"/>
      <c r="B84" s="34"/>
      <c r="C84" s="34"/>
      <c r="D84" s="34"/>
      <c r="E84" s="34"/>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34" t="s">
        <v>574</v>
      </c>
      <c r="B85" s="34"/>
      <c r="C85" s="34"/>
      <c r="D85" s="34"/>
      <c r="E85" s="34"/>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34"/>
      <c r="B86" s="34"/>
      <c r="C86" s="34"/>
      <c r="D86" s="34"/>
      <c r="E86" s="34"/>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34"/>
      <c r="B87" s="34"/>
      <c r="C87" s="34"/>
      <c r="D87" s="34"/>
      <c r="E87" s="34"/>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199" t="s">
        <v>575</v>
      </c>
      <c r="B88" s="200"/>
      <c r="C88" s="200"/>
      <c r="D88" s="201"/>
      <c r="E88" s="34"/>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43" t="s">
        <v>552</v>
      </c>
      <c r="B89" s="42" t="s">
        <v>553</v>
      </c>
      <c r="C89" s="42" t="s">
        <v>554</v>
      </c>
      <c r="D89" s="42" t="s">
        <v>555</v>
      </c>
      <c r="E89" s="34"/>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40" t="s">
        <v>556</v>
      </c>
      <c r="B90" s="39">
        <v>131</v>
      </c>
      <c r="C90" s="38">
        <v>13.557251908396946</v>
      </c>
      <c r="D90" s="38">
        <v>39.541984732824424</v>
      </c>
      <c r="E90" s="34"/>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40" t="s">
        <v>557</v>
      </c>
      <c r="B91" s="39">
        <v>9</v>
      </c>
      <c r="C91" s="38">
        <v>19.666666666666668</v>
      </c>
      <c r="D91" s="38">
        <v>45.555555555555557</v>
      </c>
      <c r="E91" s="34"/>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40" t="s">
        <v>558</v>
      </c>
      <c r="B92" s="39">
        <v>231</v>
      </c>
      <c r="C92" s="38">
        <v>11.103896103896103</v>
      </c>
      <c r="D92" s="38">
        <v>19.826839826839826</v>
      </c>
      <c r="E92" s="34"/>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41" t="s">
        <v>559</v>
      </c>
      <c r="B93" s="39">
        <v>46</v>
      </c>
      <c r="C93" s="38">
        <v>7.1956521739130439</v>
      </c>
      <c r="D93" s="38">
        <v>28.195652173913043</v>
      </c>
      <c r="E93" s="34"/>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40" t="s">
        <v>560</v>
      </c>
      <c r="B94" s="39">
        <v>80</v>
      </c>
      <c r="C94" s="38">
        <v>65.037499999999994</v>
      </c>
      <c r="D94" s="38">
        <v>105.7625</v>
      </c>
      <c r="E94" s="34"/>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37" t="s">
        <v>545</v>
      </c>
      <c r="B95" s="36">
        <v>497</v>
      </c>
      <c r="C95" s="35">
        <v>20.225352112676056</v>
      </c>
      <c r="D95" s="35">
        <v>40.096579476861166</v>
      </c>
      <c r="E95" s="34"/>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34"/>
      <c r="B96" s="34"/>
      <c r="C96" s="34"/>
      <c r="D96" s="34"/>
      <c r="E96" s="34"/>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34" t="s">
        <v>576</v>
      </c>
      <c r="B97" s="34"/>
      <c r="C97" s="34"/>
      <c r="D97" s="34"/>
      <c r="E97" s="34"/>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34"/>
      <c r="B98" s="34"/>
      <c r="C98" s="34"/>
      <c r="D98" s="34"/>
      <c r="E98" s="34"/>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5.5" thickBot="1" x14ac:dyDescent="0.4">
      <c r="A99" s="34"/>
      <c r="B99" s="34"/>
      <c r="C99" s="34"/>
      <c r="D99" s="34"/>
      <c r="E99" s="34"/>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5.5" thickBot="1" x14ac:dyDescent="0.4">
      <c r="A100" s="199" t="s">
        <v>577</v>
      </c>
      <c r="B100" s="200"/>
      <c r="C100" s="200"/>
      <c r="D100" s="201"/>
      <c r="E100" s="34"/>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29.5" thickBot="1" x14ac:dyDescent="0.4">
      <c r="A101" s="43" t="s">
        <v>552</v>
      </c>
      <c r="B101" s="42" t="s">
        <v>553</v>
      </c>
      <c r="C101" s="42" t="s">
        <v>554</v>
      </c>
      <c r="D101" s="42" t="s">
        <v>555</v>
      </c>
      <c r="E101" s="34"/>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5.5" thickBot="1" x14ac:dyDescent="0.4">
      <c r="A102" s="40" t="s">
        <v>556</v>
      </c>
      <c r="B102" s="39">
        <v>140</v>
      </c>
      <c r="C102" s="38">
        <v>30.09054034391535</v>
      </c>
      <c r="D102" s="38">
        <v>52.017708746693103</v>
      </c>
      <c r="E102" s="34"/>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5.5" thickBot="1" x14ac:dyDescent="0.4">
      <c r="A103" s="40" t="s">
        <v>557</v>
      </c>
      <c r="B103" s="39">
        <v>13</v>
      </c>
      <c r="C103" s="38">
        <v>84.17749821937322</v>
      </c>
      <c r="D103" s="38">
        <v>136.59158030626779</v>
      </c>
      <c r="E103" s="34"/>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5" thickBot="1" x14ac:dyDescent="0.4">
      <c r="A104" s="40" t="s">
        <v>578</v>
      </c>
      <c r="B104" s="39">
        <v>96</v>
      </c>
      <c r="C104" s="38">
        <v>13.575856119791666</v>
      </c>
      <c r="D104" s="38">
        <v>19.428074966242285</v>
      </c>
      <c r="E104" s="34"/>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29.5" thickBot="1" x14ac:dyDescent="0.4">
      <c r="A105" s="41" t="s">
        <v>559</v>
      </c>
      <c r="B105" s="39">
        <v>51</v>
      </c>
      <c r="C105" s="38">
        <v>20.052869462599855</v>
      </c>
      <c r="D105" s="38">
        <v>34.352804330065361</v>
      </c>
      <c r="E105" s="34"/>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5.5" thickBot="1" x14ac:dyDescent="0.4">
      <c r="A106" s="40" t="s">
        <v>560</v>
      </c>
      <c r="B106" s="39">
        <v>91</v>
      </c>
      <c r="C106" s="38">
        <v>117.87915801790803</v>
      </c>
      <c r="D106" s="38">
        <v>145.73506817256822</v>
      </c>
      <c r="E106" s="34"/>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5.5" thickBot="1" x14ac:dyDescent="0.4">
      <c r="A107" s="37" t="s">
        <v>545</v>
      </c>
      <c r="B107" s="36">
        <v>391</v>
      </c>
      <c r="C107" s="35">
        <v>46.956432313867566</v>
      </c>
      <c r="D107" s="35">
        <v>66.335419922800014</v>
      </c>
      <c r="E107" s="34"/>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34"/>
      <c r="B108" s="34"/>
      <c r="C108" s="34"/>
      <c r="D108" s="34"/>
      <c r="E108" s="34"/>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34" t="s">
        <v>579</v>
      </c>
      <c r="B109" s="34"/>
      <c r="C109" s="34"/>
      <c r="D109" s="34"/>
      <c r="E109" s="34"/>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34"/>
      <c r="B110" s="34"/>
      <c r="C110" s="34"/>
      <c r="D110" s="34"/>
      <c r="E110" s="34"/>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5.5" thickBot="1" x14ac:dyDescent="0.4">
      <c r="A111" s="34"/>
      <c r="B111" s="34"/>
      <c r="C111" s="34"/>
      <c r="D111" s="34"/>
      <c r="E111" s="34"/>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5.5" thickBot="1" x14ac:dyDescent="0.4">
      <c r="A112" s="199" t="s">
        <v>580</v>
      </c>
      <c r="B112" s="200"/>
      <c r="C112" s="200"/>
      <c r="D112" s="201"/>
      <c r="E112" s="34"/>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29.5" thickBot="1" x14ac:dyDescent="0.4">
      <c r="A113" s="43" t="s">
        <v>552</v>
      </c>
      <c r="B113" s="42" t="s">
        <v>553</v>
      </c>
      <c r="C113" s="42" t="s">
        <v>554</v>
      </c>
      <c r="D113" s="42" t="s">
        <v>555</v>
      </c>
      <c r="E113" s="34"/>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5.5" thickBot="1" x14ac:dyDescent="0.4">
      <c r="A114" s="40" t="s">
        <v>556</v>
      </c>
      <c r="B114" s="39">
        <v>167</v>
      </c>
      <c r="C114" s="38">
        <v>30.496791417165674</v>
      </c>
      <c r="D114" s="38">
        <v>43.280074573076057</v>
      </c>
      <c r="E114" s="34"/>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5.5" thickBot="1" x14ac:dyDescent="0.4">
      <c r="A115" s="40" t="s">
        <v>557</v>
      </c>
      <c r="B115" s="39">
        <v>28</v>
      </c>
      <c r="C115" s="38">
        <v>53.039998346560843</v>
      </c>
      <c r="D115" s="38">
        <v>79.322636408730162</v>
      </c>
      <c r="E115" s="34"/>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5.5" thickBot="1" x14ac:dyDescent="0.4">
      <c r="A116" s="40" t="s">
        <v>578</v>
      </c>
      <c r="B116" s="39">
        <v>76</v>
      </c>
      <c r="C116" s="38">
        <v>17.020504385964916</v>
      </c>
      <c r="D116" s="38">
        <v>22.364155854044846</v>
      </c>
      <c r="E116" s="34"/>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29.5" thickBot="1" x14ac:dyDescent="0.4">
      <c r="A117" s="41" t="s">
        <v>559</v>
      </c>
      <c r="B117" s="39">
        <v>63</v>
      </c>
      <c r="C117" s="38">
        <v>24.704727917401531</v>
      </c>
      <c r="D117" s="38">
        <v>37.624253380364486</v>
      </c>
      <c r="E117" s="34"/>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5.5" thickBot="1" x14ac:dyDescent="0.4">
      <c r="A118" s="40" t="s">
        <v>560</v>
      </c>
      <c r="B118" s="39">
        <v>112</v>
      </c>
      <c r="C118" s="38">
        <v>86.869546647652129</v>
      </c>
      <c r="D118" s="38">
        <v>97.625310019841308</v>
      </c>
      <c r="E118" s="34"/>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5.5" thickBot="1" x14ac:dyDescent="0.4">
      <c r="A119" s="37" t="s">
        <v>545</v>
      </c>
      <c r="B119" s="36">
        <v>446</v>
      </c>
      <c r="C119" s="35">
        <v>42.953877885733277</v>
      </c>
      <c r="D119" s="35">
        <v>54.82700628529318</v>
      </c>
      <c r="E119" s="34"/>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34"/>
      <c r="B120" s="34"/>
      <c r="C120" s="34"/>
      <c r="D120" s="34"/>
      <c r="E120" s="34"/>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34" t="s">
        <v>581</v>
      </c>
      <c r="B121" s="34"/>
      <c r="C121" s="34"/>
      <c r="D121" s="34"/>
      <c r="E121" s="34"/>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34"/>
      <c r="B122" s="34"/>
      <c r="D122" s="34"/>
      <c r="E122" s="34"/>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5">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5">
      <c r="A124" s="204" t="s">
        <v>582</v>
      </c>
      <c r="B124" s="205"/>
      <c r="C124" s="205"/>
      <c r="D124" s="205"/>
      <c r="E124" s="205"/>
      <c r="F124" s="205"/>
      <c r="G124" s="205"/>
      <c r="H124" s="205"/>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ht="15.65" customHeight="1" x14ac:dyDescent="0.35">
      <c r="A125" s="206" t="s">
        <v>583</v>
      </c>
      <c r="B125" s="207"/>
      <c r="C125" s="207"/>
      <c r="D125" s="207"/>
      <c r="E125" s="207"/>
      <c r="F125" s="207"/>
      <c r="G125" s="207"/>
      <c r="H125" s="207"/>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35">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5">
      <c r="A127" s="204" t="s">
        <v>584</v>
      </c>
      <c r="B127" s="205"/>
      <c r="C127" s="205"/>
      <c r="D127" s="205"/>
      <c r="E127" s="205"/>
      <c r="F127" s="205"/>
      <c r="G127" s="205"/>
      <c r="H127" s="205"/>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5">
      <c r="A128" s="202" t="s">
        <v>585</v>
      </c>
      <c r="B128" s="203"/>
      <c r="C128" s="203"/>
      <c r="D128" s="203"/>
      <c r="E128" s="203"/>
      <c r="F128" s="203"/>
      <c r="G128" s="203"/>
      <c r="H128" s="20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5">
      <c r="A129" s="167"/>
      <c r="B129" s="167"/>
      <c r="C129" s="167"/>
      <c r="D129" s="167"/>
      <c r="E129" s="167"/>
      <c r="F129" s="167"/>
      <c r="G129" s="167"/>
      <c r="H129" s="167"/>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5">
      <c r="A130" s="167"/>
      <c r="B130" s="167"/>
      <c r="C130" s="167"/>
      <c r="D130" s="167"/>
      <c r="E130" s="167"/>
      <c r="F130" s="167"/>
      <c r="G130" s="167"/>
      <c r="H130" s="167"/>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5">
      <c r="A131" s="167"/>
      <c r="B131" s="167"/>
      <c r="C131" s="167"/>
      <c r="D131" s="167"/>
      <c r="E131" s="167"/>
      <c r="F131" s="167"/>
      <c r="G131" s="167"/>
      <c r="H131" s="167"/>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15"/>
      <c r="B132" s="15"/>
      <c r="C132" s="15"/>
      <c r="D132" s="15"/>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15"/>
      <c r="B133" s="15"/>
      <c r="C133" s="15"/>
      <c r="D133" s="15"/>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15"/>
      <c r="B134" s="15"/>
      <c r="C134" s="15"/>
      <c r="D134" s="15"/>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A135" s="15"/>
      <c r="B135" s="15"/>
      <c r="C135" s="15"/>
      <c r="D135" s="15"/>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15"/>
      <c r="B136" s="15"/>
      <c r="C136" s="15"/>
      <c r="D136" s="15"/>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5">
      <c r="A137" s="15"/>
      <c r="B137" s="15"/>
      <c r="C137" s="15"/>
      <c r="D137" s="15"/>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A138" s="15"/>
      <c r="B138" s="15"/>
      <c r="C138" s="15"/>
      <c r="D138" s="15"/>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15"/>
      <c r="B139" s="15"/>
      <c r="C139" s="15"/>
      <c r="D139" s="15"/>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15"/>
      <c r="B140" s="15"/>
      <c r="C140" s="15"/>
      <c r="D140" s="15"/>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15"/>
      <c r="B141" s="15"/>
      <c r="C141" s="15"/>
      <c r="D141" s="15"/>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15"/>
      <c r="B142" s="15"/>
      <c r="C142" s="15"/>
      <c r="D142" s="15"/>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15"/>
      <c r="B143" s="15"/>
      <c r="C143" s="15"/>
      <c r="D143" s="15"/>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15"/>
      <c r="B144" s="15"/>
      <c r="C144" s="15"/>
      <c r="D144" s="15"/>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15"/>
      <c r="B145" s="15"/>
      <c r="C145" s="15"/>
      <c r="D145" s="15"/>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15"/>
      <c r="B146" s="15"/>
      <c r="C146" s="15"/>
      <c r="D146" s="15"/>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15"/>
      <c r="B147" s="15"/>
      <c r="C147" s="15"/>
      <c r="D147" s="15"/>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15"/>
      <c r="B148" s="15"/>
      <c r="C148" s="15"/>
      <c r="D148" s="15"/>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15"/>
      <c r="B149" s="15"/>
      <c r="C149" s="15"/>
      <c r="D149" s="15"/>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15"/>
      <c r="B150" s="15"/>
      <c r="C150" s="15"/>
      <c r="D150" s="15"/>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15"/>
      <c r="B151" s="15"/>
      <c r="C151" s="15"/>
      <c r="D151" s="15"/>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15"/>
      <c r="B152" s="15"/>
      <c r="C152" s="15"/>
      <c r="D152" s="15"/>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15"/>
      <c r="B153" s="15"/>
      <c r="C153" s="15"/>
      <c r="D153" s="15"/>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15"/>
      <c r="B154" s="15"/>
      <c r="C154" s="15"/>
      <c r="D154" s="15"/>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15"/>
      <c r="B155" s="15"/>
      <c r="C155" s="15"/>
      <c r="D155" s="15"/>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5"/>
      <c r="B156" s="15"/>
      <c r="C156" s="15"/>
      <c r="D156" s="15"/>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5"/>
      <c r="B157" s="15"/>
      <c r="C157" s="15"/>
      <c r="D157" s="15"/>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5"/>
      <c r="B158" s="15"/>
      <c r="C158" s="15"/>
      <c r="D158" s="15"/>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5"/>
      <c r="B159" s="15"/>
      <c r="C159" s="15"/>
      <c r="D159" s="15"/>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5"/>
      <c r="B160" s="15"/>
      <c r="C160" s="15"/>
      <c r="D160" s="15"/>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5"/>
      <c r="B161" s="15"/>
      <c r="C161" s="15"/>
      <c r="D161" s="15"/>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5"/>
      <c r="B162" s="15"/>
      <c r="C162" s="15"/>
      <c r="D162" s="15"/>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5"/>
      <c r="B163" s="15"/>
      <c r="C163" s="15"/>
      <c r="D163" s="15"/>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5"/>
      <c r="B164" s="15"/>
      <c r="C164" s="15"/>
      <c r="D164" s="15"/>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5"/>
      <c r="B165" s="15"/>
      <c r="C165" s="15"/>
      <c r="D165" s="15"/>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5"/>
      <c r="B166" s="15"/>
      <c r="C166" s="15"/>
      <c r="D166" s="15"/>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5"/>
      <c r="B167" s="15"/>
      <c r="C167" s="15"/>
      <c r="D167" s="15"/>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5"/>
      <c r="B168" s="15"/>
      <c r="C168" s="15"/>
      <c r="D168" s="15"/>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5"/>
      <c r="B169" s="15"/>
      <c r="C169" s="15"/>
      <c r="D169" s="15"/>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5"/>
      <c r="B170" s="15"/>
      <c r="C170" s="15"/>
      <c r="D170" s="15"/>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5"/>
      <c r="B171" s="15"/>
      <c r="C171" s="15"/>
      <c r="D171" s="15"/>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5"/>
      <c r="B172" s="15"/>
      <c r="C172" s="15"/>
      <c r="D172" s="15"/>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5"/>
      <c r="B173" s="15"/>
      <c r="C173" s="15"/>
      <c r="D173" s="15"/>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5"/>
      <c r="B174" s="15"/>
      <c r="C174" s="15"/>
      <c r="D174" s="15"/>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5"/>
      <c r="B175" s="15"/>
      <c r="C175" s="15"/>
      <c r="D175" s="15"/>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5"/>
      <c r="B176" s="15"/>
      <c r="C176" s="15"/>
      <c r="D176" s="15"/>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5"/>
      <c r="B177" s="15"/>
      <c r="C177" s="15"/>
      <c r="D177" s="15"/>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5"/>
      <c r="B178" s="15"/>
      <c r="C178" s="15"/>
      <c r="D178" s="15"/>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5"/>
      <c r="B179" s="15"/>
      <c r="C179" s="15"/>
      <c r="D179" s="15"/>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5"/>
      <c r="B180" s="15"/>
      <c r="C180" s="15"/>
      <c r="D180" s="15"/>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5"/>
      <c r="B181" s="15"/>
      <c r="C181" s="15"/>
      <c r="D181" s="15"/>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5"/>
      <c r="B182" s="15"/>
      <c r="C182" s="15"/>
      <c r="D182" s="15"/>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5"/>
      <c r="B183" s="15"/>
      <c r="C183" s="15"/>
      <c r="D183" s="15"/>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5"/>
      <c r="B184" s="15"/>
      <c r="C184" s="15"/>
      <c r="D184" s="15"/>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5"/>
      <c r="B185" s="15"/>
      <c r="C185" s="15"/>
      <c r="D185" s="15"/>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5"/>
      <c r="B186" s="15"/>
      <c r="C186" s="15"/>
      <c r="D186" s="15"/>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5"/>
      <c r="B187" s="15"/>
      <c r="C187" s="15"/>
      <c r="D187" s="15"/>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5"/>
      <c r="B188" s="15"/>
      <c r="C188" s="15"/>
      <c r="D188" s="15"/>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5"/>
      <c r="B189" s="15"/>
      <c r="C189" s="15"/>
      <c r="D189" s="15"/>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5"/>
      <c r="B190" s="15"/>
      <c r="C190" s="15"/>
      <c r="D190" s="15"/>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15"/>
      <c r="B191" s="15"/>
      <c r="C191" s="15"/>
      <c r="D191" s="15"/>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15"/>
      <c r="B192" s="15"/>
      <c r="C192" s="15"/>
      <c r="D192" s="15"/>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15"/>
      <c r="B193" s="15"/>
      <c r="C193" s="15"/>
      <c r="D193" s="15"/>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15"/>
      <c r="B194" s="15"/>
      <c r="C194" s="15"/>
      <c r="D194" s="15"/>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15"/>
      <c r="B195" s="15"/>
      <c r="C195" s="15"/>
      <c r="D195" s="15"/>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15"/>
      <c r="B196" s="15"/>
      <c r="C196" s="15"/>
      <c r="D196" s="15"/>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15"/>
      <c r="B197" s="15"/>
      <c r="C197" s="15"/>
      <c r="D197" s="15"/>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15"/>
      <c r="B198" s="15"/>
      <c r="C198" s="15"/>
      <c r="D198" s="15"/>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15"/>
      <c r="B199" s="15"/>
      <c r="C199" s="15"/>
      <c r="D199" s="15"/>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15"/>
      <c r="B200" s="15"/>
      <c r="C200" s="15"/>
      <c r="D200" s="15"/>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15"/>
      <c r="B201" s="15"/>
      <c r="C201" s="15"/>
      <c r="D201" s="15"/>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15"/>
      <c r="B202" s="15"/>
      <c r="C202" s="15"/>
      <c r="D202" s="15"/>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15"/>
      <c r="B203" s="15"/>
      <c r="C203" s="15"/>
      <c r="D203" s="15"/>
      <c r="E203" s="3"/>
      <c r="F203" s="3"/>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15"/>
      <c r="B204" s="15"/>
      <c r="C204" s="15"/>
      <c r="D204" s="15"/>
      <c r="E204" s="3"/>
      <c r="F204" s="3"/>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15"/>
      <c r="B205" s="15"/>
      <c r="C205" s="15"/>
      <c r="D205" s="15"/>
      <c r="E205" s="3"/>
      <c r="F205" s="3"/>
      <c r="G205" s="3"/>
      <c r="H205" s="3"/>
      <c r="I205" s="3"/>
      <c r="J205" s="3"/>
      <c r="K205" s="3"/>
      <c r="L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x14ac:dyDescent="0.35">
      <c r="A206" s="15"/>
      <c r="B206" s="15"/>
      <c r="C206" s="15"/>
      <c r="D206" s="15"/>
      <c r="E206" s="3"/>
      <c r="F206" s="3"/>
      <c r="G206" s="3"/>
      <c r="H206" s="3"/>
      <c r="I206" s="3"/>
      <c r="J206" s="3"/>
      <c r="K206" s="3"/>
      <c r="L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x14ac:dyDescent="0.35">
      <c r="A207" s="15"/>
      <c r="B207" s="15"/>
      <c r="C207" s="15"/>
      <c r="D207" s="15"/>
      <c r="E207" s="3"/>
      <c r="F207" s="3"/>
      <c r="G207" s="3"/>
      <c r="H207" s="3"/>
      <c r="I207" s="3"/>
      <c r="J207" s="3"/>
      <c r="K207" s="3"/>
      <c r="L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x14ac:dyDescent="0.35">
      <c r="A208" s="15"/>
      <c r="B208" s="15"/>
      <c r="C208" s="15"/>
      <c r="D208" s="15"/>
      <c r="E208" s="3"/>
      <c r="F208" s="3"/>
      <c r="G208" s="3"/>
      <c r="H208" s="3"/>
      <c r="I208" s="3"/>
      <c r="J208" s="3"/>
      <c r="K208" s="3"/>
      <c r="L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x14ac:dyDescent="0.35">
      <c r="A209" s="15"/>
      <c r="B209" s="15"/>
      <c r="C209" s="15"/>
      <c r="D209" s="15"/>
      <c r="E209" s="3"/>
      <c r="F209" s="3"/>
      <c r="G209" s="3"/>
      <c r="H209" s="3"/>
      <c r="I209" s="3"/>
      <c r="J209" s="3"/>
      <c r="K209" s="3"/>
      <c r="L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x14ac:dyDescent="0.35">
      <c r="A210" s="15"/>
      <c r="B210" s="15"/>
      <c r="C210" s="15"/>
      <c r="D210" s="15"/>
      <c r="E210" s="3"/>
      <c r="F210" s="3"/>
      <c r="G210" s="3"/>
      <c r="H210" s="3"/>
      <c r="I210" s="3"/>
      <c r="J210" s="3"/>
      <c r="K210" s="3"/>
      <c r="L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x14ac:dyDescent="0.35">
      <c r="A211" s="15"/>
      <c r="B211" s="15"/>
      <c r="C211" s="15"/>
      <c r="D211" s="15"/>
      <c r="E211" s="3"/>
      <c r="F211" s="3"/>
      <c r="G211" s="3"/>
      <c r="H211" s="3"/>
      <c r="I211" s="3"/>
      <c r="J211" s="3"/>
      <c r="K211" s="3"/>
      <c r="L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x14ac:dyDescent="0.35">
      <c r="A212" s="15"/>
      <c r="B212" s="15"/>
      <c r="C212" s="15"/>
      <c r="D212" s="15"/>
      <c r="E212" s="3"/>
      <c r="F212" s="3"/>
      <c r="G212" s="3"/>
      <c r="H212" s="3"/>
      <c r="I212" s="3"/>
      <c r="J212" s="3"/>
      <c r="K212" s="3"/>
      <c r="L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x14ac:dyDescent="0.35">
      <c r="A213" s="15"/>
      <c r="B213" s="15"/>
      <c r="C213" s="15"/>
      <c r="D213" s="15"/>
      <c r="E213" s="3"/>
      <c r="F213" s="3"/>
      <c r="G213" s="3"/>
      <c r="H213" s="3"/>
      <c r="I213" s="3"/>
      <c r="J213" s="3"/>
      <c r="K213" s="3"/>
      <c r="L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x14ac:dyDescent="0.35">
      <c r="A214" s="15"/>
      <c r="B214" s="15"/>
      <c r="C214" s="15"/>
      <c r="D214" s="15"/>
      <c r="E214" s="3"/>
      <c r="F214" s="3"/>
      <c r="G214" s="3"/>
      <c r="H214" s="3"/>
      <c r="I214" s="3"/>
      <c r="J214" s="3"/>
      <c r="K214" s="3"/>
      <c r="L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x14ac:dyDescent="0.35">
      <c r="A215" s="15"/>
      <c r="B215" s="15"/>
      <c r="C215" s="15"/>
      <c r="D215" s="15"/>
      <c r="E215" s="3"/>
      <c r="F215" s="3"/>
      <c r="G215" s="3"/>
      <c r="H215" s="3"/>
      <c r="I215" s="3"/>
      <c r="J215" s="3"/>
      <c r="K215" s="3"/>
      <c r="L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x14ac:dyDescent="0.35">
      <c r="A216" s="15"/>
      <c r="B216" s="15"/>
      <c r="C216" s="15"/>
      <c r="D216" s="15"/>
      <c r="E216" s="3"/>
      <c r="F216" s="3"/>
      <c r="G216" s="3"/>
      <c r="H216" s="3"/>
      <c r="I216" s="3"/>
      <c r="J216" s="3"/>
      <c r="K216" s="3"/>
      <c r="L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x14ac:dyDescent="0.35">
      <c r="A217" s="15"/>
      <c r="B217" s="15"/>
      <c r="C217" s="15"/>
      <c r="D217" s="15"/>
      <c r="E217" s="3"/>
      <c r="F217" s="3"/>
      <c r="G217" s="3"/>
      <c r="H217" s="3"/>
      <c r="I217" s="3"/>
      <c r="J217" s="3"/>
      <c r="K217" s="3"/>
      <c r="L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x14ac:dyDescent="0.35">
      <c r="A218" s="15"/>
      <c r="B218" s="15"/>
      <c r="C218" s="15"/>
      <c r="D218" s="15"/>
      <c r="E218" s="3"/>
      <c r="F218" s="3"/>
      <c r="G218" s="3"/>
      <c r="H218" s="3"/>
      <c r="I218" s="3"/>
      <c r="J218" s="3"/>
      <c r="K218" s="3"/>
      <c r="L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x14ac:dyDescent="0.35">
      <c r="A219" s="15"/>
      <c r="B219" s="15"/>
      <c r="C219" s="15"/>
      <c r="D219" s="15"/>
      <c r="E219" s="3"/>
      <c r="F219" s="3"/>
      <c r="G219" s="3"/>
      <c r="H219" s="3"/>
      <c r="I219" s="3"/>
      <c r="J219" s="3"/>
      <c r="K219" s="3"/>
      <c r="L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x14ac:dyDescent="0.35">
      <c r="A220" s="15"/>
      <c r="B220" s="15"/>
      <c r="C220" s="15"/>
      <c r="D220" s="15"/>
      <c r="E220" s="3"/>
      <c r="F220" s="3"/>
      <c r="G220" s="3"/>
      <c r="H220" s="3"/>
      <c r="I220" s="3"/>
      <c r="J220" s="3"/>
      <c r="K220" s="3"/>
      <c r="L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x14ac:dyDescent="0.35">
      <c r="A221" s="15"/>
      <c r="B221" s="15"/>
      <c r="C221" s="15"/>
      <c r="D221" s="15"/>
      <c r="E221" s="3"/>
      <c r="F221" s="3"/>
      <c r="G221" s="3"/>
      <c r="H221" s="3"/>
      <c r="I221" s="3"/>
      <c r="J221" s="3"/>
      <c r="K221" s="3"/>
      <c r="L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x14ac:dyDescent="0.35">
      <c r="A222" s="15"/>
      <c r="B222" s="15"/>
      <c r="C222" s="15"/>
      <c r="D222" s="15"/>
      <c r="E222" s="3"/>
      <c r="F222" s="3"/>
      <c r="G222" s="3"/>
      <c r="H222" s="3"/>
      <c r="I222" s="3"/>
      <c r="J222" s="3"/>
      <c r="K222" s="3"/>
      <c r="L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x14ac:dyDescent="0.35">
      <c r="A223" s="15"/>
      <c r="B223" s="15"/>
      <c r="C223" s="15"/>
      <c r="D223" s="15"/>
      <c r="E223" s="3"/>
      <c r="F223" s="3"/>
      <c r="G223" s="3"/>
      <c r="H223" s="3"/>
      <c r="I223" s="3"/>
      <c r="J223" s="3"/>
      <c r="K223" s="3"/>
      <c r="L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x14ac:dyDescent="0.35">
      <c r="A224" s="15"/>
      <c r="B224" s="15"/>
      <c r="C224" s="15"/>
      <c r="D224" s="15"/>
      <c r="G224" s="3"/>
      <c r="H224" s="3"/>
      <c r="I224" s="3"/>
      <c r="J224" s="3"/>
      <c r="K224" s="3"/>
      <c r="L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x14ac:dyDescent="0.35">
      <c r="A225" s="15"/>
      <c r="B225" s="15"/>
      <c r="C225" s="15"/>
      <c r="D225" s="15"/>
      <c r="G225" s="3"/>
      <c r="H225" s="3"/>
      <c r="I225" s="3"/>
      <c r="J225" s="3"/>
      <c r="K225" s="3"/>
      <c r="L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x14ac:dyDescent="0.35">
      <c r="A226" s="15"/>
      <c r="B226" s="15"/>
      <c r="C226" s="15"/>
      <c r="D226" s="15"/>
      <c r="M226"/>
    </row>
    <row r="227" spans="1:56" x14ac:dyDescent="0.35">
      <c r="A227" s="15"/>
      <c r="B227" s="15"/>
      <c r="C227" s="15"/>
      <c r="D227" s="15"/>
      <c r="M227"/>
    </row>
    <row r="228" spans="1:56" x14ac:dyDescent="0.35">
      <c r="A228" s="15"/>
      <c r="B228" s="15"/>
      <c r="C228" s="15"/>
      <c r="D228" s="15"/>
    </row>
    <row r="229" spans="1:56" x14ac:dyDescent="0.35">
      <c r="A229" s="15"/>
      <c r="B229" s="15"/>
      <c r="C229" s="15"/>
      <c r="D229" s="15"/>
    </row>
    <row r="230" spans="1:56" x14ac:dyDescent="0.35">
      <c r="A230" s="15"/>
      <c r="B230" s="15"/>
      <c r="C230" s="15"/>
      <c r="D230" s="15"/>
    </row>
    <row r="231" spans="1:56" x14ac:dyDescent="0.35">
      <c r="A231" s="15"/>
      <c r="B231" s="15"/>
      <c r="C231" s="15"/>
      <c r="D231" s="15"/>
    </row>
    <row r="232" spans="1:56" x14ac:dyDescent="0.35">
      <c r="A232" s="15"/>
      <c r="B232" s="15"/>
      <c r="C232" s="15"/>
      <c r="D232" s="15"/>
    </row>
    <row r="233" spans="1:56" x14ac:dyDescent="0.35">
      <c r="A233" s="15"/>
      <c r="B233" s="15"/>
      <c r="C233" s="15"/>
      <c r="D233" s="15"/>
    </row>
    <row r="234" spans="1:56" x14ac:dyDescent="0.35">
      <c r="A234" s="15"/>
      <c r="B234" s="15"/>
      <c r="C234" s="15"/>
      <c r="D234" s="15"/>
    </row>
    <row r="235" spans="1:56" x14ac:dyDescent="0.35">
      <c r="A235" s="15"/>
      <c r="B235" s="15"/>
      <c r="C235" s="15"/>
      <c r="D235" s="15"/>
    </row>
    <row r="236" spans="1:56" x14ac:dyDescent="0.35">
      <c r="A236" s="15"/>
      <c r="B236" s="15"/>
      <c r="C236" s="15"/>
      <c r="D236" s="15"/>
    </row>
    <row r="237" spans="1:56" x14ac:dyDescent="0.35">
      <c r="A237" s="15"/>
      <c r="B237" s="15"/>
      <c r="C237" s="15"/>
      <c r="D237" s="15"/>
    </row>
    <row r="238" spans="1:56" x14ac:dyDescent="0.35">
      <c r="A238" s="15"/>
      <c r="B238" s="15"/>
      <c r="C238" s="15"/>
      <c r="D238" s="15"/>
    </row>
    <row r="239" spans="1:56" x14ac:dyDescent="0.35">
      <c r="A239" s="15"/>
      <c r="B239" s="15"/>
      <c r="C239" s="15"/>
      <c r="D239" s="15"/>
    </row>
    <row r="240" spans="1:56" x14ac:dyDescent="0.35">
      <c r="A240" s="15"/>
      <c r="B240" s="15"/>
      <c r="C240" s="15"/>
      <c r="D240" s="15"/>
    </row>
    <row r="241" spans="1:4" x14ac:dyDescent="0.35">
      <c r="A241" s="15"/>
      <c r="B241" s="15"/>
      <c r="C241" s="15"/>
      <c r="D241" s="15"/>
    </row>
    <row r="242" spans="1:4" x14ac:dyDescent="0.35">
      <c r="A242" s="15"/>
      <c r="B242" s="15"/>
      <c r="C242" s="15"/>
      <c r="D242" s="15"/>
    </row>
    <row r="243" spans="1:4" x14ac:dyDescent="0.35">
      <c r="A243" s="15"/>
      <c r="B243" s="15"/>
      <c r="C243" s="15"/>
      <c r="D243" s="15"/>
    </row>
    <row r="244" spans="1:4" x14ac:dyDescent="0.35">
      <c r="A244" s="15"/>
      <c r="B244" s="15"/>
      <c r="C244" s="15"/>
      <c r="D244" s="15"/>
    </row>
    <row r="245" spans="1:4" x14ac:dyDescent="0.35">
      <c r="A245" s="15"/>
      <c r="B245" s="15"/>
      <c r="C245" s="15"/>
      <c r="D245" s="15"/>
    </row>
    <row r="246" spans="1:4" x14ac:dyDescent="0.35">
      <c r="A246" s="15"/>
      <c r="B246" s="15"/>
      <c r="C246" s="15"/>
      <c r="D246" s="15"/>
    </row>
    <row r="247" spans="1:4" x14ac:dyDescent="0.35">
      <c r="A247" s="15"/>
      <c r="B247" s="15"/>
      <c r="C247" s="15"/>
      <c r="D247" s="15"/>
    </row>
    <row r="248" spans="1:4" x14ac:dyDescent="0.35">
      <c r="A248" s="15"/>
      <c r="B248" s="15"/>
      <c r="C248" s="15"/>
      <c r="D248" s="15"/>
    </row>
    <row r="249" spans="1:4" x14ac:dyDescent="0.35">
      <c r="A249" s="15"/>
      <c r="B249" s="15"/>
      <c r="C249" s="15"/>
      <c r="D249" s="15"/>
    </row>
    <row r="250" spans="1:4" x14ac:dyDescent="0.35">
      <c r="A250" s="15"/>
      <c r="B250" s="15"/>
      <c r="C250" s="15"/>
      <c r="D250" s="15"/>
    </row>
    <row r="251" spans="1:4" x14ac:dyDescent="0.35">
      <c r="A251" s="15"/>
      <c r="B251" s="15"/>
      <c r="C251" s="15"/>
      <c r="D251" s="15"/>
    </row>
    <row r="252" spans="1:4" x14ac:dyDescent="0.35">
      <c r="A252" s="15"/>
      <c r="B252" s="15"/>
      <c r="C252" s="15"/>
      <c r="D252" s="15"/>
    </row>
    <row r="253" spans="1:4" x14ac:dyDescent="0.35">
      <c r="A253" s="15"/>
      <c r="B253" s="15"/>
      <c r="C253" s="15"/>
      <c r="D253" s="15"/>
    </row>
    <row r="254" spans="1:4" x14ac:dyDescent="0.35">
      <c r="A254" s="15"/>
      <c r="B254" s="15"/>
      <c r="C254" s="15"/>
      <c r="D254" s="15"/>
    </row>
    <row r="255" spans="1:4" x14ac:dyDescent="0.35">
      <c r="A255" s="15"/>
      <c r="B255" s="15"/>
      <c r="C255" s="15"/>
      <c r="D255" s="15"/>
    </row>
    <row r="256" spans="1:4" x14ac:dyDescent="0.35">
      <c r="A256" s="15"/>
      <c r="B256" s="15"/>
      <c r="C256" s="15"/>
      <c r="D256" s="15"/>
    </row>
    <row r="257" spans="1:4" x14ac:dyDescent="0.35">
      <c r="A257" s="15"/>
      <c r="B257" s="15"/>
      <c r="C257" s="15"/>
      <c r="D257" s="15"/>
    </row>
    <row r="258" spans="1:4" x14ac:dyDescent="0.35">
      <c r="A258" s="15"/>
      <c r="B258" s="15"/>
      <c r="C258" s="15"/>
      <c r="D258" s="15"/>
    </row>
  </sheetData>
  <mergeCells count="18">
    <mergeCell ref="A1:D1"/>
    <mergeCell ref="A28:D28"/>
    <mergeCell ref="A2:H2"/>
    <mergeCell ref="A5:D5"/>
    <mergeCell ref="A14:H14"/>
    <mergeCell ref="A16:D16"/>
    <mergeCell ref="A25:H25"/>
    <mergeCell ref="A112:D112"/>
    <mergeCell ref="A128:H128"/>
    <mergeCell ref="A40:D40"/>
    <mergeCell ref="A52:D52"/>
    <mergeCell ref="A64:D64"/>
    <mergeCell ref="A124:H124"/>
    <mergeCell ref="A125:H125"/>
    <mergeCell ref="A127:H127"/>
    <mergeCell ref="A76:D76"/>
    <mergeCell ref="A88:D88"/>
    <mergeCell ref="A100:D100"/>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C04D1-B731-49F2-BFBC-EDFFA5137990}">
  <sheetPr>
    <pageSetUpPr fitToPage="1"/>
  </sheetPr>
  <dimension ref="A1:D159"/>
  <sheetViews>
    <sheetView showGridLines="0" zoomScale="80" zoomScaleNormal="80" workbookViewId="0">
      <selection activeCell="B97" sqref="B97"/>
    </sheetView>
  </sheetViews>
  <sheetFormatPr defaultRowHeight="14.5" x14ac:dyDescent="0.35"/>
  <cols>
    <col min="1" max="1" width="26.54296875" style="1" customWidth="1"/>
    <col min="2" max="2" width="160.81640625" customWidth="1"/>
  </cols>
  <sheetData>
    <row r="1" spans="1:2" s="2" customFormat="1" ht="26" x14ac:dyDescent="0.35">
      <c r="A1" s="184" t="s">
        <v>5</v>
      </c>
      <c r="B1" s="184"/>
    </row>
    <row r="2" spans="1:2" s="2" customFormat="1" ht="74.25" customHeight="1" x14ac:dyDescent="0.35">
      <c r="A2" s="185" t="s">
        <v>1</v>
      </c>
      <c r="B2" s="185"/>
    </row>
    <row r="3" spans="1:2" s="2" customFormat="1" ht="48.65" customHeight="1" thickBot="1" x14ac:dyDescent="0.4">
      <c r="A3" s="6" t="s">
        <v>586</v>
      </c>
      <c r="B3" s="50"/>
    </row>
    <row r="4" spans="1:2" ht="18" x14ac:dyDescent="0.35">
      <c r="A4" s="8" t="s">
        <v>587</v>
      </c>
      <c r="B4" s="9" t="s">
        <v>588</v>
      </c>
    </row>
    <row r="5" spans="1:2" ht="15.5" x14ac:dyDescent="0.35">
      <c r="A5" s="171" t="s">
        <v>589</v>
      </c>
      <c r="B5" s="10" t="s">
        <v>590</v>
      </c>
    </row>
    <row r="6" spans="1:2" ht="15.5" x14ac:dyDescent="0.35">
      <c r="A6" s="171" t="s">
        <v>25</v>
      </c>
      <c r="B6" s="10" t="s">
        <v>591</v>
      </c>
    </row>
    <row r="7" spans="1:2" ht="15.5" x14ac:dyDescent="0.35">
      <c r="A7" s="171" t="s">
        <v>592</v>
      </c>
      <c r="B7" s="10" t="s">
        <v>593</v>
      </c>
    </row>
    <row r="8" spans="1:2" ht="15.5" x14ac:dyDescent="0.35">
      <c r="A8" s="171" t="s">
        <v>88</v>
      </c>
      <c r="B8" s="10" t="s">
        <v>594</v>
      </c>
    </row>
    <row r="9" spans="1:2" ht="15.5" x14ac:dyDescent="0.35">
      <c r="A9" s="171" t="s">
        <v>595</v>
      </c>
      <c r="B9" s="10" t="s">
        <v>596</v>
      </c>
    </row>
    <row r="10" spans="1:2" ht="15.5" x14ac:dyDescent="0.35">
      <c r="A10" s="171" t="s">
        <v>597</v>
      </c>
      <c r="B10" s="10" t="s">
        <v>598</v>
      </c>
    </row>
    <row r="11" spans="1:2" ht="15.5" x14ac:dyDescent="0.35">
      <c r="A11" s="171" t="s">
        <v>599</v>
      </c>
      <c r="B11" s="10" t="s">
        <v>600</v>
      </c>
    </row>
    <row r="12" spans="1:2" ht="15.5" x14ac:dyDescent="0.35">
      <c r="A12" s="171" t="s">
        <v>601</v>
      </c>
      <c r="B12" s="10" t="s">
        <v>602</v>
      </c>
    </row>
    <row r="13" spans="1:2" ht="46.5" x14ac:dyDescent="0.35">
      <c r="A13" s="171" t="s">
        <v>603</v>
      </c>
      <c r="B13" s="10" t="s">
        <v>604</v>
      </c>
    </row>
    <row r="14" spans="1:2" ht="46.5" x14ac:dyDescent="0.35">
      <c r="A14" s="171" t="s">
        <v>605</v>
      </c>
      <c r="B14" s="10" t="s">
        <v>606</v>
      </c>
    </row>
    <row r="15" spans="1:2" ht="15.5" x14ac:dyDescent="0.35">
      <c r="A15" s="171" t="s">
        <v>607</v>
      </c>
      <c r="B15" s="10" t="s">
        <v>608</v>
      </c>
    </row>
    <row r="16" spans="1:2" ht="47.25" customHeight="1" x14ac:dyDescent="0.35">
      <c r="A16" s="212" t="s">
        <v>609</v>
      </c>
      <c r="B16" s="10" t="s">
        <v>610</v>
      </c>
    </row>
    <row r="17" spans="1:2" ht="46.5" x14ac:dyDescent="0.35">
      <c r="A17" s="212"/>
      <c r="B17" s="10" t="s">
        <v>611</v>
      </c>
    </row>
    <row r="18" spans="1:2" ht="47.15" customHeight="1" x14ac:dyDescent="0.35">
      <c r="A18" s="212" t="s">
        <v>612</v>
      </c>
      <c r="B18" s="10" t="s">
        <v>613</v>
      </c>
    </row>
    <row r="19" spans="1:2" ht="46.5" x14ac:dyDescent="0.35">
      <c r="A19" s="212"/>
      <c r="B19" s="10" t="s">
        <v>614</v>
      </c>
    </row>
    <row r="20" spans="1:2" ht="31" x14ac:dyDescent="0.35">
      <c r="A20" s="171" t="s">
        <v>615</v>
      </c>
      <c r="B20" s="10" t="s">
        <v>616</v>
      </c>
    </row>
    <row r="21" spans="1:2" ht="15.5" x14ac:dyDescent="0.35">
      <c r="A21" s="171" t="s">
        <v>60</v>
      </c>
      <c r="B21" s="10" t="s">
        <v>617</v>
      </c>
    </row>
    <row r="22" spans="1:2" ht="15.5" x14ac:dyDescent="0.35">
      <c r="A22" s="171" t="s">
        <v>618</v>
      </c>
      <c r="B22" s="10" t="s">
        <v>619</v>
      </c>
    </row>
    <row r="23" spans="1:2" ht="15.5" x14ac:dyDescent="0.35">
      <c r="A23" s="171" t="s">
        <v>620</v>
      </c>
      <c r="B23" s="10" t="s">
        <v>621</v>
      </c>
    </row>
    <row r="24" spans="1:2" ht="46.5" x14ac:dyDescent="0.35">
      <c r="A24" s="171" t="s">
        <v>622</v>
      </c>
      <c r="B24" s="10" t="s">
        <v>623</v>
      </c>
    </row>
    <row r="25" spans="1:2" ht="31" x14ac:dyDescent="0.35">
      <c r="A25" s="171" t="s">
        <v>624</v>
      </c>
      <c r="B25" s="10" t="s">
        <v>625</v>
      </c>
    </row>
    <row r="26" spans="1:2" ht="15.5" x14ac:dyDescent="0.35">
      <c r="A26" s="171" t="s">
        <v>626</v>
      </c>
      <c r="B26" s="10" t="s">
        <v>627</v>
      </c>
    </row>
    <row r="27" spans="1:2" ht="15.5" x14ac:dyDescent="0.35">
      <c r="A27" s="171" t="s">
        <v>628</v>
      </c>
      <c r="B27" s="10" t="s">
        <v>629</v>
      </c>
    </row>
    <row r="28" spans="1:2" ht="15.5" x14ac:dyDescent="0.35">
      <c r="A28" s="171" t="s">
        <v>109</v>
      </c>
      <c r="B28" s="10" t="s">
        <v>630</v>
      </c>
    </row>
    <row r="29" spans="1:2" ht="15.5" x14ac:dyDescent="0.35">
      <c r="A29" s="171" t="s">
        <v>90</v>
      </c>
      <c r="B29" s="10" t="s">
        <v>631</v>
      </c>
    </row>
    <row r="30" spans="1:2" ht="15.5" x14ac:dyDescent="0.35">
      <c r="A30" s="171" t="s">
        <v>632</v>
      </c>
      <c r="B30" s="10" t="s">
        <v>633</v>
      </c>
    </row>
    <row r="31" spans="1:2" ht="15.5" x14ac:dyDescent="0.35">
      <c r="A31" s="171" t="s">
        <v>634</v>
      </c>
      <c r="B31" s="10" t="s">
        <v>635</v>
      </c>
    </row>
    <row r="32" spans="1:2" ht="31" x14ac:dyDescent="0.35">
      <c r="A32" s="171" t="s">
        <v>636</v>
      </c>
      <c r="B32" s="10" t="s">
        <v>637</v>
      </c>
    </row>
    <row r="33" spans="1:2" ht="15.5" x14ac:dyDescent="0.35">
      <c r="A33" s="171" t="s">
        <v>638</v>
      </c>
      <c r="B33" s="10" t="s">
        <v>639</v>
      </c>
    </row>
    <row r="34" spans="1:2" ht="31" x14ac:dyDescent="0.35">
      <c r="A34" s="171" t="s">
        <v>640</v>
      </c>
      <c r="B34" s="10" t="s">
        <v>641</v>
      </c>
    </row>
    <row r="35" spans="1:2" ht="15.5" x14ac:dyDescent="0.35">
      <c r="A35" s="171" t="s">
        <v>642</v>
      </c>
      <c r="B35" s="10" t="s">
        <v>643</v>
      </c>
    </row>
    <row r="36" spans="1:2" ht="31" x14ac:dyDescent="0.35">
      <c r="A36" s="171" t="s">
        <v>644</v>
      </c>
      <c r="B36" s="10" t="s">
        <v>645</v>
      </c>
    </row>
    <row r="37" spans="1:2" ht="15.5" x14ac:dyDescent="0.35">
      <c r="A37" s="171" t="s">
        <v>646</v>
      </c>
      <c r="B37" s="10" t="s">
        <v>647</v>
      </c>
    </row>
    <row r="38" spans="1:2" ht="15.5" x14ac:dyDescent="0.35">
      <c r="A38" s="171" t="s">
        <v>648</v>
      </c>
      <c r="B38" s="10" t="s">
        <v>649</v>
      </c>
    </row>
    <row r="39" spans="1:2" ht="15.5" x14ac:dyDescent="0.35">
      <c r="A39" s="212" t="s">
        <v>650</v>
      </c>
      <c r="B39" s="10" t="s">
        <v>651</v>
      </c>
    </row>
    <row r="40" spans="1:2" ht="15.5" x14ac:dyDescent="0.35">
      <c r="A40" s="212"/>
      <c r="B40" s="10" t="s">
        <v>652</v>
      </c>
    </row>
    <row r="41" spans="1:2" ht="46.5" x14ac:dyDescent="0.35">
      <c r="A41" s="212"/>
      <c r="B41" s="10" t="s">
        <v>653</v>
      </c>
    </row>
    <row r="42" spans="1:2" ht="46.5" x14ac:dyDescent="0.35">
      <c r="A42" s="212"/>
      <c r="B42" s="10" t="s">
        <v>654</v>
      </c>
    </row>
    <row r="43" spans="1:2" ht="15.5" x14ac:dyDescent="0.35">
      <c r="A43" s="212"/>
      <c r="B43" s="10" t="s">
        <v>655</v>
      </c>
    </row>
    <row r="44" spans="1:2" ht="15.5" x14ac:dyDescent="0.35">
      <c r="A44" s="212"/>
      <c r="B44" s="10" t="s">
        <v>656</v>
      </c>
    </row>
    <row r="45" spans="1:2" ht="15.5" x14ac:dyDescent="0.35">
      <c r="A45" s="212"/>
      <c r="B45" s="10" t="s">
        <v>657</v>
      </c>
    </row>
    <row r="46" spans="1:2" ht="15.5" x14ac:dyDescent="0.35">
      <c r="A46" s="171" t="s">
        <v>658</v>
      </c>
      <c r="B46" s="10" t="s">
        <v>659</v>
      </c>
    </row>
    <row r="47" spans="1:2" ht="31" x14ac:dyDescent="0.35">
      <c r="A47" s="212" t="s">
        <v>660</v>
      </c>
      <c r="B47" s="10" t="s">
        <v>661</v>
      </c>
    </row>
    <row r="48" spans="1:2" ht="15.5" x14ac:dyDescent="0.35">
      <c r="A48" s="212"/>
      <c r="B48" s="10" t="s">
        <v>662</v>
      </c>
    </row>
    <row r="49" spans="1:2" ht="15.5" x14ac:dyDescent="0.35">
      <c r="A49" s="212"/>
      <c r="B49" s="10" t="s">
        <v>663</v>
      </c>
    </row>
    <row r="50" spans="1:2" ht="15.75" customHeight="1" x14ac:dyDescent="0.35">
      <c r="A50" s="212" t="s">
        <v>905</v>
      </c>
      <c r="B50" s="51" t="s">
        <v>906</v>
      </c>
    </row>
    <row r="51" spans="1:2" ht="15.5" x14ac:dyDescent="0.35">
      <c r="A51" s="212"/>
      <c r="B51" s="10" t="s">
        <v>664</v>
      </c>
    </row>
    <row r="52" spans="1:2" ht="35.5" customHeight="1" x14ac:dyDescent="0.35">
      <c r="A52" s="212"/>
      <c r="B52" s="10" t="s">
        <v>665</v>
      </c>
    </row>
    <row r="53" spans="1:2" ht="86.25" customHeight="1" x14ac:dyDescent="0.35">
      <c r="A53" s="212"/>
      <c r="B53" s="10" t="s">
        <v>666</v>
      </c>
    </row>
    <row r="54" spans="1:2" ht="87.65" customHeight="1" x14ac:dyDescent="0.35">
      <c r="A54" s="212"/>
      <c r="B54" s="10" t="s">
        <v>667</v>
      </c>
    </row>
    <row r="55" spans="1:2" ht="31" x14ac:dyDescent="0.35">
      <c r="A55" s="212"/>
      <c r="B55" s="10" t="s">
        <v>668</v>
      </c>
    </row>
    <row r="56" spans="1:2" ht="77.5" x14ac:dyDescent="0.35">
      <c r="A56" s="212"/>
      <c r="B56" s="10" t="s">
        <v>669</v>
      </c>
    </row>
    <row r="57" spans="1:2" ht="15.5" x14ac:dyDescent="0.35">
      <c r="A57" s="212"/>
      <c r="B57" s="10" t="s">
        <v>670</v>
      </c>
    </row>
    <row r="58" spans="1:2" ht="31" x14ac:dyDescent="0.35">
      <c r="A58" s="212"/>
      <c r="B58" s="10" t="s">
        <v>671</v>
      </c>
    </row>
    <row r="59" spans="1:2" ht="15.5" x14ac:dyDescent="0.35">
      <c r="A59" s="212"/>
      <c r="B59" s="10" t="s">
        <v>672</v>
      </c>
    </row>
    <row r="60" spans="1:2" ht="15.75" customHeight="1" x14ac:dyDescent="0.35">
      <c r="A60" s="216" t="s">
        <v>907</v>
      </c>
      <c r="B60" s="52" t="s">
        <v>908</v>
      </c>
    </row>
    <row r="61" spans="1:2" ht="15.5" x14ac:dyDescent="0.35">
      <c r="A61" s="217"/>
      <c r="B61" s="53" t="s">
        <v>909</v>
      </c>
    </row>
    <row r="62" spans="1:2" ht="15.5" x14ac:dyDescent="0.35">
      <c r="A62" s="217"/>
      <c r="B62" s="53" t="s">
        <v>910</v>
      </c>
    </row>
    <row r="63" spans="1:2" ht="31" x14ac:dyDescent="0.35">
      <c r="A63" s="217"/>
      <c r="B63" s="54" t="s">
        <v>911</v>
      </c>
    </row>
    <row r="64" spans="1:2" ht="77.5" x14ac:dyDescent="0.35">
      <c r="A64" s="217"/>
      <c r="B64" s="54" t="s">
        <v>912</v>
      </c>
    </row>
    <row r="65" spans="1:2" ht="15.5" x14ac:dyDescent="0.35">
      <c r="A65" s="218" t="s">
        <v>913</v>
      </c>
      <c r="B65" s="51" t="s">
        <v>914</v>
      </c>
    </row>
    <row r="66" spans="1:2" ht="15.5" x14ac:dyDescent="0.35">
      <c r="A66" s="218"/>
      <c r="B66" s="10" t="s">
        <v>677</v>
      </c>
    </row>
    <row r="67" spans="1:2" ht="50.5" customHeight="1" x14ac:dyDescent="0.35">
      <c r="A67" s="218"/>
      <c r="B67" s="10" t="s">
        <v>678</v>
      </c>
    </row>
    <row r="68" spans="1:2" ht="62" x14ac:dyDescent="0.35">
      <c r="A68" s="218"/>
      <c r="B68" s="10" t="s">
        <v>679</v>
      </c>
    </row>
    <row r="69" spans="1:2" ht="31" x14ac:dyDescent="0.35">
      <c r="A69" s="218"/>
      <c r="B69" s="10" t="s">
        <v>616</v>
      </c>
    </row>
    <row r="70" spans="1:2" ht="15.5" x14ac:dyDescent="0.35">
      <c r="A70" s="218"/>
      <c r="B70" s="10" t="s">
        <v>680</v>
      </c>
    </row>
    <row r="71" spans="1:2" ht="15.5" x14ac:dyDescent="0.35">
      <c r="A71" s="218" t="s">
        <v>681</v>
      </c>
      <c r="B71" s="51" t="s">
        <v>915</v>
      </c>
    </row>
    <row r="72" spans="1:2" ht="15.5" x14ac:dyDescent="0.35">
      <c r="A72" s="218"/>
      <c r="B72" s="10" t="s">
        <v>682</v>
      </c>
    </row>
    <row r="73" spans="1:2" ht="83.5" customHeight="1" x14ac:dyDescent="0.35">
      <c r="A73" s="218"/>
      <c r="B73" s="10" t="s">
        <v>676</v>
      </c>
    </row>
    <row r="74" spans="1:2" ht="77.5" x14ac:dyDescent="0.35">
      <c r="A74" s="218"/>
      <c r="B74" s="11" t="s">
        <v>669</v>
      </c>
    </row>
    <row r="75" spans="1:2" ht="15.5" x14ac:dyDescent="0.35">
      <c r="A75" s="218"/>
      <c r="B75" s="10" t="s">
        <v>670</v>
      </c>
    </row>
    <row r="76" spans="1:2" ht="31" x14ac:dyDescent="0.35">
      <c r="A76" s="218"/>
      <c r="B76" s="10" t="s">
        <v>683</v>
      </c>
    </row>
    <row r="77" spans="1:2" ht="15.5" x14ac:dyDescent="0.35">
      <c r="A77" s="218"/>
      <c r="B77" s="10" t="s">
        <v>684</v>
      </c>
    </row>
    <row r="78" spans="1:2" ht="15.5" x14ac:dyDescent="0.35">
      <c r="A78" s="218"/>
      <c r="B78" s="10" t="s">
        <v>680</v>
      </c>
    </row>
    <row r="79" spans="1:2" ht="15.5" x14ac:dyDescent="0.35">
      <c r="A79" s="219" t="s">
        <v>916</v>
      </c>
      <c r="B79" s="51" t="s">
        <v>917</v>
      </c>
    </row>
    <row r="80" spans="1:2" ht="15.5" x14ac:dyDescent="0.35">
      <c r="A80" s="219"/>
      <c r="B80" s="10" t="s">
        <v>682</v>
      </c>
    </row>
    <row r="81" spans="1:2" ht="31" x14ac:dyDescent="0.35">
      <c r="A81" s="219"/>
      <c r="B81" s="10" t="s">
        <v>668</v>
      </c>
    </row>
    <row r="82" spans="1:2" ht="15.5" x14ac:dyDescent="0.35">
      <c r="A82" s="219"/>
      <c r="B82" s="10" t="s">
        <v>685</v>
      </c>
    </row>
    <row r="83" spans="1:2" ht="46.5" x14ac:dyDescent="0.35">
      <c r="A83" s="219"/>
      <c r="B83" s="10" t="s">
        <v>686</v>
      </c>
    </row>
    <row r="84" spans="1:2" ht="15.5" x14ac:dyDescent="0.35">
      <c r="A84" s="219"/>
      <c r="B84" s="10" t="s">
        <v>687</v>
      </c>
    </row>
    <row r="85" spans="1:2" ht="15.5" x14ac:dyDescent="0.35">
      <c r="A85" s="219"/>
      <c r="B85" s="10" t="s">
        <v>688</v>
      </c>
    </row>
    <row r="86" spans="1:2" ht="15.5" x14ac:dyDescent="0.35">
      <c r="A86" s="219"/>
      <c r="B86" s="10" t="s">
        <v>670</v>
      </c>
    </row>
    <row r="87" spans="1:2" ht="77.5" x14ac:dyDescent="0.35">
      <c r="A87" s="219"/>
      <c r="B87" s="10" t="s">
        <v>676</v>
      </c>
    </row>
    <row r="88" spans="1:2" ht="15.5" x14ac:dyDescent="0.35">
      <c r="A88" s="219"/>
      <c r="B88" s="10" t="s">
        <v>680</v>
      </c>
    </row>
    <row r="89" spans="1:2" ht="15.65" customHeight="1" x14ac:dyDescent="0.35">
      <c r="A89" s="220" t="s">
        <v>689</v>
      </c>
      <c r="B89" s="12" t="s">
        <v>918</v>
      </c>
    </row>
    <row r="90" spans="1:2" ht="15.5" x14ac:dyDescent="0.35">
      <c r="A90" s="220"/>
      <c r="B90" s="56" t="s">
        <v>908</v>
      </c>
    </row>
    <row r="91" spans="1:2" ht="15.5" x14ac:dyDescent="0.35">
      <c r="A91" s="220"/>
      <c r="B91" s="13" t="s">
        <v>682</v>
      </c>
    </row>
    <row r="92" spans="1:2" ht="15.5" x14ac:dyDescent="0.35">
      <c r="A92" s="220"/>
      <c r="B92" s="12" t="s">
        <v>919</v>
      </c>
    </row>
    <row r="93" spans="1:2" ht="62" x14ac:dyDescent="0.35">
      <c r="A93" s="220"/>
      <c r="B93" s="13" t="s">
        <v>690</v>
      </c>
    </row>
    <row r="94" spans="1:2" ht="31" x14ac:dyDescent="0.35">
      <c r="A94" s="220"/>
      <c r="B94" s="13" t="s">
        <v>691</v>
      </c>
    </row>
    <row r="95" spans="1:2" ht="49" customHeight="1" x14ac:dyDescent="0.35">
      <c r="A95" s="220"/>
      <c r="B95" s="13" t="s">
        <v>920</v>
      </c>
    </row>
    <row r="96" spans="1:2" ht="31" x14ac:dyDescent="0.35">
      <c r="A96" s="220"/>
      <c r="B96" s="13" t="s">
        <v>692</v>
      </c>
    </row>
    <row r="97" spans="1:2" ht="143.5" customHeight="1" x14ac:dyDescent="0.35">
      <c r="A97" s="220"/>
      <c r="B97" s="13" t="s">
        <v>921</v>
      </c>
    </row>
    <row r="98" spans="1:2" ht="66" customHeight="1" x14ac:dyDescent="0.35">
      <c r="A98" s="220"/>
      <c r="B98" s="13" t="s">
        <v>693</v>
      </c>
    </row>
    <row r="99" spans="1:2" ht="31" x14ac:dyDescent="0.35">
      <c r="A99" s="220" t="s">
        <v>694</v>
      </c>
      <c r="B99" s="13" t="s">
        <v>695</v>
      </c>
    </row>
    <row r="100" spans="1:2" ht="148" customHeight="1" x14ac:dyDescent="0.35">
      <c r="A100" s="220"/>
      <c r="B100" s="57" t="s">
        <v>696</v>
      </c>
    </row>
    <row r="101" spans="1:2" ht="15.65" customHeight="1" x14ac:dyDescent="0.35">
      <c r="A101" s="220"/>
      <c r="B101" s="13" t="s">
        <v>697</v>
      </c>
    </row>
    <row r="102" spans="1:2" ht="15.5" x14ac:dyDescent="0.35">
      <c r="A102" s="220"/>
      <c r="B102" s="58" t="s">
        <v>680</v>
      </c>
    </row>
    <row r="103" spans="1:2" ht="31" x14ac:dyDescent="0.35">
      <c r="A103" s="220"/>
      <c r="B103" s="59" t="s">
        <v>698</v>
      </c>
    </row>
    <row r="104" spans="1:2" ht="15.5" x14ac:dyDescent="0.35">
      <c r="A104" s="220"/>
      <c r="B104" s="13" t="s">
        <v>922</v>
      </c>
    </row>
    <row r="105" spans="1:2" ht="15.5" x14ac:dyDescent="0.35">
      <c r="A105" s="219" t="s">
        <v>699</v>
      </c>
      <c r="B105" s="13" t="s">
        <v>908</v>
      </c>
    </row>
    <row r="106" spans="1:2" ht="15.5" x14ac:dyDescent="0.35">
      <c r="A106" s="219"/>
      <c r="B106" s="55" t="s">
        <v>923</v>
      </c>
    </row>
    <row r="107" spans="1:2" ht="15.5" x14ac:dyDescent="0.35">
      <c r="A107" s="219"/>
      <c r="B107" s="53" t="s">
        <v>673</v>
      </c>
    </row>
    <row r="108" spans="1:2" ht="31" x14ac:dyDescent="0.35">
      <c r="A108" s="219"/>
      <c r="B108" s="54" t="s">
        <v>911</v>
      </c>
    </row>
    <row r="109" spans="1:2" ht="77.5" x14ac:dyDescent="0.35">
      <c r="A109" s="219"/>
      <c r="B109" s="54" t="s">
        <v>912</v>
      </c>
    </row>
    <row r="110" spans="1:2" ht="15.5" x14ac:dyDescent="0.35">
      <c r="A110" s="219"/>
      <c r="B110" s="10" t="s">
        <v>674</v>
      </c>
    </row>
    <row r="111" spans="1:2" ht="15.5" x14ac:dyDescent="0.35">
      <c r="A111" s="219"/>
      <c r="B111" s="10" t="s">
        <v>675</v>
      </c>
    </row>
    <row r="112" spans="1:2" ht="15.5" x14ac:dyDescent="0.35">
      <c r="A112" s="219"/>
      <c r="B112" s="13" t="s">
        <v>924</v>
      </c>
    </row>
    <row r="113" spans="1:2" ht="15.5" x14ac:dyDescent="0.35">
      <c r="A113" s="219"/>
      <c r="B113" s="13" t="s">
        <v>700</v>
      </c>
    </row>
    <row r="114" spans="1:2" ht="21" customHeight="1" x14ac:dyDescent="0.35">
      <c r="A114" s="219"/>
      <c r="B114" s="13" t="s">
        <v>701</v>
      </c>
    </row>
    <row r="115" spans="1:2" ht="31" x14ac:dyDescent="0.35">
      <c r="A115" s="219"/>
      <c r="B115" s="13" t="s">
        <v>702</v>
      </c>
    </row>
    <row r="116" spans="1:2" ht="31" x14ac:dyDescent="0.35">
      <c r="A116" s="219"/>
      <c r="B116" s="13" t="s">
        <v>703</v>
      </c>
    </row>
    <row r="117" spans="1:2" ht="15.65" customHeight="1" x14ac:dyDescent="0.35">
      <c r="A117" s="218" t="s">
        <v>704</v>
      </c>
      <c r="B117" s="11" t="s">
        <v>925</v>
      </c>
    </row>
    <row r="118" spans="1:2" ht="15.5" x14ac:dyDescent="0.35">
      <c r="A118" s="218"/>
      <c r="B118" s="12" t="s">
        <v>705</v>
      </c>
    </row>
    <row r="119" spans="1:2" ht="15.5" x14ac:dyDescent="0.35">
      <c r="A119" s="218"/>
      <c r="B119" s="12" t="s">
        <v>706</v>
      </c>
    </row>
    <row r="120" spans="1:2" ht="15.5" x14ac:dyDescent="0.35">
      <c r="A120" s="218"/>
      <c r="B120" s="12" t="s">
        <v>707</v>
      </c>
    </row>
    <row r="121" spans="1:2" ht="15.5" x14ac:dyDescent="0.35">
      <c r="A121" s="218"/>
      <c r="B121" s="12" t="s">
        <v>708</v>
      </c>
    </row>
    <row r="122" spans="1:2" ht="15.5" x14ac:dyDescent="0.35">
      <c r="A122" s="221" t="s">
        <v>709</v>
      </c>
      <c r="B122" s="12" t="s">
        <v>710</v>
      </c>
    </row>
    <row r="123" spans="1:2" ht="15.65" customHeight="1" x14ac:dyDescent="0.35">
      <c r="A123" s="222"/>
      <c r="B123" s="11" t="s">
        <v>926</v>
      </c>
    </row>
    <row r="124" spans="1:2" ht="15.5" x14ac:dyDescent="0.35">
      <c r="A124" s="222"/>
      <c r="B124" s="11" t="s">
        <v>927</v>
      </c>
    </row>
    <row r="125" spans="1:2" ht="16.5" customHeight="1" x14ac:dyDescent="0.35">
      <c r="A125" s="222"/>
      <c r="B125" s="11" t="s">
        <v>928</v>
      </c>
    </row>
    <row r="126" spans="1:2" ht="16.5" customHeight="1" x14ac:dyDescent="0.35">
      <c r="A126" s="222"/>
      <c r="B126" s="11" t="s">
        <v>711</v>
      </c>
    </row>
    <row r="127" spans="1:2" ht="16.5" customHeight="1" x14ac:dyDescent="0.35">
      <c r="A127" s="222"/>
      <c r="B127" s="12" t="s">
        <v>712</v>
      </c>
    </row>
    <row r="128" spans="1:2" ht="16.5" customHeight="1" x14ac:dyDescent="0.35">
      <c r="A128" s="222"/>
      <c r="B128" s="11" t="s">
        <v>926</v>
      </c>
    </row>
    <row r="129" spans="1:4" ht="16.5" customHeight="1" x14ac:dyDescent="0.35">
      <c r="A129" s="222"/>
      <c r="B129" s="11" t="s">
        <v>927</v>
      </c>
    </row>
    <row r="130" spans="1:4" ht="16.5" customHeight="1" x14ac:dyDescent="0.35">
      <c r="A130" s="222"/>
      <c r="B130" s="11" t="s">
        <v>928</v>
      </c>
    </row>
    <row r="131" spans="1:4" ht="16.5" customHeight="1" x14ac:dyDescent="0.35">
      <c r="A131" s="222"/>
      <c r="B131" s="11" t="s">
        <v>711</v>
      </c>
    </row>
    <row r="132" spans="1:4" ht="15.5" x14ac:dyDescent="0.35">
      <c r="A132" s="222"/>
      <c r="B132" s="12" t="s">
        <v>713</v>
      </c>
    </row>
    <row r="133" spans="1:4" ht="15.5" x14ac:dyDescent="0.35">
      <c r="A133" s="222"/>
      <c r="B133" s="11" t="s">
        <v>926</v>
      </c>
    </row>
    <row r="134" spans="1:4" ht="15.5" x14ac:dyDescent="0.35">
      <c r="A134" s="222"/>
      <c r="B134" s="11" t="s">
        <v>927</v>
      </c>
      <c r="D134" s="49"/>
    </row>
    <row r="135" spans="1:4" ht="15.5" x14ac:dyDescent="0.35">
      <c r="A135" s="222"/>
      <c r="B135" s="11" t="s">
        <v>928</v>
      </c>
    </row>
    <row r="136" spans="1:4" ht="15.5" x14ac:dyDescent="0.35">
      <c r="A136" s="222"/>
      <c r="B136" s="11" t="s">
        <v>711</v>
      </c>
    </row>
    <row r="137" spans="1:4" ht="15.5" x14ac:dyDescent="0.35">
      <c r="A137" s="222"/>
      <c r="B137" s="12" t="s">
        <v>714</v>
      </c>
    </row>
    <row r="138" spans="1:4" ht="15.5" x14ac:dyDescent="0.35">
      <c r="A138" s="222"/>
      <c r="B138" s="11" t="s">
        <v>926</v>
      </c>
    </row>
    <row r="139" spans="1:4" ht="15.5" x14ac:dyDescent="0.35">
      <c r="A139" s="222"/>
      <c r="B139" s="11" t="s">
        <v>927</v>
      </c>
    </row>
    <row r="140" spans="1:4" ht="15.5" x14ac:dyDescent="0.35">
      <c r="A140" s="222"/>
      <c r="B140" s="11" t="s">
        <v>928</v>
      </c>
    </row>
    <row r="141" spans="1:4" ht="15.5" x14ac:dyDescent="0.35">
      <c r="A141" s="222"/>
      <c r="B141" s="11" t="s">
        <v>711</v>
      </c>
    </row>
    <row r="142" spans="1:4" ht="15.5" x14ac:dyDescent="0.35">
      <c r="A142" s="222"/>
      <c r="B142" s="11" t="s">
        <v>715</v>
      </c>
    </row>
    <row r="143" spans="1:4" ht="15.5" x14ac:dyDescent="0.35">
      <c r="A143" s="222"/>
      <c r="B143" s="11" t="s">
        <v>716</v>
      </c>
    </row>
    <row r="144" spans="1:4" ht="54.65" customHeight="1" x14ac:dyDescent="0.35">
      <c r="A144" s="222"/>
      <c r="B144" s="11" t="s">
        <v>717</v>
      </c>
    </row>
    <row r="145" spans="1:2" ht="15.5" x14ac:dyDescent="0.35">
      <c r="A145" s="222"/>
      <c r="B145" s="11" t="s">
        <v>718</v>
      </c>
    </row>
    <row r="146" spans="1:2" ht="31" x14ac:dyDescent="0.35">
      <c r="A146" s="222"/>
      <c r="B146" s="11" t="s">
        <v>719</v>
      </c>
    </row>
    <row r="147" spans="1:2" ht="15.5" x14ac:dyDescent="0.35">
      <c r="A147" s="222"/>
      <c r="B147" s="11" t="s">
        <v>664</v>
      </c>
    </row>
    <row r="148" spans="1:2" ht="31" x14ac:dyDescent="0.35">
      <c r="A148" s="222"/>
      <c r="B148" s="11" t="s">
        <v>720</v>
      </c>
    </row>
    <row r="149" spans="1:2" ht="93" x14ac:dyDescent="0.35">
      <c r="A149" s="222"/>
      <c r="B149" s="11" t="s">
        <v>721</v>
      </c>
    </row>
    <row r="150" spans="1:2" ht="21.65" customHeight="1" x14ac:dyDescent="0.35">
      <c r="A150" s="222"/>
      <c r="B150" s="11" t="s">
        <v>722</v>
      </c>
    </row>
    <row r="151" spans="1:2" ht="54" customHeight="1" x14ac:dyDescent="0.35">
      <c r="A151" s="222"/>
      <c r="B151" s="60" t="s">
        <v>678</v>
      </c>
    </row>
    <row r="152" spans="1:2" ht="15.5" x14ac:dyDescent="0.35">
      <c r="A152" s="223"/>
      <c r="B152" s="60" t="s">
        <v>723</v>
      </c>
    </row>
    <row r="153" spans="1:2" ht="15.5" x14ac:dyDescent="0.35">
      <c r="A153" s="213" t="s">
        <v>724</v>
      </c>
      <c r="B153" s="11" t="s">
        <v>725</v>
      </c>
    </row>
    <row r="154" spans="1:2" ht="15.5" x14ac:dyDescent="0.35">
      <c r="A154" s="214"/>
      <c r="B154" s="11" t="s">
        <v>726</v>
      </c>
    </row>
    <row r="155" spans="1:2" ht="15.5" x14ac:dyDescent="0.35">
      <c r="A155" s="214"/>
      <c r="B155" s="11" t="s">
        <v>727</v>
      </c>
    </row>
    <row r="156" spans="1:2" ht="15.5" x14ac:dyDescent="0.35">
      <c r="A156" s="214"/>
      <c r="B156" s="11" t="s">
        <v>728</v>
      </c>
    </row>
    <row r="157" spans="1:2" ht="15.5" x14ac:dyDescent="0.35">
      <c r="A157" s="214"/>
      <c r="B157" s="11" t="s">
        <v>729</v>
      </c>
    </row>
    <row r="158" spans="1:2" ht="15.5" x14ac:dyDescent="0.35">
      <c r="A158" s="214"/>
      <c r="B158" s="11" t="s">
        <v>730</v>
      </c>
    </row>
    <row r="159" spans="1:2" ht="16" thickBot="1" x14ac:dyDescent="0.4">
      <c r="A159" s="215"/>
      <c r="B159" s="61" t="s">
        <v>731</v>
      </c>
    </row>
  </sheetData>
  <mergeCells count="17">
    <mergeCell ref="A99:A104"/>
    <mergeCell ref="A105:A116"/>
    <mergeCell ref="A117:A121"/>
    <mergeCell ref="A122:A152"/>
    <mergeCell ref="A153:A159"/>
    <mergeCell ref="A50:A59"/>
    <mergeCell ref="A60:A64"/>
    <mergeCell ref="A65:A70"/>
    <mergeCell ref="A71:A78"/>
    <mergeCell ref="A79:A88"/>
    <mergeCell ref="A89:A98"/>
    <mergeCell ref="A1:B1"/>
    <mergeCell ref="A2:B2"/>
    <mergeCell ref="A16:A17"/>
    <mergeCell ref="A18:A19"/>
    <mergeCell ref="A39:A45"/>
    <mergeCell ref="A47:A49"/>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B3F16-700C-42CB-AB1D-E017EB635A5E}">
  <sheetPr>
    <tabColor theme="0"/>
  </sheetPr>
  <dimension ref="A1:BC182"/>
  <sheetViews>
    <sheetView showGridLines="0" zoomScaleNormal="100" zoomScalePageLayoutView="110" workbookViewId="0">
      <selection activeCell="G16" sqref="G16"/>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66" customWidth="1"/>
    <col min="7" max="7" width="15.81640625" style="65" customWidth="1"/>
    <col min="8" max="8" width="19.54296875" customWidth="1"/>
    <col min="9" max="9" width="15" customWidth="1"/>
    <col min="12" max="12" width="8.7265625" style="3"/>
  </cols>
  <sheetData>
    <row r="1" spans="1:55" ht="38.5" customHeight="1" x14ac:dyDescent="0.35">
      <c r="A1" s="184" t="s">
        <v>5</v>
      </c>
      <c r="B1" s="184"/>
      <c r="C1" s="184"/>
      <c r="D1" s="184"/>
      <c r="E1" s="184"/>
      <c r="F1" s="184"/>
      <c r="G1" s="184"/>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85" t="s">
        <v>1</v>
      </c>
      <c r="B2" s="185"/>
      <c r="C2" s="185"/>
      <c r="D2" s="185"/>
      <c r="E2" s="185"/>
      <c r="F2" s="185"/>
      <c r="G2" s="185"/>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85"/>
      <c r="B3" s="185"/>
      <c r="C3" s="185"/>
      <c r="D3" s="185"/>
      <c r="E3" s="185"/>
      <c r="F3" s="185"/>
      <c r="G3" s="185"/>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86" t="s">
        <v>738</v>
      </c>
      <c r="B4" s="186"/>
      <c r="C4" s="186"/>
      <c r="D4" s="186"/>
      <c r="E4" s="186"/>
      <c r="F4" s="186"/>
      <c r="G4" s="186"/>
      <c r="H4" s="118"/>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119"/>
      <c r="B5" s="119"/>
      <c r="C5" s="119"/>
      <c r="D5" s="119"/>
      <c r="E5" s="119"/>
      <c r="F5" s="119"/>
      <c r="G5" s="119"/>
      <c r="H5" s="118"/>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165"/>
      <c r="B6" s="165"/>
      <c r="C6" s="165"/>
      <c r="D6" s="3"/>
      <c r="E6" s="3"/>
      <c r="F6" s="79"/>
      <c r="G6" s="80"/>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78" t="s">
        <v>6</v>
      </c>
      <c r="B7" s="178"/>
      <c r="C7" s="178"/>
      <c r="D7" s="112"/>
      <c r="E7" s="3"/>
      <c r="F7" s="79"/>
      <c r="G7" s="80"/>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109" t="s">
        <v>7</v>
      </c>
      <c r="B8" s="109" t="s">
        <v>8</v>
      </c>
      <c r="C8" s="109" t="s">
        <v>9</v>
      </c>
      <c r="D8" s="3"/>
      <c r="E8" s="187" t="s">
        <v>737</v>
      </c>
      <c r="F8" s="187"/>
      <c r="G8" s="187"/>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98" t="s">
        <v>10</v>
      </c>
      <c r="B9" s="101">
        <v>157819</v>
      </c>
      <c r="C9" s="113">
        <v>151506.24000021178</v>
      </c>
      <c r="D9" s="3"/>
      <c r="E9" s="108" t="s">
        <v>11</v>
      </c>
      <c r="F9" s="117" t="s">
        <v>8</v>
      </c>
      <c r="G9" s="116" t="s">
        <v>12</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98" t="s">
        <v>13</v>
      </c>
      <c r="B10" s="105">
        <v>19378</v>
      </c>
      <c r="C10" s="111">
        <v>53095.719999993322</v>
      </c>
      <c r="D10" s="3"/>
      <c r="E10" s="14" t="s">
        <v>14</v>
      </c>
      <c r="F10" s="103">
        <v>13184</v>
      </c>
      <c r="G10" s="102">
        <v>0.98499999999999999</v>
      </c>
      <c r="H10" s="3"/>
      <c r="I10" s="92"/>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98" t="s">
        <v>15</v>
      </c>
      <c r="B11" s="101">
        <v>6101</v>
      </c>
      <c r="C11" s="113">
        <v>27454.5</v>
      </c>
      <c r="D11" s="3"/>
      <c r="E11" s="14" t="s">
        <v>16</v>
      </c>
      <c r="F11" s="115">
        <v>196</v>
      </c>
      <c r="G11" s="114">
        <v>1.4999999999999999E-2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98" t="s">
        <v>17</v>
      </c>
      <c r="B12" s="101">
        <v>1897</v>
      </c>
      <c r="C12" s="113">
        <v>341.46000000001038</v>
      </c>
      <c r="D12" s="3"/>
      <c r="E12" s="96" t="s">
        <v>18</v>
      </c>
      <c r="F12" s="100">
        <v>13380</v>
      </c>
      <c r="G12" s="99">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98" t="s">
        <v>19</v>
      </c>
      <c r="B13" s="101">
        <v>500</v>
      </c>
      <c r="C13" s="113">
        <v>1850.0000000000152</v>
      </c>
      <c r="D13" s="112"/>
      <c r="E13" s="164" t="s">
        <v>20</v>
      </c>
      <c r="F13" s="164"/>
      <c r="G13" s="164"/>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98" t="s">
        <v>21</v>
      </c>
      <c r="B14" s="105">
        <v>12</v>
      </c>
      <c r="C14" s="111">
        <v>0</v>
      </c>
      <c r="D14" s="3"/>
      <c r="E14" s="181" t="s">
        <v>22</v>
      </c>
      <c r="F14" s="181"/>
      <c r="G14" s="181"/>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96" t="s">
        <v>18</v>
      </c>
      <c r="B15" s="95">
        <v>185707</v>
      </c>
      <c r="C15" s="110">
        <v>234247.91999976622</v>
      </c>
      <c r="D15" s="3"/>
      <c r="E15" s="164"/>
      <c r="F15" s="164"/>
      <c r="G15" s="164"/>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83" t="s">
        <v>736</v>
      </c>
      <c r="B16" s="183"/>
      <c r="C16" s="183"/>
      <c r="E16" s="164"/>
      <c r="F16" s="164"/>
      <c r="G16" s="164"/>
      <c r="H16" s="3"/>
      <c r="I16" s="92"/>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83" t="s">
        <v>23</v>
      </c>
      <c r="B17" s="183"/>
      <c r="C17" s="183"/>
      <c r="D17" s="3"/>
      <c r="E17" s="164"/>
      <c r="F17" s="164"/>
      <c r="G17" s="164"/>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166"/>
      <c r="B18" s="166"/>
      <c r="C18" s="166"/>
      <c r="D18" s="3"/>
      <c r="E18" s="181"/>
      <c r="F18" s="181"/>
      <c r="G18" s="181"/>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78" t="s">
        <v>735</v>
      </c>
      <c r="B19" s="178"/>
      <c r="C19" s="178"/>
      <c r="D19" s="3"/>
      <c r="E19" s="179" t="s">
        <v>734</v>
      </c>
      <c r="F19" s="180"/>
      <c r="G19" s="180"/>
      <c r="H19" s="92"/>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109" t="s">
        <v>24</v>
      </c>
      <c r="B20" s="109" t="s">
        <v>8</v>
      </c>
      <c r="C20" s="109" t="s">
        <v>25</v>
      </c>
      <c r="D20" s="3"/>
      <c r="E20" s="108" t="s">
        <v>11</v>
      </c>
      <c r="F20" s="107" t="s">
        <v>8</v>
      </c>
      <c r="G20" s="106" t="s">
        <v>12</v>
      </c>
      <c r="H20" s="3"/>
      <c r="I20" s="92"/>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98" t="s">
        <v>26</v>
      </c>
      <c r="B21" s="105">
        <v>86820</v>
      </c>
      <c r="C21" s="104">
        <v>621.86914305459572</v>
      </c>
      <c r="D21" s="3"/>
      <c r="E21" s="14" t="s">
        <v>14</v>
      </c>
      <c r="F21" s="103">
        <v>1321</v>
      </c>
      <c r="G21" s="102">
        <v>0.871</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98" t="s">
        <v>27</v>
      </c>
      <c r="B22" s="105">
        <v>3</v>
      </c>
      <c r="C22" s="104">
        <v>957</v>
      </c>
      <c r="D22" s="3"/>
      <c r="E22" s="14" t="s">
        <v>16</v>
      </c>
      <c r="F22" s="103">
        <v>196</v>
      </c>
      <c r="G22" s="102">
        <v>0.129</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98" t="s">
        <v>28</v>
      </c>
      <c r="B23" s="101">
        <v>98881</v>
      </c>
      <c r="C23" s="97">
        <v>582.26563242685654</v>
      </c>
      <c r="D23" s="3"/>
      <c r="E23" s="96" t="s">
        <v>18</v>
      </c>
      <c r="F23" s="100">
        <v>1517</v>
      </c>
      <c r="G23" s="99">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98" t="s">
        <v>29</v>
      </c>
      <c r="B24">
        <v>3</v>
      </c>
      <c r="C24" s="97">
        <v>1585</v>
      </c>
      <c r="D24" s="3"/>
      <c r="E24" s="181" t="s">
        <v>30</v>
      </c>
      <c r="F24" s="181"/>
      <c r="G24" s="181"/>
      <c r="H24" s="3"/>
      <c r="I24" s="92"/>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96" t="s">
        <v>18</v>
      </c>
      <c r="B25" s="95">
        <v>185707</v>
      </c>
      <c r="C25" s="94">
        <v>600.80294765410031</v>
      </c>
      <c r="D25" s="3"/>
      <c r="E25" s="181" t="s">
        <v>22</v>
      </c>
      <c r="F25" s="181"/>
      <c r="G25" s="181"/>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83" t="str">
        <f>A16</f>
        <v>Data from BI Inc. Participants Report, 12.13.2024</v>
      </c>
      <c r="B26" s="183"/>
      <c r="C26" s="183"/>
      <c r="D26" s="92"/>
      <c r="E26" s="165"/>
      <c r="F26" s="93"/>
      <c r="G26" s="80"/>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83" t="s">
        <v>733</v>
      </c>
      <c r="B27" s="183"/>
      <c r="C27" s="183"/>
      <c r="D27" s="92"/>
      <c r="F27" s="91"/>
      <c r="G27" s="90"/>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82"/>
      <c r="B28" s="182"/>
      <c r="C28" s="182"/>
      <c r="D28" s="3"/>
      <c r="E28" s="3"/>
      <c r="F28" s="79"/>
      <c r="G28" s="80"/>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82"/>
      <c r="B29" s="182"/>
      <c r="C29" s="182"/>
      <c r="D29" s="3"/>
      <c r="E29" s="3"/>
      <c r="F29" s="79"/>
      <c r="G29" s="80"/>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82" t="s">
        <v>732</v>
      </c>
      <c r="B30" s="182"/>
      <c r="C30" s="182"/>
      <c r="D30" s="3"/>
      <c r="E30" s="3"/>
      <c r="F30" s="79"/>
      <c r="G30" s="80"/>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89" t="s">
        <v>31</v>
      </c>
      <c r="B31" s="89" t="s">
        <v>8</v>
      </c>
      <c r="C31" s="89" t="s">
        <v>32</v>
      </c>
      <c r="D31" s="3"/>
      <c r="E31" s="3"/>
      <c r="F31" s="79"/>
      <c r="G31" s="80"/>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88" t="s">
        <v>18</v>
      </c>
      <c r="B32" s="87">
        <v>185707</v>
      </c>
      <c r="C32" s="86">
        <v>600.80294765410031</v>
      </c>
      <c r="D32" s="85"/>
      <c r="E32" s="3"/>
      <c r="F32" s="79"/>
      <c r="G32" s="80"/>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83" t="s">
        <v>33</v>
      </c>
      <c r="B33" s="82">
        <v>6189</v>
      </c>
      <c r="C33" s="81">
        <v>562.49264824688964</v>
      </c>
      <c r="E33" s="3"/>
      <c r="F33" s="79"/>
      <c r="G33" s="80"/>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69" t="s">
        <v>10</v>
      </c>
      <c r="B34" s="74">
        <v>5441</v>
      </c>
      <c r="C34" s="73">
        <v>597.93585737915828</v>
      </c>
      <c r="E34" s="78"/>
      <c r="F34" s="79"/>
      <c r="G34" s="80"/>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69" t="s">
        <v>17</v>
      </c>
      <c r="B35" s="74">
        <v>14</v>
      </c>
      <c r="C35" s="73">
        <v>2539.1428571428573</v>
      </c>
      <c r="E35" s="78"/>
      <c r="F35" s="79"/>
      <c r="G35" s="80"/>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69" t="s">
        <v>19</v>
      </c>
      <c r="B36" s="74">
        <v>9</v>
      </c>
      <c r="C36" s="73">
        <v>21</v>
      </c>
      <c r="E36" s="78"/>
      <c r="F36" s="79"/>
      <c r="G36" s="80"/>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69" t="s">
        <v>13</v>
      </c>
      <c r="B37" s="74">
        <v>604</v>
      </c>
      <c r="C37" s="73">
        <v>287.66721854304637</v>
      </c>
      <c r="E37" s="78"/>
      <c r="F37" s="79"/>
      <c r="G37" s="80"/>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69" t="s">
        <v>15</v>
      </c>
      <c r="B38" s="74">
        <v>121</v>
      </c>
      <c r="C38" s="73">
        <v>152.14876033057851</v>
      </c>
      <c r="E38" s="78"/>
      <c r="F38" s="79"/>
      <c r="G38" s="80"/>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5.5" thickBot="1" x14ac:dyDescent="0.4">
      <c r="A39" s="83" t="s">
        <v>34</v>
      </c>
      <c r="B39" s="82">
        <v>3693</v>
      </c>
      <c r="C39" s="81">
        <v>526.22583265637695</v>
      </c>
      <c r="E39" s="78"/>
      <c r="F39" s="79"/>
      <c r="G39" s="80"/>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69" t="s">
        <v>10</v>
      </c>
      <c r="B40" s="74">
        <v>3325</v>
      </c>
      <c r="C40" s="73">
        <v>545.26706766917289</v>
      </c>
      <c r="E40" s="78"/>
      <c r="F40" s="79"/>
      <c r="G40" s="80"/>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69" t="s">
        <v>17</v>
      </c>
      <c r="B41" s="74">
        <v>2</v>
      </c>
      <c r="C41" s="73">
        <v>1720</v>
      </c>
      <c r="D41" s="85"/>
      <c r="E41" s="78"/>
      <c r="F41" s="79"/>
      <c r="G41" s="80"/>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69" t="s">
        <v>19</v>
      </c>
      <c r="B42" s="74">
        <v>20</v>
      </c>
      <c r="C42" s="73">
        <v>33.1</v>
      </c>
      <c r="E42" s="78"/>
      <c r="F42" s="79"/>
      <c r="G42" s="80"/>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69" t="s">
        <v>13</v>
      </c>
      <c r="B43" s="74">
        <v>211</v>
      </c>
      <c r="C43" s="73">
        <v>356.08530805687207</v>
      </c>
      <c r="E43" s="78"/>
      <c r="F43" s="79"/>
      <c r="G43" s="80"/>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69" t="s">
        <v>15</v>
      </c>
      <c r="B44" s="74">
        <v>135</v>
      </c>
      <c r="C44" s="73">
        <v>378.54074074074072</v>
      </c>
      <c r="E44" s="78"/>
      <c r="F44" s="79"/>
      <c r="G44" s="80"/>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83" t="s">
        <v>35</v>
      </c>
      <c r="B45" s="71">
        <v>8095</v>
      </c>
      <c r="C45" s="70">
        <v>612.22285361334161</v>
      </c>
      <c r="E45" s="78"/>
      <c r="F45" s="79"/>
      <c r="G45" s="80"/>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69" t="s">
        <v>10</v>
      </c>
      <c r="B46" s="74">
        <v>7099</v>
      </c>
      <c r="C46" s="73">
        <v>658.79461896041698</v>
      </c>
      <c r="E46" s="78"/>
      <c r="F46" s="79"/>
      <c r="G46" s="80"/>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69" t="s">
        <v>17</v>
      </c>
      <c r="B47" s="74">
        <v>3</v>
      </c>
      <c r="C47" s="73">
        <v>964.33333333333337</v>
      </c>
      <c r="E47" s="78"/>
      <c r="F47" s="79"/>
      <c r="G47" s="80"/>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69" t="s">
        <v>19</v>
      </c>
      <c r="B48" s="74">
        <v>53</v>
      </c>
      <c r="C48" s="73">
        <v>24.037735849056602</v>
      </c>
      <c r="E48" s="78"/>
      <c r="F48" s="79"/>
      <c r="G48" s="80"/>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69" t="s">
        <v>13</v>
      </c>
      <c r="B49" s="74">
        <v>499</v>
      </c>
      <c r="C49" s="73">
        <v>266.36072144288579</v>
      </c>
      <c r="E49" s="78"/>
      <c r="F49" s="79"/>
      <c r="G49" s="80"/>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69" t="s">
        <v>15</v>
      </c>
      <c r="B50" s="74">
        <v>441</v>
      </c>
      <c r="C50" s="73">
        <v>322.17687074829934</v>
      </c>
      <c r="E50" s="78"/>
      <c r="F50" s="79"/>
      <c r="G50" s="80"/>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5.5" thickBot="1" x14ac:dyDescent="0.4">
      <c r="A51" s="83" t="s">
        <v>36</v>
      </c>
      <c r="B51" s="82">
        <v>878</v>
      </c>
      <c r="C51" s="81">
        <v>819.66400911161736</v>
      </c>
      <c r="E51" s="78"/>
      <c r="F51" s="79"/>
      <c r="G51" s="80"/>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69" t="s">
        <v>10</v>
      </c>
      <c r="B52" s="74">
        <v>685</v>
      </c>
      <c r="C52" s="73">
        <v>518.46131386861316</v>
      </c>
      <c r="E52" s="78"/>
      <c r="F52" s="79"/>
      <c r="G52" s="80"/>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69" t="s">
        <v>17</v>
      </c>
      <c r="B53" s="74">
        <v>157</v>
      </c>
      <c r="C53" s="73">
        <v>2295.3375796178343</v>
      </c>
      <c r="E53" s="78"/>
      <c r="F53" s="79"/>
      <c r="G53" s="80"/>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69" t="s">
        <v>19</v>
      </c>
      <c r="B54" s="74">
        <v>1</v>
      </c>
      <c r="C54" s="73">
        <v>151</v>
      </c>
      <c r="D54" s="85"/>
      <c r="E54" s="78"/>
      <c r="F54" s="79"/>
      <c r="G54" s="80"/>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69" t="s">
        <v>13</v>
      </c>
      <c r="B55" s="74">
        <v>31</v>
      </c>
      <c r="C55" s="73">
        <v>111.54838709677419</v>
      </c>
      <c r="E55" s="78"/>
      <c r="F55" s="79"/>
      <c r="G55" s="80"/>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69" t="s">
        <v>15</v>
      </c>
      <c r="B56" s="74">
        <v>4</v>
      </c>
      <c r="C56" s="73">
        <v>135.5</v>
      </c>
      <c r="E56" s="78"/>
      <c r="F56" s="79"/>
      <c r="G56" s="80"/>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83" t="s">
        <v>37</v>
      </c>
      <c r="B57" s="71">
        <v>19511</v>
      </c>
      <c r="C57" s="70">
        <v>711.85920762646708</v>
      </c>
      <c r="E57" s="78"/>
      <c r="F57" s="79"/>
      <c r="G57" s="80"/>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77" t="s">
        <v>10</v>
      </c>
      <c r="B58" s="76">
        <v>16045</v>
      </c>
      <c r="C58" s="75">
        <v>747.00093487067625</v>
      </c>
      <c r="E58" s="78"/>
      <c r="F58" s="79"/>
      <c r="G58" s="80"/>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69" t="s">
        <v>21</v>
      </c>
      <c r="B59" s="74">
        <v>2</v>
      </c>
      <c r="C59" s="73">
        <v>69</v>
      </c>
      <c r="E59" s="78"/>
      <c r="F59" s="79"/>
      <c r="G59" s="80"/>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69" t="s">
        <v>17</v>
      </c>
      <c r="B60" s="74">
        <v>386</v>
      </c>
      <c r="C60" s="73">
        <v>2869.0518134715026</v>
      </c>
      <c r="E60" s="78"/>
      <c r="F60" s="79"/>
      <c r="G60" s="80"/>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69" t="s">
        <v>19</v>
      </c>
      <c r="B61" s="74">
        <v>46</v>
      </c>
      <c r="C61" s="73">
        <v>86.391304347826093</v>
      </c>
      <c r="E61" s="78"/>
      <c r="F61" s="79"/>
      <c r="G61" s="80"/>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69" t="s">
        <v>13</v>
      </c>
      <c r="B62" s="74">
        <v>2694</v>
      </c>
      <c r="C62" s="73">
        <v>269.07089829250185</v>
      </c>
      <c r="E62" s="78"/>
      <c r="F62" s="79"/>
      <c r="G62" s="80"/>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69" t="s">
        <v>15</v>
      </c>
      <c r="B63" s="74">
        <v>338</v>
      </c>
      <c r="C63" s="73">
        <v>198.26035502958581</v>
      </c>
      <c r="E63" s="78"/>
      <c r="F63" s="79"/>
      <c r="G63" s="80"/>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5.5" thickBot="1" x14ac:dyDescent="0.4">
      <c r="A64" s="83" t="s">
        <v>38</v>
      </c>
      <c r="B64" s="82">
        <v>2702</v>
      </c>
      <c r="C64" s="81">
        <v>440.07512953367876</v>
      </c>
      <c r="E64" s="78"/>
      <c r="F64" s="79"/>
      <c r="G64" s="80"/>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69" t="s">
        <v>10</v>
      </c>
      <c r="B65" s="74">
        <v>2073</v>
      </c>
      <c r="C65" s="73">
        <v>530.7665219488664</v>
      </c>
      <c r="E65" s="78"/>
      <c r="F65" s="79"/>
      <c r="G65" s="80"/>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69" t="s">
        <v>19</v>
      </c>
      <c r="B66" s="74">
        <v>19</v>
      </c>
      <c r="C66" s="73">
        <v>32.736842105263158</v>
      </c>
      <c r="E66" s="78"/>
      <c r="F66" s="79"/>
      <c r="G66" s="80"/>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69" t="s">
        <v>13</v>
      </c>
      <c r="B67" s="74">
        <v>510</v>
      </c>
      <c r="C67" s="73">
        <v>143.38235294117646</v>
      </c>
      <c r="E67" s="78"/>
      <c r="F67" s="79"/>
      <c r="G67" s="80"/>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69" t="s">
        <v>15</v>
      </c>
      <c r="B68" s="74">
        <v>100</v>
      </c>
      <c r="C68" s="73">
        <v>150.57</v>
      </c>
      <c r="E68" s="78"/>
      <c r="F68" s="79"/>
      <c r="G68" s="80"/>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5.5" thickBot="1" x14ac:dyDescent="0.4">
      <c r="A69" s="83" t="s">
        <v>39</v>
      </c>
      <c r="B69" s="82">
        <v>3930</v>
      </c>
      <c r="C69" s="81">
        <v>568.23944020356237</v>
      </c>
      <c r="E69" s="78"/>
      <c r="F69" s="79"/>
      <c r="G69" s="80"/>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69" t="s">
        <v>10</v>
      </c>
      <c r="B70" s="74">
        <v>3631</v>
      </c>
      <c r="C70" s="73">
        <v>581.12751308179566</v>
      </c>
      <c r="E70" s="78"/>
      <c r="F70" s="79"/>
      <c r="G70" s="80"/>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69" t="s">
        <v>17</v>
      </c>
      <c r="B71" s="74">
        <v>21</v>
      </c>
      <c r="C71" s="73">
        <v>2572.3809523809523</v>
      </c>
      <c r="E71" s="78"/>
      <c r="F71" s="79"/>
      <c r="G71" s="80"/>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69" t="s">
        <v>19</v>
      </c>
      <c r="B72" s="74">
        <v>20</v>
      </c>
      <c r="C72" s="73">
        <v>107.6</v>
      </c>
      <c r="E72" s="78"/>
      <c r="F72" s="79"/>
      <c r="G72" s="80"/>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69" t="s">
        <v>13</v>
      </c>
      <c r="B73" s="74">
        <v>126</v>
      </c>
      <c r="C73" s="73">
        <v>150.67460317460316</v>
      </c>
      <c r="E73" s="78"/>
      <c r="F73" s="79"/>
      <c r="G73" s="80"/>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69" t="s">
        <v>15</v>
      </c>
      <c r="B74" s="74">
        <v>132</v>
      </c>
      <c r="C74" s="73">
        <v>363.25757575757575</v>
      </c>
      <c r="E74" s="78"/>
      <c r="F74" s="79"/>
      <c r="G74" s="80"/>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83" t="s">
        <v>40</v>
      </c>
      <c r="B75" s="71">
        <v>8016</v>
      </c>
      <c r="C75" s="70">
        <v>836.3259730538922</v>
      </c>
      <c r="E75" s="78"/>
      <c r="F75" s="79"/>
      <c r="G75" s="80"/>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69" t="s">
        <v>10</v>
      </c>
      <c r="B76" s="74">
        <v>7644</v>
      </c>
      <c r="C76" s="73">
        <v>831.72592883307163</v>
      </c>
      <c r="E76" s="78"/>
      <c r="F76" s="79"/>
      <c r="G76" s="80"/>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69" t="s">
        <v>17</v>
      </c>
      <c r="B77" s="74">
        <v>96</v>
      </c>
      <c r="C77" s="73">
        <v>2865.7291666666665</v>
      </c>
      <c r="E77" s="78"/>
      <c r="F77" s="79"/>
      <c r="G77" s="80"/>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69" t="s">
        <v>19</v>
      </c>
      <c r="B78" s="74">
        <v>7</v>
      </c>
      <c r="C78" s="73">
        <v>54.571428571428569</v>
      </c>
      <c r="D78" s="85"/>
      <c r="E78" s="78"/>
      <c r="F78" s="79"/>
      <c r="G78" s="80"/>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69" t="s">
        <v>13</v>
      </c>
      <c r="B79" s="74">
        <v>240</v>
      </c>
      <c r="C79" s="73">
        <v>277.87083333333334</v>
      </c>
      <c r="E79" s="78"/>
      <c r="F79" s="79"/>
      <c r="G79" s="80"/>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69" t="s">
        <v>15</v>
      </c>
      <c r="B80" s="76">
        <v>29</v>
      </c>
      <c r="C80" s="75">
        <v>141.20689655172413</v>
      </c>
      <c r="E80" s="78"/>
      <c r="F80" s="79"/>
      <c r="G80" s="80"/>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84" t="s">
        <v>41</v>
      </c>
      <c r="B81" s="82">
        <v>3199</v>
      </c>
      <c r="C81" s="81">
        <v>249.21287902469521</v>
      </c>
      <c r="E81" s="78"/>
      <c r="F81" s="79"/>
      <c r="G81" s="80"/>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69" t="s">
        <v>10</v>
      </c>
      <c r="B82" s="74">
        <v>1436</v>
      </c>
      <c r="C82" s="73">
        <v>417.68523676880221</v>
      </c>
      <c r="E82" s="78"/>
      <c r="F82" s="79"/>
      <c r="G82" s="80"/>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69" t="s">
        <v>21</v>
      </c>
      <c r="B83" s="74">
        <v>1</v>
      </c>
      <c r="C83" s="73">
        <v>302</v>
      </c>
      <c r="E83" s="78"/>
      <c r="F83" s="79"/>
      <c r="G83" s="80"/>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69" t="s">
        <v>17</v>
      </c>
      <c r="B84" s="74">
        <v>3</v>
      </c>
      <c r="C84" s="73">
        <v>1970</v>
      </c>
      <c r="E84" s="78"/>
      <c r="F84" s="79"/>
      <c r="G84" s="80"/>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69" t="s">
        <v>19</v>
      </c>
      <c r="B85" s="74">
        <v>8</v>
      </c>
      <c r="C85" s="73">
        <v>5.375</v>
      </c>
      <c r="E85" s="78"/>
      <c r="F85" s="79"/>
      <c r="G85" s="80"/>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77" t="s">
        <v>13</v>
      </c>
      <c r="B86" s="76">
        <v>1147</v>
      </c>
      <c r="C86" s="75">
        <v>123.42371403661726</v>
      </c>
      <c r="E86" s="78"/>
      <c r="F86" s="79"/>
      <c r="G86" s="80"/>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72" t="s">
        <v>15</v>
      </c>
      <c r="B87" s="71">
        <v>604</v>
      </c>
      <c r="C87" s="70">
        <v>82.142384105960261</v>
      </c>
      <c r="E87" s="78"/>
      <c r="F87" s="79"/>
      <c r="G87" s="80"/>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69" t="s">
        <v>42</v>
      </c>
      <c r="B88" s="74">
        <v>3668</v>
      </c>
      <c r="C88" s="73">
        <v>417.96646673936749</v>
      </c>
      <c r="E88" s="78"/>
      <c r="F88" s="79"/>
      <c r="G88" s="80"/>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69" t="s">
        <v>10</v>
      </c>
      <c r="B89" s="74">
        <v>2185</v>
      </c>
      <c r="C89" s="73">
        <v>641.04713958810066</v>
      </c>
      <c r="E89" s="78"/>
      <c r="F89" s="79"/>
      <c r="G89" s="80"/>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69" t="s">
        <v>19</v>
      </c>
      <c r="B90" s="74">
        <v>11</v>
      </c>
      <c r="C90" s="73">
        <v>5.1818181818181817</v>
      </c>
      <c r="E90" s="78"/>
      <c r="F90" s="79"/>
      <c r="G90" s="80"/>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69" t="s">
        <v>13</v>
      </c>
      <c r="B91" s="74">
        <v>1248</v>
      </c>
      <c r="C91" s="73">
        <v>83.629006410256409</v>
      </c>
      <c r="E91" s="78"/>
      <c r="F91" s="79"/>
      <c r="G91" s="80"/>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77" t="s">
        <v>15</v>
      </c>
      <c r="B92" s="76">
        <v>224</v>
      </c>
      <c r="C92" s="75">
        <v>124.94196428571429</v>
      </c>
      <c r="E92" s="78"/>
      <c r="F92" s="79"/>
      <c r="G92" s="80"/>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72" t="s">
        <v>43</v>
      </c>
      <c r="B93" s="71">
        <v>3248</v>
      </c>
      <c r="C93" s="70">
        <v>392.75431034482756</v>
      </c>
      <c r="E93" s="78"/>
      <c r="F93" s="79"/>
      <c r="G93" s="80"/>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69" t="s">
        <v>10</v>
      </c>
      <c r="B94" s="74">
        <v>2667</v>
      </c>
      <c r="C94" s="73">
        <v>405.88638920134986</v>
      </c>
      <c r="E94" s="78"/>
      <c r="F94" s="79"/>
      <c r="G94" s="80"/>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69" t="s">
        <v>19</v>
      </c>
      <c r="B95" s="74">
        <v>28</v>
      </c>
      <c r="C95" s="73">
        <v>31.857142857142858</v>
      </c>
      <c r="E95" s="78"/>
      <c r="F95" s="79"/>
      <c r="G95" s="80"/>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69" t="s">
        <v>13</v>
      </c>
      <c r="B96" s="74">
        <v>466</v>
      </c>
      <c r="C96" s="73">
        <v>384.50429184549358</v>
      </c>
      <c r="E96" s="78"/>
      <c r="F96" s="79"/>
      <c r="G96" s="80"/>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77" t="s">
        <v>15</v>
      </c>
      <c r="B97" s="76">
        <v>87</v>
      </c>
      <c r="C97" s="75">
        <v>150.5287356321839</v>
      </c>
      <c r="E97" s="78"/>
      <c r="F97" s="79"/>
      <c r="G97" s="80"/>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72" t="s">
        <v>44</v>
      </c>
      <c r="B98" s="71">
        <v>15869</v>
      </c>
      <c r="C98" s="70">
        <v>486.24922805469782</v>
      </c>
      <c r="E98" s="78"/>
      <c r="F98" s="79"/>
      <c r="G98" s="80"/>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69" t="s">
        <v>10</v>
      </c>
      <c r="B99" s="74">
        <v>13547</v>
      </c>
      <c r="C99" s="73">
        <v>485.61474865283827</v>
      </c>
      <c r="E99" s="78"/>
      <c r="F99" s="79"/>
      <c r="G99" s="80"/>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69" t="s">
        <v>21</v>
      </c>
      <c r="B100" s="74">
        <v>4</v>
      </c>
      <c r="C100" s="73">
        <v>1053.75</v>
      </c>
      <c r="E100" s="78"/>
      <c r="F100" s="79"/>
      <c r="G100" s="80"/>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69" t="s">
        <v>17</v>
      </c>
      <c r="B101" s="74">
        <v>322</v>
      </c>
      <c r="C101" s="73">
        <v>1992.5031055900622</v>
      </c>
      <c r="E101" s="78"/>
      <c r="F101" s="79"/>
      <c r="G101" s="80"/>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69" t="s">
        <v>19</v>
      </c>
      <c r="B102" s="74">
        <v>26</v>
      </c>
      <c r="C102" s="73">
        <v>17.692307692307693</v>
      </c>
      <c r="E102" s="78"/>
      <c r="F102" s="79"/>
      <c r="G102" s="80"/>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69" t="s">
        <v>13</v>
      </c>
      <c r="B103" s="74">
        <v>1211</v>
      </c>
      <c r="C103" s="73">
        <v>231.96201486374898</v>
      </c>
      <c r="E103" s="78"/>
      <c r="F103" s="79"/>
      <c r="G103" s="80"/>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77" t="s">
        <v>15</v>
      </c>
      <c r="B104" s="76">
        <v>759</v>
      </c>
      <c r="C104" s="75">
        <v>277.33728590250331</v>
      </c>
      <c r="E104" s="78"/>
      <c r="F104" s="79"/>
      <c r="G104" s="80"/>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72" t="s">
        <v>45</v>
      </c>
      <c r="B105" s="71">
        <v>15180</v>
      </c>
      <c r="C105" s="70">
        <v>526.55592885375495</v>
      </c>
      <c r="E105" s="78"/>
      <c r="F105" s="79"/>
      <c r="G105" s="80"/>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69" t="s">
        <v>10</v>
      </c>
      <c r="B106" s="74">
        <v>13622</v>
      </c>
      <c r="C106" s="73">
        <v>557.21876376449859</v>
      </c>
      <c r="E106" s="78"/>
      <c r="F106" s="79"/>
      <c r="G106" s="80"/>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69" t="s">
        <v>21</v>
      </c>
      <c r="B107" s="74">
        <v>1</v>
      </c>
      <c r="C107" s="73">
        <v>872</v>
      </c>
      <c r="E107" s="78"/>
      <c r="F107" s="79"/>
      <c r="G107" s="80"/>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69" t="s">
        <v>17</v>
      </c>
      <c r="B108" s="74">
        <v>2</v>
      </c>
      <c r="C108" s="73">
        <v>847</v>
      </c>
      <c r="E108" s="78"/>
      <c r="F108" s="79"/>
      <c r="G108" s="80"/>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69" t="s">
        <v>19</v>
      </c>
      <c r="B109" s="74">
        <v>24</v>
      </c>
      <c r="C109" s="73">
        <v>26.083333333333332</v>
      </c>
      <c r="E109" s="78"/>
      <c r="F109" s="79"/>
      <c r="G109" s="80"/>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69" t="s">
        <v>13</v>
      </c>
      <c r="B110" s="74">
        <v>1236</v>
      </c>
      <c r="C110" s="73">
        <v>275.69822006472492</v>
      </c>
      <c r="E110" s="78"/>
      <c r="F110" s="79"/>
      <c r="G110" s="80"/>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69" t="s">
        <v>15</v>
      </c>
      <c r="B111" s="74">
        <v>295</v>
      </c>
      <c r="C111" s="73">
        <v>199.08474576271186</v>
      </c>
      <c r="E111" s="78"/>
      <c r="F111" s="79"/>
      <c r="G111" s="80"/>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83" t="s">
        <v>46</v>
      </c>
      <c r="B112" s="82">
        <v>6447</v>
      </c>
      <c r="C112" s="81">
        <v>561.85528152629126</v>
      </c>
      <c r="E112" s="78"/>
      <c r="F112" s="79"/>
      <c r="G112" s="80"/>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69" t="s">
        <v>10</v>
      </c>
      <c r="B113" s="74">
        <v>5459</v>
      </c>
      <c r="C113" s="73">
        <v>621.97636929840633</v>
      </c>
      <c r="E113" s="78"/>
      <c r="F113" s="79"/>
      <c r="G113" s="80"/>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69" t="s">
        <v>17</v>
      </c>
      <c r="B114" s="74">
        <v>17</v>
      </c>
      <c r="C114" s="73">
        <v>2387.0588235294117</v>
      </c>
      <c r="E114" s="78"/>
      <c r="F114" s="79"/>
      <c r="G114" s="80"/>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69" t="s">
        <v>19</v>
      </c>
      <c r="B115" s="74">
        <v>12</v>
      </c>
      <c r="C115" s="73">
        <v>44.5</v>
      </c>
      <c r="E115" s="78"/>
      <c r="F115" s="79"/>
      <c r="G115" s="80"/>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69" t="s">
        <v>13</v>
      </c>
      <c r="B116" s="74">
        <v>821</v>
      </c>
      <c r="C116" s="73">
        <v>201.27892813641901</v>
      </c>
      <c r="E116" s="78"/>
      <c r="F116" s="79"/>
      <c r="G116" s="80"/>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77" t="s">
        <v>15</v>
      </c>
      <c r="B117" s="76">
        <v>138</v>
      </c>
      <c r="C117" s="75">
        <v>148.89855072463769</v>
      </c>
      <c r="E117" s="78"/>
      <c r="F117" s="79"/>
      <c r="G117" s="80"/>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72" t="s">
        <v>47</v>
      </c>
      <c r="B118" s="71">
        <v>11675</v>
      </c>
      <c r="C118" s="70">
        <v>501.3381584582441</v>
      </c>
      <c r="E118" s="78"/>
      <c r="F118" s="79"/>
      <c r="G118" s="80"/>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69" t="s">
        <v>10</v>
      </c>
      <c r="B119" s="74">
        <v>9669</v>
      </c>
      <c r="C119" s="73">
        <v>510.47274795738957</v>
      </c>
      <c r="E119" s="78"/>
      <c r="F119" s="79"/>
      <c r="G119" s="80"/>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69" t="s">
        <v>17</v>
      </c>
      <c r="B120" s="74">
        <v>121</v>
      </c>
      <c r="C120" s="73">
        <v>2592.1404958677685</v>
      </c>
      <c r="E120" s="78"/>
      <c r="F120" s="79"/>
      <c r="G120" s="80"/>
      <c r="L120"/>
    </row>
    <row r="121" spans="1:55" ht="16" thickBot="1" x14ac:dyDescent="0.4">
      <c r="A121" s="69" t="s">
        <v>19</v>
      </c>
      <c r="B121" s="74">
        <v>1</v>
      </c>
      <c r="C121" s="73">
        <v>268</v>
      </c>
      <c r="E121" s="78"/>
      <c r="F121" s="79"/>
      <c r="G121" s="80"/>
    </row>
    <row r="122" spans="1:55" ht="16" thickBot="1" x14ac:dyDescent="0.4">
      <c r="A122" s="69" t="s">
        <v>13</v>
      </c>
      <c r="B122" s="74">
        <v>1258</v>
      </c>
      <c r="C122" s="73">
        <v>319.95786963434023</v>
      </c>
      <c r="E122" s="78"/>
      <c r="F122" s="79"/>
    </row>
    <row r="123" spans="1:55" ht="16" thickBot="1" x14ac:dyDescent="0.4">
      <c r="A123" s="77" t="s">
        <v>15</v>
      </c>
      <c r="B123" s="76">
        <v>626</v>
      </c>
      <c r="C123" s="75">
        <v>320.98722044728436</v>
      </c>
      <c r="E123" s="78"/>
      <c r="F123" s="79"/>
    </row>
    <row r="124" spans="1:55" ht="16" thickBot="1" x14ac:dyDescent="0.4">
      <c r="A124" s="72" t="s">
        <v>48</v>
      </c>
      <c r="B124" s="71">
        <v>12611</v>
      </c>
      <c r="C124" s="70">
        <v>889.7209578939021</v>
      </c>
      <c r="E124" s="78"/>
      <c r="F124" s="79"/>
    </row>
    <row r="125" spans="1:55" ht="16" thickBot="1" x14ac:dyDescent="0.4">
      <c r="A125" s="69" t="s">
        <v>10</v>
      </c>
      <c r="B125" s="74">
        <v>11443</v>
      </c>
      <c r="C125" s="73">
        <v>838.36607532989603</v>
      </c>
      <c r="E125" s="78"/>
      <c r="F125" s="79"/>
    </row>
    <row r="126" spans="1:55" ht="16" thickBot="1" x14ac:dyDescent="0.4">
      <c r="A126" s="69" t="s">
        <v>17</v>
      </c>
      <c r="B126" s="74">
        <v>503</v>
      </c>
      <c r="C126" s="73">
        <v>2794.6182902584492</v>
      </c>
      <c r="E126" s="78"/>
      <c r="F126" s="79"/>
    </row>
    <row r="127" spans="1:55" ht="16" thickBot="1" x14ac:dyDescent="0.4">
      <c r="A127" s="69" t="s">
        <v>19</v>
      </c>
      <c r="B127" s="74">
        <v>29</v>
      </c>
      <c r="C127" s="73">
        <v>22.068965517241381</v>
      </c>
      <c r="E127" s="78"/>
      <c r="F127" s="79"/>
    </row>
    <row r="128" spans="1:55" ht="16" thickBot="1" x14ac:dyDescent="0.4">
      <c r="A128" s="69" t="s">
        <v>13</v>
      </c>
      <c r="B128" s="74">
        <v>403</v>
      </c>
      <c r="C128" s="73">
        <v>368.25558312655085</v>
      </c>
      <c r="E128" s="78"/>
      <c r="F128" s="79"/>
    </row>
    <row r="129" spans="1:12" ht="16" thickBot="1" x14ac:dyDescent="0.4">
      <c r="A129" s="77" t="s">
        <v>15</v>
      </c>
      <c r="B129" s="76">
        <v>233</v>
      </c>
      <c r="C129" s="75">
        <v>309.47639484978544</v>
      </c>
      <c r="E129" s="78"/>
      <c r="F129" s="79"/>
    </row>
    <row r="130" spans="1:12" ht="16" thickBot="1" x14ac:dyDescent="0.4">
      <c r="A130" s="72" t="s">
        <v>49</v>
      </c>
      <c r="B130" s="71">
        <v>6758</v>
      </c>
      <c r="C130" s="70">
        <v>610.11364308967154</v>
      </c>
      <c r="E130" s="78"/>
      <c r="F130" s="79"/>
    </row>
    <row r="131" spans="1:12" ht="16" thickBot="1" x14ac:dyDescent="0.4">
      <c r="A131" s="69" t="s">
        <v>10</v>
      </c>
      <c r="B131" s="74">
        <v>6266</v>
      </c>
      <c r="C131" s="73">
        <v>640.71177784870736</v>
      </c>
      <c r="E131" s="78"/>
      <c r="F131" s="79"/>
    </row>
    <row r="132" spans="1:12" ht="16" thickBot="1" x14ac:dyDescent="0.4">
      <c r="A132" s="69" t="s">
        <v>17</v>
      </c>
      <c r="B132" s="74">
        <v>1</v>
      </c>
      <c r="C132" s="73">
        <v>2002</v>
      </c>
      <c r="E132" s="78"/>
      <c r="F132" s="79"/>
    </row>
    <row r="133" spans="1:12" ht="16" thickBot="1" x14ac:dyDescent="0.4">
      <c r="A133" s="69" t="s">
        <v>19</v>
      </c>
      <c r="B133" s="74">
        <v>10</v>
      </c>
      <c r="C133" s="73">
        <v>26.7</v>
      </c>
      <c r="E133" s="78"/>
      <c r="F133" s="79"/>
    </row>
    <row r="134" spans="1:12" ht="16" thickBot="1" x14ac:dyDescent="0.4">
      <c r="A134" s="69" t="s">
        <v>13</v>
      </c>
      <c r="B134" s="74">
        <v>244</v>
      </c>
      <c r="C134" s="73">
        <v>231.06147540983608</v>
      </c>
      <c r="E134" s="78"/>
      <c r="F134" s="79"/>
    </row>
    <row r="135" spans="1:12" ht="16" thickBot="1" x14ac:dyDescent="0.4">
      <c r="A135" s="77" t="s">
        <v>15</v>
      </c>
      <c r="B135" s="76">
        <v>237</v>
      </c>
      <c r="C135" s="75">
        <v>210.12658227848101</v>
      </c>
      <c r="E135" s="78"/>
      <c r="F135" s="79"/>
    </row>
    <row r="136" spans="1:12" ht="16" thickBot="1" x14ac:dyDescent="0.4">
      <c r="A136" s="72" t="s">
        <v>50</v>
      </c>
      <c r="B136" s="71">
        <v>3209</v>
      </c>
      <c r="C136" s="70">
        <v>260.32377687753194</v>
      </c>
      <c r="E136" s="78"/>
      <c r="F136" s="79"/>
    </row>
    <row r="137" spans="1:12" ht="16" thickBot="1" x14ac:dyDescent="0.4">
      <c r="A137" s="69" t="s">
        <v>10</v>
      </c>
      <c r="B137" s="74">
        <v>1905</v>
      </c>
      <c r="C137" s="73">
        <v>378.22677165354332</v>
      </c>
      <c r="E137" s="78"/>
      <c r="F137" s="79"/>
    </row>
    <row r="138" spans="1:12" ht="16" thickBot="1" x14ac:dyDescent="0.4">
      <c r="A138" s="69" t="s">
        <v>19</v>
      </c>
      <c r="B138" s="74">
        <v>80</v>
      </c>
      <c r="C138" s="73">
        <v>15.8375</v>
      </c>
      <c r="E138" s="78"/>
    </row>
    <row r="139" spans="1:12" ht="16" thickBot="1" x14ac:dyDescent="0.4">
      <c r="A139" s="69" t="s">
        <v>13</v>
      </c>
      <c r="B139" s="74">
        <v>1206</v>
      </c>
      <c r="C139" s="73">
        <v>92.540630182421225</v>
      </c>
      <c r="E139" s="78"/>
    </row>
    <row r="140" spans="1:12" ht="16" thickBot="1" x14ac:dyDescent="0.4">
      <c r="A140" s="69" t="s">
        <v>15</v>
      </c>
      <c r="B140" s="74">
        <v>18</v>
      </c>
      <c r="C140" s="73">
        <v>110.33333333333333</v>
      </c>
      <c r="E140" s="78"/>
    </row>
    <row r="141" spans="1:12" ht="16" thickBot="1" x14ac:dyDescent="0.4">
      <c r="A141" s="72" t="s">
        <v>51</v>
      </c>
      <c r="B141" s="71">
        <v>6708</v>
      </c>
      <c r="C141" s="70">
        <v>720.40086463923672</v>
      </c>
      <c r="E141" s="78"/>
      <c r="J141" s="3"/>
      <c r="L141"/>
    </row>
    <row r="142" spans="1:12" ht="16" thickBot="1" x14ac:dyDescent="0.4">
      <c r="A142" s="69" t="s">
        <v>10</v>
      </c>
      <c r="B142" s="74">
        <v>6448</v>
      </c>
      <c r="C142" s="73">
        <v>730.7118486352357</v>
      </c>
      <c r="E142" s="78"/>
      <c r="J142" s="3"/>
      <c r="L142"/>
    </row>
    <row r="143" spans="1:12" ht="16" thickBot="1" x14ac:dyDescent="0.4">
      <c r="A143" s="69" t="s">
        <v>17</v>
      </c>
      <c r="B143" s="74">
        <v>23</v>
      </c>
      <c r="C143" s="73">
        <v>2636.086956521739</v>
      </c>
      <c r="E143" s="78"/>
      <c r="G143"/>
      <c r="J143" s="3"/>
      <c r="L143"/>
    </row>
    <row r="144" spans="1:12" ht="16" thickBot="1" x14ac:dyDescent="0.4">
      <c r="A144" s="69" t="s">
        <v>19</v>
      </c>
      <c r="B144" s="74">
        <v>6</v>
      </c>
      <c r="C144" s="73">
        <v>30</v>
      </c>
      <c r="E144" s="78"/>
      <c r="G144"/>
      <c r="J144" s="3"/>
      <c r="L144"/>
    </row>
    <row r="145" spans="1:7" ht="16" thickBot="1" x14ac:dyDescent="0.4">
      <c r="A145" s="69" t="s">
        <v>13</v>
      </c>
      <c r="B145" s="74">
        <v>200</v>
      </c>
      <c r="C145" s="73">
        <v>267</v>
      </c>
      <c r="E145" s="78"/>
      <c r="G145"/>
    </row>
    <row r="146" spans="1:7" ht="16" thickBot="1" x14ac:dyDescent="0.4">
      <c r="A146" s="69" t="s">
        <v>15</v>
      </c>
      <c r="B146" s="74">
        <v>31</v>
      </c>
      <c r="C146" s="73">
        <v>213.19354838709677</v>
      </c>
      <c r="E146" s="78"/>
      <c r="G146"/>
    </row>
    <row r="147" spans="1:7" ht="16" thickBot="1" x14ac:dyDescent="0.4">
      <c r="A147" s="72" t="s">
        <v>52</v>
      </c>
      <c r="B147" s="71">
        <v>5066</v>
      </c>
      <c r="C147" s="70">
        <v>306.01263324121595</v>
      </c>
      <c r="E147" s="78"/>
    </row>
    <row r="148" spans="1:7" ht="16" thickBot="1" x14ac:dyDescent="0.4">
      <c r="A148" s="69" t="s">
        <v>10</v>
      </c>
      <c r="B148" s="74">
        <v>2910</v>
      </c>
      <c r="C148" s="73">
        <v>469.41237113402065</v>
      </c>
      <c r="E148" s="78"/>
    </row>
    <row r="149" spans="1:7" ht="16" thickBot="1" x14ac:dyDescent="0.4">
      <c r="A149" s="69" t="s">
        <v>17</v>
      </c>
      <c r="B149" s="74">
        <v>2</v>
      </c>
      <c r="C149" s="73">
        <v>982</v>
      </c>
      <c r="E149" s="78"/>
    </row>
    <row r="150" spans="1:7" ht="16" thickBot="1" x14ac:dyDescent="0.4">
      <c r="A150" s="69" t="s">
        <v>19</v>
      </c>
      <c r="B150" s="74">
        <v>29</v>
      </c>
      <c r="C150" s="73">
        <v>20.931034482758619</v>
      </c>
      <c r="D150" s="66"/>
      <c r="E150" s="78"/>
    </row>
    <row r="151" spans="1:7" ht="16" thickBot="1" x14ac:dyDescent="0.4">
      <c r="A151" s="69" t="s">
        <v>13</v>
      </c>
      <c r="B151" s="74">
        <v>1960</v>
      </c>
      <c r="C151" s="73">
        <v>78.85051020408163</v>
      </c>
      <c r="D151" s="66"/>
      <c r="E151" s="78"/>
    </row>
    <row r="152" spans="1:7" ht="16" thickBot="1" x14ac:dyDescent="0.4">
      <c r="A152" s="69" t="s">
        <v>15</v>
      </c>
      <c r="B152" s="74">
        <v>165</v>
      </c>
      <c r="C152" s="73">
        <v>164.55757575757576</v>
      </c>
      <c r="D152" s="66"/>
      <c r="E152" s="65"/>
      <c r="F152"/>
    </row>
    <row r="153" spans="1:7" ht="16" thickBot="1" x14ac:dyDescent="0.4">
      <c r="A153" s="72" t="s">
        <v>53</v>
      </c>
      <c r="B153" s="71">
        <v>2035</v>
      </c>
      <c r="C153" s="70">
        <v>540.32579852579852</v>
      </c>
      <c r="D153" s="66"/>
      <c r="E153" s="65"/>
      <c r="F153"/>
    </row>
    <row r="154" spans="1:7" ht="16" thickBot="1" x14ac:dyDescent="0.4">
      <c r="A154" s="69" t="s">
        <v>10</v>
      </c>
      <c r="B154" s="74">
        <v>1110</v>
      </c>
      <c r="C154" s="73">
        <v>832.81621621621616</v>
      </c>
      <c r="E154" s="65"/>
      <c r="F154"/>
    </row>
    <row r="155" spans="1:7" ht="16" thickBot="1" x14ac:dyDescent="0.4">
      <c r="A155" s="69" t="s">
        <v>17</v>
      </c>
      <c r="B155" s="74">
        <v>18</v>
      </c>
      <c r="C155" s="73">
        <v>2604.1111111111113</v>
      </c>
      <c r="E155" s="65"/>
      <c r="F155"/>
    </row>
    <row r="156" spans="1:7" ht="16" thickBot="1" x14ac:dyDescent="0.4">
      <c r="A156" s="69" t="s">
        <v>19</v>
      </c>
      <c r="B156" s="74">
        <v>9</v>
      </c>
      <c r="C156" s="73">
        <v>35.888888888888886</v>
      </c>
    </row>
    <row r="157" spans="1:7" ht="16" thickBot="1" x14ac:dyDescent="0.4">
      <c r="A157" s="69" t="s">
        <v>13</v>
      </c>
      <c r="B157" s="74">
        <v>706</v>
      </c>
      <c r="C157" s="73">
        <v>158.67280453257791</v>
      </c>
    </row>
    <row r="158" spans="1:7" ht="16" thickBot="1" x14ac:dyDescent="0.4">
      <c r="A158" s="69" t="s">
        <v>15</v>
      </c>
      <c r="B158" s="74">
        <v>192</v>
      </c>
      <c r="C158" s="73">
        <v>82.901041666666671</v>
      </c>
    </row>
    <row r="159" spans="1:7" ht="16" thickBot="1" x14ac:dyDescent="0.4">
      <c r="A159" s="72" t="s">
        <v>54</v>
      </c>
      <c r="B159" s="71">
        <v>19930</v>
      </c>
      <c r="C159" s="70">
        <v>639.41435022579026</v>
      </c>
    </row>
    <row r="160" spans="1:7" ht="16" thickBot="1" x14ac:dyDescent="0.4">
      <c r="A160" s="69" t="s">
        <v>10</v>
      </c>
      <c r="B160" s="74">
        <v>18327</v>
      </c>
      <c r="C160" s="73">
        <v>658.50461068369077</v>
      </c>
    </row>
    <row r="161" spans="1:3" ht="16" thickBot="1" x14ac:dyDescent="0.4">
      <c r="A161" s="69" t="s">
        <v>21</v>
      </c>
      <c r="B161" s="74">
        <v>4</v>
      </c>
      <c r="C161" s="73">
        <v>302.25</v>
      </c>
    </row>
    <row r="162" spans="1:3" ht="16" thickBot="1" x14ac:dyDescent="0.4">
      <c r="A162" s="69" t="s">
        <v>17</v>
      </c>
      <c r="B162" s="74">
        <v>81</v>
      </c>
      <c r="C162" s="73">
        <v>2480.4074074074074</v>
      </c>
    </row>
    <row r="163" spans="1:3" ht="16" thickBot="1" x14ac:dyDescent="0.4">
      <c r="A163" s="69" t="s">
        <v>19</v>
      </c>
      <c r="B163" s="74">
        <v>17</v>
      </c>
      <c r="C163" s="73">
        <v>12.117647058823529</v>
      </c>
    </row>
    <row r="164" spans="1:3" ht="16" thickBot="1" x14ac:dyDescent="0.4">
      <c r="A164" s="69" t="s">
        <v>13</v>
      </c>
      <c r="B164" s="74">
        <v>963</v>
      </c>
      <c r="C164" s="73">
        <v>332.95015576323988</v>
      </c>
    </row>
    <row r="165" spans="1:3" ht="16" thickBot="1" x14ac:dyDescent="0.4">
      <c r="A165" s="77" t="s">
        <v>15</v>
      </c>
      <c r="B165" s="76">
        <v>538</v>
      </c>
      <c r="C165" s="75">
        <v>282.81598513011153</v>
      </c>
    </row>
    <row r="166" spans="1:3" ht="16" thickBot="1" x14ac:dyDescent="0.4">
      <c r="A166" s="72" t="s">
        <v>55</v>
      </c>
      <c r="B166" s="71">
        <v>10389</v>
      </c>
      <c r="C166" s="70">
        <v>657.58869958610069</v>
      </c>
    </row>
    <row r="167" spans="1:3" ht="16" thickBot="1" x14ac:dyDescent="0.4">
      <c r="A167" s="69" t="s">
        <v>10</v>
      </c>
      <c r="B167" s="74">
        <v>8929</v>
      </c>
      <c r="C167" s="73">
        <v>678.74599619218282</v>
      </c>
    </row>
    <row r="168" spans="1:3" ht="16" thickBot="1" x14ac:dyDescent="0.4">
      <c r="A168" s="69" t="s">
        <v>17</v>
      </c>
      <c r="B168" s="74">
        <v>97</v>
      </c>
      <c r="C168" s="73">
        <v>2741.6907216494847</v>
      </c>
    </row>
    <row r="169" spans="1:3" ht="16" thickBot="1" x14ac:dyDescent="0.4">
      <c r="A169" s="69" t="s">
        <v>19</v>
      </c>
      <c r="B169" s="74">
        <v>3</v>
      </c>
      <c r="C169" s="73">
        <v>16.333333333333332</v>
      </c>
    </row>
    <row r="170" spans="1:3" ht="16" thickBot="1" x14ac:dyDescent="0.4">
      <c r="A170" s="69" t="s">
        <v>13</v>
      </c>
      <c r="B170" s="74">
        <v>787</v>
      </c>
      <c r="C170" s="73">
        <v>280.10292249047012</v>
      </c>
    </row>
    <row r="171" spans="1:3" ht="16" thickBot="1" x14ac:dyDescent="0.4">
      <c r="A171" s="77" t="s">
        <v>15</v>
      </c>
      <c r="B171" s="76">
        <v>573</v>
      </c>
      <c r="C171" s="75">
        <v>496.91448516579408</v>
      </c>
    </row>
    <row r="172" spans="1:3" ht="16" thickBot="1" x14ac:dyDescent="0.4">
      <c r="A172" s="72" t="s">
        <v>56</v>
      </c>
      <c r="B172" s="71">
        <v>4148</v>
      </c>
      <c r="C172" s="70">
        <v>823.02217936354873</v>
      </c>
    </row>
    <row r="173" spans="1:3" ht="16" thickBot="1" x14ac:dyDescent="0.4">
      <c r="A173" s="69" t="s">
        <v>10</v>
      </c>
      <c r="B173" s="74">
        <v>3738</v>
      </c>
      <c r="C173" s="73">
        <v>854.60272873194219</v>
      </c>
    </row>
    <row r="174" spans="1:3" ht="16" thickBot="1" x14ac:dyDescent="0.4">
      <c r="A174" s="69" t="s">
        <v>17</v>
      </c>
      <c r="B174" s="74">
        <v>28</v>
      </c>
      <c r="C174" s="73">
        <v>2811.5357142857142</v>
      </c>
    </row>
    <row r="175" spans="1:3" ht="16" thickBot="1" x14ac:dyDescent="0.4">
      <c r="A175" s="69" t="s">
        <v>19</v>
      </c>
      <c r="B175" s="74">
        <v>6</v>
      </c>
      <c r="C175" s="73">
        <v>17.333333333333332</v>
      </c>
    </row>
    <row r="176" spans="1:3" ht="16" thickBot="1" x14ac:dyDescent="0.4">
      <c r="A176" s="69" t="s">
        <v>13</v>
      </c>
      <c r="B176" s="74">
        <v>341</v>
      </c>
      <c r="C176" s="73">
        <v>399.63343108504398</v>
      </c>
    </row>
    <row r="177" spans="1:3" ht="16" thickBot="1" x14ac:dyDescent="0.4">
      <c r="A177" s="69" t="s">
        <v>15</v>
      </c>
      <c r="B177" s="74">
        <v>35</v>
      </c>
      <c r="C177" s="73">
        <v>122.54285714285714</v>
      </c>
    </row>
    <row r="178" spans="1:3" ht="16" thickBot="1" x14ac:dyDescent="0.4">
      <c r="A178" s="72" t="s">
        <v>57</v>
      </c>
      <c r="B178" s="71">
        <v>2553</v>
      </c>
      <c r="C178" s="70">
        <v>398.25812769291031</v>
      </c>
    </row>
    <row r="179" spans="1:3" ht="16" thickBot="1" x14ac:dyDescent="0.4">
      <c r="A179" s="69" t="s">
        <v>10</v>
      </c>
      <c r="B179" s="68">
        <v>2215</v>
      </c>
      <c r="C179" s="67">
        <v>432.13182844243795</v>
      </c>
    </row>
    <row r="180" spans="1:3" ht="16" thickBot="1" x14ac:dyDescent="0.4">
      <c r="A180" s="69" t="s">
        <v>19</v>
      </c>
      <c r="B180" s="68">
        <v>26</v>
      </c>
      <c r="C180" s="67">
        <v>132.23076923076923</v>
      </c>
    </row>
    <row r="181" spans="1:3" ht="16" thickBot="1" x14ac:dyDescent="0.4">
      <c r="A181" s="69" t="s">
        <v>13</v>
      </c>
      <c r="B181" s="68">
        <v>266</v>
      </c>
      <c r="C181" s="67">
        <v>182.39097744360902</v>
      </c>
    </row>
    <row r="182" spans="1:3" ht="16" thickBot="1" x14ac:dyDescent="0.4">
      <c r="A182" s="69" t="s">
        <v>15</v>
      </c>
      <c r="B182" s="68">
        <v>46</v>
      </c>
      <c r="C182" s="67">
        <v>165.80434782608697</v>
      </c>
    </row>
  </sheetData>
  <mergeCells count="18">
    <mergeCell ref="E18:G18"/>
    <mergeCell ref="A7:C7"/>
    <mergeCell ref="A16:C16"/>
    <mergeCell ref="A1:G1"/>
    <mergeCell ref="A2:G3"/>
    <mergeCell ref="A4:G4"/>
    <mergeCell ref="E8:G8"/>
    <mergeCell ref="E14:G14"/>
    <mergeCell ref="A17:C17"/>
    <mergeCell ref="A19:C19"/>
    <mergeCell ref="E19:G19"/>
    <mergeCell ref="E25:G25"/>
    <mergeCell ref="A30:C30"/>
    <mergeCell ref="E24:G24"/>
    <mergeCell ref="A29:C29"/>
    <mergeCell ref="A28:C28"/>
    <mergeCell ref="A26:C26"/>
    <mergeCell ref="A27:C2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8F0BB-1F56-45F7-87CE-40491A8FC1CD}">
  <sheetPr codeName="Sheet9">
    <tabColor theme="0"/>
  </sheetPr>
  <dimension ref="A1:BC169"/>
  <sheetViews>
    <sheetView showGridLines="0" zoomScale="115" zoomScaleNormal="115" zoomScalePageLayoutView="110" workbookViewId="0">
      <selection activeCell="H40" sqref="H40"/>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66" customWidth="1"/>
    <col min="7" max="7" width="15.81640625" style="65" customWidth="1"/>
    <col min="8" max="8" width="19.54296875" customWidth="1"/>
    <col min="9" max="9" width="15" customWidth="1"/>
    <col min="12" max="12" width="8.7265625" style="3"/>
  </cols>
  <sheetData>
    <row r="1" spans="1:55" ht="38.5" customHeight="1" x14ac:dyDescent="0.35">
      <c r="A1" s="184" t="s">
        <v>5</v>
      </c>
      <c r="B1" s="184"/>
      <c r="C1" s="184"/>
      <c r="D1" s="184"/>
      <c r="E1" s="184"/>
      <c r="F1" s="184"/>
      <c r="G1" s="184"/>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85" t="s">
        <v>1</v>
      </c>
      <c r="B2" s="185"/>
      <c r="C2" s="185"/>
      <c r="D2" s="185"/>
      <c r="E2" s="185"/>
      <c r="F2" s="185"/>
      <c r="G2" s="185"/>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85"/>
      <c r="B3" s="185"/>
      <c r="C3" s="185"/>
      <c r="D3" s="185"/>
      <c r="E3" s="185"/>
      <c r="F3" s="185"/>
      <c r="G3" s="185"/>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86" t="s">
        <v>58</v>
      </c>
      <c r="B4" s="186"/>
      <c r="C4" s="186"/>
      <c r="D4" s="186"/>
      <c r="E4" s="186"/>
      <c r="F4" s="186"/>
      <c r="G4" s="186"/>
      <c r="H4" s="118"/>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119"/>
      <c r="B5" s="119"/>
      <c r="C5" s="119"/>
      <c r="D5" s="119"/>
      <c r="E5" s="119"/>
      <c r="F5" s="119"/>
      <c r="G5" s="119"/>
      <c r="H5" s="118"/>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165"/>
      <c r="B6" s="165"/>
      <c r="C6" s="165"/>
      <c r="D6" s="3"/>
      <c r="E6" s="3"/>
      <c r="F6" s="79"/>
      <c r="G6" s="80"/>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78" t="s">
        <v>6</v>
      </c>
      <c r="B7" s="178"/>
      <c r="C7" s="178"/>
      <c r="D7" s="112"/>
      <c r="E7" s="3"/>
      <c r="F7" s="79"/>
      <c r="G7" s="80"/>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109" t="s">
        <v>7</v>
      </c>
      <c r="B8" s="109" t="s">
        <v>8</v>
      </c>
      <c r="C8" s="109" t="s">
        <v>9</v>
      </c>
      <c r="D8" s="3"/>
      <c r="E8" s="180" t="s">
        <v>59</v>
      </c>
      <c r="F8" s="180"/>
      <c r="G8" s="180"/>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98" t="s">
        <v>60</v>
      </c>
      <c r="B9" s="101">
        <v>12576</v>
      </c>
      <c r="C9" s="113">
        <v>34458.240000007179</v>
      </c>
      <c r="D9" s="3"/>
      <c r="E9" s="108" t="s">
        <v>11</v>
      </c>
      <c r="F9" s="117" t="s">
        <v>8</v>
      </c>
      <c r="G9" s="116" t="s">
        <v>12</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98" t="s">
        <v>10</v>
      </c>
      <c r="B10" s="105">
        <v>173590</v>
      </c>
      <c r="C10" s="111">
        <v>166646.40000008326</v>
      </c>
      <c r="D10" s="3"/>
      <c r="E10" s="14" t="s">
        <v>14</v>
      </c>
      <c r="F10" s="103">
        <v>78716</v>
      </c>
      <c r="G10" s="102">
        <v>0.99099999999999999</v>
      </c>
      <c r="H10" s="3"/>
      <c r="I10" s="92"/>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98" t="s">
        <v>17</v>
      </c>
      <c r="B11" s="101">
        <v>7320</v>
      </c>
      <c r="C11" s="113">
        <v>1317.5999999999785</v>
      </c>
      <c r="D11" s="3"/>
      <c r="E11" s="14" t="s">
        <v>16</v>
      </c>
      <c r="F11" s="115">
        <v>736</v>
      </c>
      <c r="G11" s="114">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98" t="s">
        <v>61</v>
      </c>
      <c r="B12" s="101">
        <v>42</v>
      </c>
      <c r="C12" s="113">
        <v>189</v>
      </c>
      <c r="D12" s="3"/>
      <c r="E12" s="96" t="s">
        <v>18</v>
      </c>
      <c r="F12" s="100">
        <v>79452</v>
      </c>
      <c r="G12" s="99">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98" t="s">
        <v>62</v>
      </c>
      <c r="B13" s="101">
        <v>386</v>
      </c>
      <c r="C13" s="113">
        <v>0</v>
      </c>
      <c r="D13" s="112"/>
      <c r="E13" s="164" t="s">
        <v>63</v>
      </c>
      <c r="F13" s="164"/>
      <c r="G13" s="164"/>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98" t="s">
        <v>64</v>
      </c>
      <c r="B14" s="105">
        <v>513</v>
      </c>
      <c r="C14" s="111">
        <v>1898.1000000000158</v>
      </c>
      <c r="D14" s="3"/>
      <c r="E14" s="181" t="s">
        <v>22</v>
      </c>
      <c r="F14" s="181"/>
      <c r="G14" s="181"/>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96" t="s">
        <v>18</v>
      </c>
      <c r="B15" s="95">
        <v>194427</v>
      </c>
      <c r="C15" s="110">
        <v>204509.33999977639</v>
      </c>
      <c r="D15" s="3"/>
      <c r="E15" s="164"/>
      <c r="F15" s="164"/>
      <c r="G15" s="164"/>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49999999999999" customHeight="1" x14ac:dyDescent="0.35">
      <c r="A16" s="183" t="s">
        <v>65</v>
      </c>
      <c r="B16" s="183"/>
      <c r="C16" s="183"/>
      <c r="D16" s="3"/>
      <c r="E16" s="164"/>
      <c r="F16" s="164"/>
      <c r="G16" s="164"/>
      <c r="H16" s="3"/>
      <c r="I16" s="92"/>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5" customHeight="1" x14ac:dyDescent="0.35">
      <c r="A17" s="183" t="s">
        <v>23</v>
      </c>
      <c r="B17" s="183"/>
      <c r="C17" s="183"/>
      <c r="D17" s="3"/>
      <c r="E17" s="164"/>
      <c r="F17" s="164"/>
      <c r="G17" s="164"/>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166"/>
      <c r="B18" s="166"/>
      <c r="C18" s="166"/>
      <c r="D18" s="3"/>
      <c r="E18" s="181"/>
      <c r="F18" s="181"/>
      <c r="G18" s="181"/>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78" t="s">
        <v>66</v>
      </c>
      <c r="B19" s="178"/>
      <c r="C19" s="178"/>
      <c r="D19" s="3"/>
      <c r="E19" s="180" t="s">
        <v>67</v>
      </c>
      <c r="F19" s="180"/>
      <c r="G19" s="180"/>
      <c r="H19" s="92"/>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109" t="s">
        <v>24</v>
      </c>
      <c r="B20" s="109" t="s">
        <v>8</v>
      </c>
      <c r="C20" s="109" t="s">
        <v>25</v>
      </c>
      <c r="D20" s="3"/>
      <c r="E20" s="108" t="s">
        <v>11</v>
      </c>
      <c r="F20" s="107" t="s">
        <v>8</v>
      </c>
      <c r="G20" s="106" t="s">
        <v>12</v>
      </c>
      <c r="H20" s="3"/>
      <c r="I20" s="92"/>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98" t="s">
        <v>26</v>
      </c>
      <c r="B21" s="105">
        <v>85009</v>
      </c>
      <c r="C21" s="104">
        <v>568.94445294027696</v>
      </c>
      <c r="D21" s="3"/>
      <c r="E21" s="14" t="s">
        <v>14</v>
      </c>
      <c r="F21" s="103">
        <v>10679</v>
      </c>
      <c r="G21" s="102">
        <v>0.93600000000000005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98" t="s">
        <v>27</v>
      </c>
      <c r="B22" s="105">
        <v>57</v>
      </c>
      <c r="C22" s="104">
        <v>970.15789473684208</v>
      </c>
      <c r="D22" s="3"/>
      <c r="E22" s="14" t="s">
        <v>16</v>
      </c>
      <c r="F22" s="103">
        <v>736</v>
      </c>
      <c r="G22" s="102">
        <v>6.4000000000000001E-2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98" t="s">
        <v>28</v>
      </c>
      <c r="B23" s="101">
        <v>109297</v>
      </c>
      <c r="C23" s="97">
        <v>532.26144358948557</v>
      </c>
      <c r="D23" s="3"/>
      <c r="E23" s="96" t="s">
        <v>18</v>
      </c>
      <c r="F23" s="100">
        <v>11415</v>
      </c>
      <c r="G23" s="99">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98" t="s">
        <v>29</v>
      </c>
      <c r="B24">
        <v>64</v>
      </c>
      <c r="C24" s="97">
        <v>1006.453125</v>
      </c>
      <c r="D24" s="3"/>
      <c r="E24" s="181" t="s">
        <v>63</v>
      </c>
      <c r="F24" s="181"/>
      <c r="G24" s="181"/>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65" customHeight="1" x14ac:dyDescent="0.35">
      <c r="A25" s="96" t="s">
        <v>18</v>
      </c>
      <c r="B25" s="95">
        <v>194427</v>
      </c>
      <c r="C25" s="94">
        <v>548.58476446172597</v>
      </c>
      <c r="D25" s="3"/>
      <c r="E25" s="181" t="s">
        <v>22</v>
      </c>
      <c r="F25" s="181"/>
      <c r="G25" s="181"/>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83" t="str">
        <f>A16</f>
        <v>Data from BI Inc. Participants Report, 9.30.2023</v>
      </c>
      <c r="B26" s="183"/>
      <c r="C26" s="183"/>
      <c r="D26" s="92"/>
      <c r="E26" s="165"/>
      <c r="F26" s="93"/>
      <c r="G26" s="80"/>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83" t="s">
        <v>68</v>
      </c>
      <c r="B27" s="183"/>
      <c r="C27" s="183"/>
      <c r="D27" s="92"/>
      <c r="F27" s="91"/>
      <c r="G27" s="90"/>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82"/>
      <c r="B28" s="182"/>
      <c r="C28" s="182"/>
      <c r="D28" s="3"/>
      <c r="E28" s="3"/>
      <c r="F28" s="79"/>
      <c r="G28" s="80"/>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82"/>
      <c r="B29" s="182"/>
      <c r="C29" s="182"/>
      <c r="D29" s="3"/>
      <c r="E29" s="3"/>
      <c r="F29" s="79"/>
      <c r="G29" s="80"/>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5" customHeight="1" thickBot="1" x14ac:dyDescent="0.4">
      <c r="A30" s="182" t="s">
        <v>69</v>
      </c>
      <c r="B30" s="182"/>
      <c r="C30" s="182"/>
      <c r="D30" s="3"/>
      <c r="E30" s="3"/>
      <c r="F30" s="79"/>
      <c r="G30" s="80"/>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89" t="s">
        <v>31</v>
      </c>
      <c r="B31" s="89" t="s">
        <v>8</v>
      </c>
      <c r="C31" s="89" t="s">
        <v>32</v>
      </c>
      <c r="D31" s="3"/>
      <c r="E31" s="3"/>
      <c r="F31" s="79"/>
      <c r="G31" s="80"/>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88" t="s">
        <v>18</v>
      </c>
      <c r="B32" s="87">
        <v>194427</v>
      </c>
      <c r="C32" s="86">
        <v>548.58476446172597</v>
      </c>
      <c r="D32" s="85"/>
      <c r="E32" s="3"/>
      <c r="F32" s="79"/>
      <c r="G32" s="80"/>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83" t="s">
        <v>33</v>
      </c>
      <c r="B33" s="82">
        <v>5244</v>
      </c>
      <c r="C33" s="81">
        <v>654.05949656750568</v>
      </c>
      <c r="E33" s="3"/>
      <c r="F33" s="79"/>
      <c r="G33" s="80"/>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69" t="s">
        <v>60</v>
      </c>
      <c r="B34" s="74">
        <v>309</v>
      </c>
      <c r="C34" s="73">
        <v>485.43042071197414</v>
      </c>
      <c r="E34" s="3"/>
      <c r="F34" s="79"/>
      <c r="G34" s="80"/>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69" t="s">
        <v>10</v>
      </c>
      <c r="B35" s="74">
        <v>4633</v>
      </c>
      <c r="C35" s="73">
        <v>575.50960500755446</v>
      </c>
      <c r="E35" s="78"/>
      <c r="F35" s="79"/>
      <c r="G35" s="80"/>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69" t="s">
        <v>17</v>
      </c>
      <c r="B36" s="74">
        <v>285</v>
      </c>
      <c r="C36" s="73">
        <v>2151.6666666666665</v>
      </c>
      <c r="E36" s="78"/>
      <c r="F36" s="79"/>
      <c r="G36" s="80"/>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69" t="s">
        <v>19</v>
      </c>
      <c r="B37" s="74">
        <v>17</v>
      </c>
      <c r="C37" s="73">
        <v>19.352941176470587</v>
      </c>
      <c r="E37" s="78"/>
      <c r="F37" s="79"/>
      <c r="G37" s="80"/>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83" t="s">
        <v>34</v>
      </c>
      <c r="B38" s="82">
        <v>3551</v>
      </c>
      <c r="C38" s="81">
        <v>564.00478738383549</v>
      </c>
      <c r="E38" s="78"/>
      <c r="F38" s="79"/>
      <c r="G38" s="80"/>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69" t="s">
        <v>60</v>
      </c>
      <c r="B39" s="74">
        <v>124</v>
      </c>
      <c r="C39" s="73">
        <v>292.16935483870969</v>
      </c>
      <c r="E39" s="78"/>
      <c r="F39" s="79"/>
      <c r="G39" s="80"/>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69" t="s">
        <v>10</v>
      </c>
      <c r="B40" s="74">
        <v>3361</v>
      </c>
      <c r="C40" s="73">
        <v>571.9485272240405</v>
      </c>
      <c r="E40" s="78"/>
      <c r="F40" s="79"/>
      <c r="G40" s="80"/>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69" t="s">
        <v>21</v>
      </c>
      <c r="B41" s="74">
        <v>1</v>
      </c>
      <c r="C41" s="73">
        <v>35</v>
      </c>
      <c r="D41" s="85"/>
      <c r="E41" s="78"/>
      <c r="F41" s="79"/>
      <c r="G41" s="80"/>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69" t="s">
        <v>17</v>
      </c>
      <c r="B42" s="74">
        <v>27</v>
      </c>
      <c r="C42" s="73">
        <v>1595.4814814814815</v>
      </c>
      <c r="E42" s="78"/>
      <c r="F42" s="79"/>
      <c r="G42" s="80"/>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69" t="s">
        <v>19</v>
      </c>
      <c r="B43" s="74">
        <v>38</v>
      </c>
      <c r="C43" s="73">
        <v>29.473684210526315</v>
      </c>
      <c r="E43" s="78"/>
      <c r="F43" s="79"/>
      <c r="G43" s="80"/>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83" t="s">
        <v>35</v>
      </c>
      <c r="B44" s="82">
        <v>7048</v>
      </c>
      <c r="C44" s="81">
        <v>482.88351305334845</v>
      </c>
      <c r="E44" s="78"/>
      <c r="F44" s="79"/>
      <c r="G44" s="80"/>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69" t="s">
        <v>60</v>
      </c>
      <c r="B45" s="74">
        <v>113</v>
      </c>
      <c r="C45" s="73">
        <v>409.69026548672565</v>
      </c>
      <c r="E45" s="78"/>
      <c r="F45" s="79"/>
      <c r="G45" s="80"/>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69" t="s">
        <v>10</v>
      </c>
      <c r="B46" s="74">
        <v>6905</v>
      </c>
      <c r="C46" s="73">
        <v>485.80318609703113</v>
      </c>
      <c r="E46" s="78"/>
      <c r="F46" s="79"/>
      <c r="G46" s="80"/>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69" t="s">
        <v>17</v>
      </c>
      <c r="B47" s="74">
        <v>2</v>
      </c>
      <c r="C47" s="73">
        <v>967</v>
      </c>
      <c r="E47" s="78"/>
      <c r="F47" s="79"/>
      <c r="G47" s="80"/>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69" t="s">
        <v>19</v>
      </c>
      <c r="B48" s="74">
        <v>28</v>
      </c>
      <c r="C48" s="73">
        <v>23.678571428571427</v>
      </c>
      <c r="E48" s="78"/>
      <c r="F48" s="79"/>
      <c r="G48" s="80"/>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5.5" thickBot="1" x14ac:dyDescent="0.4">
      <c r="A49" s="83" t="s">
        <v>36</v>
      </c>
      <c r="B49" s="82">
        <v>602</v>
      </c>
      <c r="C49" s="81">
        <v>947.98172757475083</v>
      </c>
      <c r="E49" s="78"/>
      <c r="F49" s="79"/>
      <c r="G49" s="80"/>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69" t="s">
        <v>60</v>
      </c>
      <c r="B50" s="74">
        <v>9</v>
      </c>
      <c r="C50" s="73">
        <v>147</v>
      </c>
      <c r="E50" s="78"/>
      <c r="F50" s="79"/>
      <c r="G50" s="80"/>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69" t="s">
        <v>10</v>
      </c>
      <c r="B51" s="74">
        <v>340</v>
      </c>
      <c r="C51" s="73">
        <v>355.90588235294115</v>
      </c>
      <c r="E51" s="78"/>
      <c r="F51" s="79"/>
      <c r="G51" s="80"/>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69" t="s">
        <v>17</v>
      </c>
      <c r="B52" s="74">
        <v>253</v>
      </c>
      <c r="C52" s="73">
        <v>1772.1501976284585</v>
      </c>
      <c r="E52" s="78"/>
      <c r="F52" s="79"/>
      <c r="G52" s="80"/>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5.5" thickBot="1" x14ac:dyDescent="0.4">
      <c r="A53" s="83" t="s">
        <v>37</v>
      </c>
      <c r="B53" s="82">
        <v>13882</v>
      </c>
      <c r="C53" s="81">
        <v>695.04372568794122</v>
      </c>
      <c r="E53" s="78"/>
      <c r="F53" s="79"/>
      <c r="G53" s="80"/>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69" t="s">
        <v>60</v>
      </c>
      <c r="B54" s="74">
        <v>430</v>
      </c>
      <c r="C54" s="73">
        <v>306.57674418604654</v>
      </c>
      <c r="D54" s="85"/>
      <c r="E54" s="78"/>
      <c r="F54" s="79"/>
      <c r="G54" s="80"/>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69" t="s">
        <v>10</v>
      </c>
      <c r="B55" s="74">
        <v>12698</v>
      </c>
      <c r="C55" s="73">
        <v>620.19459757442121</v>
      </c>
      <c r="E55" s="78"/>
      <c r="F55" s="79"/>
      <c r="G55" s="80"/>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69" t="s">
        <v>21</v>
      </c>
      <c r="B56" s="74">
        <v>3</v>
      </c>
      <c r="C56" s="73">
        <v>277</v>
      </c>
      <c r="E56" s="78"/>
      <c r="F56" s="79"/>
      <c r="G56" s="80"/>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69" t="s">
        <v>17</v>
      </c>
      <c r="B57" s="74">
        <v>708</v>
      </c>
      <c r="C57" s="73">
        <v>2316.0395480225989</v>
      </c>
      <c r="E57" s="78"/>
      <c r="F57" s="79"/>
      <c r="G57" s="80"/>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69" t="s">
        <v>19</v>
      </c>
      <c r="B58" s="74">
        <v>43</v>
      </c>
      <c r="C58" s="73">
        <v>22.11627906976744</v>
      </c>
      <c r="E58" s="78"/>
      <c r="F58" s="79"/>
      <c r="G58" s="80"/>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5.5" thickBot="1" x14ac:dyDescent="0.4">
      <c r="A59" s="83" t="s">
        <v>38</v>
      </c>
      <c r="B59" s="82">
        <v>2358</v>
      </c>
      <c r="C59" s="81">
        <v>471.02417302798983</v>
      </c>
      <c r="E59" s="78"/>
      <c r="F59" s="79"/>
      <c r="G59" s="80"/>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69" t="s">
        <v>60</v>
      </c>
      <c r="B60" s="74">
        <v>156</v>
      </c>
      <c r="C60" s="73">
        <v>192.23717948717947</v>
      </c>
      <c r="E60" s="78"/>
      <c r="F60" s="79"/>
      <c r="G60" s="80"/>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69" t="s">
        <v>10</v>
      </c>
      <c r="B61" s="74">
        <v>2191</v>
      </c>
      <c r="C61" s="73">
        <v>491.06298493838432</v>
      </c>
      <c r="E61" s="78"/>
      <c r="F61" s="79"/>
      <c r="G61" s="80"/>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69" t="s">
        <v>21</v>
      </c>
      <c r="B62" s="74">
        <v>1</v>
      </c>
      <c r="C62" s="73">
        <v>59</v>
      </c>
      <c r="E62" s="78"/>
      <c r="F62" s="79"/>
      <c r="G62" s="80"/>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69" t="s">
        <v>17</v>
      </c>
      <c r="B63" s="74">
        <v>3</v>
      </c>
      <c r="C63" s="73">
        <v>1554.3333333333333</v>
      </c>
      <c r="E63" s="78"/>
      <c r="F63" s="79"/>
      <c r="G63" s="80"/>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69" t="s">
        <v>19</v>
      </c>
      <c r="B64" s="74">
        <v>7</v>
      </c>
      <c r="C64" s="73">
        <v>6.4285714285714288</v>
      </c>
      <c r="E64" s="78"/>
      <c r="F64" s="79"/>
      <c r="G64" s="80"/>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5.5" thickBot="1" x14ac:dyDescent="0.4">
      <c r="A65" s="83" t="s">
        <v>39</v>
      </c>
      <c r="B65" s="82">
        <v>2924</v>
      </c>
      <c r="C65" s="81">
        <v>511.68125854993161</v>
      </c>
      <c r="E65" s="78"/>
      <c r="F65" s="79"/>
      <c r="G65" s="80"/>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69" t="s">
        <v>60</v>
      </c>
      <c r="B66" s="74">
        <v>26</v>
      </c>
      <c r="C66" s="73">
        <v>306.07692307692309</v>
      </c>
      <c r="E66" s="78"/>
      <c r="F66" s="79"/>
      <c r="G66" s="80"/>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69" t="s">
        <v>10</v>
      </c>
      <c r="B67" s="74">
        <v>2797</v>
      </c>
      <c r="C67" s="73">
        <v>478.07293528780838</v>
      </c>
      <c r="E67" s="78"/>
      <c r="F67" s="79"/>
      <c r="G67" s="80"/>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69" t="s">
        <v>70</v>
      </c>
      <c r="B68" s="74">
        <v>17</v>
      </c>
      <c r="C68" s="73">
        <v>920.76470588235293</v>
      </c>
      <c r="E68" s="78"/>
      <c r="F68" s="79"/>
      <c r="G68" s="80"/>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69" t="s">
        <v>17</v>
      </c>
      <c r="B69" s="74">
        <v>61</v>
      </c>
      <c r="C69" s="73">
        <v>2204.7213114754099</v>
      </c>
      <c r="E69" s="78"/>
      <c r="F69" s="79"/>
      <c r="G69" s="80"/>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69" t="s">
        <v>19</v>
      </c>
      <c r="B70" s="76">
        <v>23</v>
      </c>
      <c r="C70" s="75">
        <v>38.565217391304351</v>
      </c>
      <c r="E70" s="78"/>
      <c r="F70" s="79"/>
      <c r="G70" s="80"/>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83" t="s">
        <v>40</v>
      </c>
      <c r="B71" s="71">
        <v>10017</v>
      </c>
      <c r="C71" s="70">
        <v>833.78147149845267</v>
      </c>
      <c r="E71" s="78"/>
      <c r="F71" s="79"/>
      <c r="G71" s="80"/>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69" t="s">
        <v>60</v>
      </c>
      <c r="B72" s="74">
        <v>94</v>
      </c>
      <c r="C72" s="73">
        <v>487.39361702127661</v>
      </c>
      <c r="E72" s="78"/>
      <c r="F72" s="79"/>
      <c r="G72" s="80"/>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69" t="s">
        <v>10</v>
      </c>
      <c r="B73" s="74">
        <v>9343</v>
      </c>
      <c r="C73" s="73">
        <v>732.12126725891039</v>
      </c>
      <c r="E73" s="78"/>
      <c r="F73" s="79"/>
      <c r="G73" s="80"/>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69" t="s">
        <v>17</v>
      </c>
      <c r="B74" s="74">
        <v>580</v>
      </c>
      <c r="C74" s="73">
        <v>2527.5258620689656</v>
      </c>
      <c r="E74" s="78"/>
      <c r="F74" s="79"/>
      <c r="G74" s="80"/>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5.5" thickBot="1" x14ac:dyDescent="0.4">
      <c r="A75" s="83" t="s">
        <v>41</v>
      </c>
      <c r="B75" s="82">
        <v>2935</v>
      </c>
      <c r="C75" s="81">
        <v>263.14344122657582</v>
      </c>
      <c r="E75" s="78"/>
      <c r="F75" s="79"/>
      <c r="G75" s="80"/>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69" t="s">
        <v>60</v>
      </c>
      <c r="B76" s="74">
        <v>1183</v>
      </c>
      <c r="C76" s="73">
        <v>51.449704142011832</v>
      </c>
      <c r="E76" s="78"/>
      <c r="F76" s="79"/>
      <c r="G76" s="80"/>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69" t="s">
        <v>10</v>
      </c>
      <c r="B77" s="74">
        <v>1558</v>
      </c>
      <c r="C77" s="73">
        <v>280.13414634146341</v>
      </c>
      <c r="E77" s="78"/>
      <c r="F77" s="79"/>
      <c r="G77" s="80"/>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69" t="s">
        <v>17</v>
      </c>
      <c r="B78" s="74">
        <v>192</v>
      </c>
      <c r="C78" s="73">
        <v>1431.8072916666667</v>
      </c>
      <c r="D78" s="85"/>
      <c r="E78" s="78"/>
      <c r="F78" s="79"/>
      <c r="G78" s="80"/>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69" t="s">
        <v>19</v>
      </c>
      <c r="B79" s="74">
        <v>2</v>
      </c>
      <c r="C79" s="73">
        <v>52.5</v>
      </c>
      <c r="E79" s="78"/>
      <c r="F79" s="79"/>
      <c r="G79" s="80"/>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5.5" thickBot="1" x14ac:dyDescent="0.4">
      <c r="A80" s="83" t="s">
        <v>42</v>
      </c>
      <c r="B80" s="82">
        <v>13995</v>
      </c>
      <c r="C80" s="81">
        <v>212.84194355126832</v>
      </c>
      <c r="E80" s="78"/>
      <c r="F80" s="79"/>
      <c r="G80" s="80"/>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69" t="s">
        <v>60</v>
      </c>
      <c r="B81" s="74">
        <v>2814</v>
      </c>
      <c r="C81" s="73">
        <v>33.760483297796732</v>
      </c>
      <c r="E81" s="78"/>
      <c r="F81" s="79"/>
      <c r="G81" s="80"/>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69" t="s">
        <v>10</v>
      </c>
      <c r="B82" s="74">
        <v>11025</v>
      </c>
      <c r="C82" s="73">
        <v>257.81396825396826</v>
      </c>
      <c r="E82" s="78"/>
      <c r="F82" s="79"/>
      <c r="G82" s="80"/>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69" t="s">
        <v>21</v>
      </c>
      <c r="B83" s="74">
        <v>122</v>
      </c>
      <c r="C83" s="73">
        <v>331.13934426229508</v>
      </c>
      <c r="E83" s="78"/>
      <c r="F83" s="79"/>
      <c r="G83" s="80"/>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69" t="s">
        <v>17</v>
      </c>
      <c r="B84" s="74">
        <v>1</v>
      </c>
      <c r="C84" s="73">
        <v>638</v>
      </c>
      <c r="E84" s="78"/>
      <c r="F84" s="79"/>
      <c r="G84" s="80"/>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69" t="s">
        <v>19</v>
      </c>
      <c r="B85" s="74">
        <v>33</v>
      </c>
      <c r="C85" s="73">
        <v>8.6363636363636367</v>
      </c>
      <c r="E85" s="78"/>
      <c r="F85" s="79"/>
      <c r="G85" s="80"/>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5.5" thickBot="1" x14ac:dyDescent="0.4">
      <c r="A86" s="83" t="s">
        <v>43</v>
      </c>
      <c r="B86" s="82">
        <v>2727</v>
      </c>
      <c r="C86" s="81">
        <v>363.58635863586358</v>
      </c>
      <c r="E86" s="78"/>
      <c r="F86" s="79"/>
      <c r="G86" s="80"/>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69" t="s">
        <v>60</v>
      </c>
      <c r="B87" s="74">
        <v>354</v>
      </c>
      <c r="C87" s="73">
        <v>389.16101694915255</v>
      </c>
      <c r="E87" s="78"/>
      <c r="F87" s="79"/>
      <c r="G87" s="80"/>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69" t="s">
        <v>10</v>
      </c>
      <c r="B88" s="74">
        <v>2365</v>
      </c>
      <c r="C88" s="73">
        <v>360.93023255813955</v>
      </c>
      <c r="E88" s="78"/>
      <c r="F88" s="79"/>
      <c r="G88" s="80"/>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69" t="s">
        <v>19</v>
      </c>
      <c r="B89" s="74">
        <v>8</v>
      </c>
      <c r="C89" s="73">
        <v>17.125</v>
      </c>
      <c r="E89" s="78"/>
      <c r="F89" s="79"/>
      <c r="G89" s="80"/>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5.5" thickBot="1" x14ac:dyDescent="0.4">
      <c r="A90" s="83" t="s">
        <v>44</v>
      </c>
      <c r="B90" s="82">
        <v>11440</v>
      </c>
      <c r="C90" s="81">
        <v>509.98505244755245</v>
      </c>
      <c r="E90" s="78"/>
      <c r="F90" s="79"/>
      <c r="G90" s="80"/>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69" t="s">
        <v>60</v>
      </c>
      <c r="B91" s="74">
        <v>605</v>
      </c>
      <c r="C91" s="73">
        <v>262.33719008264461</v>
      </c>
      <c r="E91" s="78"/>
      <c r="F91" s="79"/>
      <c r="G91" s="80"/>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69" t="s">
        <v>10</v>
      </c>
      <c r="B92" s="74">
        <v>9834</v>
      </c>
      <c r="C92" s="73">
        <v>414.74577994712223</v>
      </c>
      <c r="E92" s="78"/>
      <c r="F92" s="79"/>
      <c r="G92" s="80"/>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69" t="s">
        <v>70</v>
      </c>
      <c r="B93" s="74">
        <v>25</v>
      </c>
      <c r="C93" s="73">
        <v>584.44000000000005</v>
      </c>
      <c r="E93" s="78"/>
      <c r="F93" s="79"/>
      <c r="G93" s="80"/>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69" t="s">
        <v>17</v>
      </c>
      <c r="B94" s="74">
        <v>935</v>
      </c>
      <c r="C94" s="73">
        <v>1691.614973262032</v>
      </c>
      <c r="E94" s="78"/>
      <c r="F94" s="79"/>
      <c r="G94" s="80"/>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69" t="s">
        <v>19</v>
      </c>
      <c r="B95" s="74">
        <v>41</v>
      </c>
      <c r="C95" s="73">
        <v>15.463414634146341</v>
      </c>
      <c r="E95" s="78"/>
      <c r="F95" s="79"/>
      <c r="G95" s="80"/>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5.5" thickBot="1" x14ac:dyDescent="0.4">
      <c r="A96" s="83" t="s">
        <v>45</v>
      </c>
      <c r="B96" s="82">
        <v>18321</v>
      </c>
      <c r="C96" s="81">
        <v>437.57595109437256</v>
      </c>
      <c r="E96" s="78"/>
      <c r="F96" s="79"/>
      <c r="G96" s="80"/>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69" t="s">
        <v>60</v>
      </c>
      <c r="B97" s="74">
        <v>433</v>
      </c>
      <c r="C97" s="73">
        <v>325.32332563510391</v>
      </c>
      <c r="E97" s="78"/>
      <c r="F97" s="79"/>
      <c r="G97" s="80"/>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69" t="s">
        <v>10</v>
      </c>
      <c r="B98" s="74">
        <v>17856</v>
      </c>
      <c r="C98" s="73">
        <v>439.99036738351253</v>
      </c>
      <c r="E98" s="78"/>
      <c r="F98" s="79"/>
      <c r="G98" s="80"/>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69" t="s">
        <v>21</v>
      </c>
      <c r="B99" s="74">
        <v>1</v>
      </c>
      <c r="C99" s="73">
        <v>297</v>
      </c>
      <c r="E99" s="78"/>
      <c r="F99" s="79"/>
      <c r="G99" s="80"/>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69" t="s">
        <v>17</v>
      </c>
      <c r="B100" s="74">
        <v>15</v>
      </c>
      <c r="C100" s="73">
        <v>1270.0666666666666</v>
      </c>
      <c r="E100" s="78"/>
      <c r="F100" s="79"/>
      <c r="G100" s="80"/>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69" t="s">
        <v>19</v>
      </c>
      <c r="B101" s="74">
        <v>16</v>
      </c>
      <c r="C101" s="73">
        <v>9.25</v>
      </c>
      <c r="E101" s="78"/>
      <c r="F101" s="79"/>
      <c r="G101" s="80"/>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5.5" thickBot="1" x14ac:dyDescent="0.4">
      <c r="A102" s="83" t="s">
        <v>46</v>
      </c>
      <c r="B102" s="82">
        <v>4817</v>
      </c>
      <c r="C102" s="81">
        <v>553.03383848868589</v>
      </c>
      <c r="E102" s="78"/>
      <c r="F102" s="79"/>
      <c r="G102" s="80"/>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69" t="s">
        <v>60</v>
      </c>
      <c r="B103" s="74">
        <v>215</v>
      </c>
      <c r="C103" s="73">
        <v>263.2</v>
      </c>
      <c r="E103" s="78"/>
      <c r="F103" s="79"/>
      <c r="G103" s="80"/>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69" t="s">
        <v>10</v>
      </c>
      <c r="B104" s="74">
        <v>4532</v>
      </c>
      <c r="C104" s="73">
        <v>561.24183583406887</v>
      </c>
      <c r="E104" s="78"/>
      <c r="F104" s="79"/>
      <c r="G104" s="80"/>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69" t="s">
        <v>17</v>
      </c>
      <c r="B105" s="74">
        <v>35</v>
      </c>
      <c r="C105" s="73">
        <v>1799.9428571428571</v>
      </c>
      <c r="E105" s="78"/>
      <c r="F105" s="79"/>
      <c r="G105" s="80"/>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69" t="s">
        <v>19</v>
      </c>
      <c r="B106" s="74">
        <v>35</v>
      </c>
      <c r="C106" s="73">
        <v>23.714285714285715</v>
      </c>
      <c r="E106" s="78"/>
      <c r="F106" s="79"/>
      <c r="G106" s="80"/>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5.5" thickBot="1" x14ac:dyDescent="0.4">
      <c r="A107" s="83" t="s">
        <v>47</v>
      </c>
      <c r="B107" s="82">
        <v>8818</v>
      </c>
      <c r="C107" s="81">
        <v>557.04184622363346</v>
      </c>
      <c r="E107" s="78"/>
      <c r="F107" s="79"/>
      <c r="G107" s="80"/>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69" t="s">
        <v>60</v>
      </c>
      <c r="B108" s="74">
        <v>362</v>
      </c>
      <c r="C108" s="73">
        <v>525.07182320441984</v>
      </c>
      <c r="E108" s="78"/>
      <c r="F108" s="79"/>
      <c r="G108" s="80"/>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69" t="s">
        <v>10</v>
      </c>
      <c r="B109" s="74">
        <v>8279</v>
      </c>
      <c r="C109" s="73">
        <v>525.00555622659738</v>
      </c>
      <c r="E109" s="78"/>
      <c r="F109" s="79"/>
      <c r="G109" s="80"/>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69" t="s">
        <v>21</v>
      </c>
      <c r="B110" s="74">
        <v>2</v>
      </c>
      <c r="C110" s="73">
        <v>483.5</v>
      </c>
      <c r="E110" s="78"/>
      <c r="F110" s="79"/>
      <c r="G110" s="80"/>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69" t="s">
        <v>17</v>
      </c>
      <c r="B111" s="74">
        <v>175</v>
      </c>
      <c r="C111" s="73">
        <v>2139.6057142857144</v>
      </c>
      <c r="E111" s="78"/>
      <c r="F111" s="79"/>
      <c r="G111" s="80"/>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83" t="s">
        <v>48</v>
      </c>
      <c r="B112" s="82">
        <v>14081</v>
      </c>
      <c r="C112" s="81">
        <v>813.29365812087212</v>
      </c>
      <c r="E112" s="78"/>
      <c r="F112" s="79"/>
      <c r="G112" s="80"/>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69" t="s">
        <v>60</v>
      </c>
      <c r="B113" s="74">
        <v>244</v>
      </c>
      <c r="C113" s="73">
        <v>422.28278688524591</v>
      </c>
      <c r="E113" s="78"/>
      <c r="F113" s="79"/>
      <c r="G113" s="80"/>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69" t="s">
        <v>10</v>
      </c>
      <c r="B114" s="74">
        <v>12587</v>
      </c>
      <c r="C114" s="73">
        <v>669.79820449670297</v>
      </c>
      <c r="E114" s="78"/>
      <c r="F114" s="79"/>
      <c r="G114" s="80"/>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69" t="s">
        <v>21</v>
      </c>
      <c r="B115" s="74">
        <v>6</v>
      </c>
      <c r="C115" s="73">
        <v>1111.8333333333333</v>
      </c>
      <c r="E115" s="78"/>
      <c r="F115" s="79"/>
      <c r="G115" s="80"/>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69" t="s">
        <v>17</v>
      </c>
      <c r="B116" s="74">
        <v>1177</v>
      </c>
      <c r="C116" s="73">
        <v>2472.1971112999149</v>
      </c>
      <c r="E116" s="78"/>
      <c r="F116" s="79"/>
      <c r="G116" s="80"/>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69" t="s">
        <v>19</v>
      </c>
      <c r="B117" s="74">
        <v>67</v>
      </c>
      <c r="C117" s="73">
        <v>26.17910447761194</v>
      </c>
      <c r="E117" s="78"/>
      <c r="F117" s="79"/>
      <c r="G117" s="80"/>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5.5" thickBot="1" x14ac:dyDescent="0.4">
      <c r="A118" s="83" t="s">
        <v>49</v>
      </c>
      <c r="B118" s="82">
        <v>8413</v>
      </c>
      <c r="C118" s="81">
        <v>499.55877808154048</v>
      </c>
      <c r="E118" s="78"/>
      <c r="F118" s="79"/>
      <c r="G118" s="80"/>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69" t="s">
        <v>60</v>
      </c>
      <c r="B119" s="74">
        <v>22</v>
      </c>
      <c r="C119" s="73">
        <v>507.54545454545456</v>
      </c>
      <c r="E119" s="78"/>
      <c r="F119" s="79"/>
      <c r="G119" s="80"/>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69" t="s">
        <v>10</v>
      </c>
      <c r="B120" s="74">
        <v>8370</v>
      </c>
      <c r="C120" s="73">
        <v>496.88972520908004</v>
      </c>
      <c r="E120" s="78"/>
      <c r="F120" s="79"/>
      <c r="G120" s="80"/>
      <c r="L120"/>
    </row>
    <row r="121" spans="1:55" ht="16" thickBot="1" x14ac:dyDescent="0.4">
      <c r="A121" s="69" t="s">
        <v>17</v>
      </c>
      <c r="B121" s="74">
        <v>18</v>
      </c>
      <c r="C121" s="73">
        <v>1811.6111111111111</v>
      </c>
      <c r="E121" s="78"/>
      <c r="F121" s="79"/>
      <c r="G121" s="80"/>
    </row>
    <row r="122" spans="1:55" ht="16" thickBot="1" x14ac:dyDescent="0.4">
      <c r="A122" s="69" t="s">
        <v>19</v>
      </c>
      <c r="B122" s="74">
        <v>3</v>
      </c>
      <c r="C122" s="73">
        <v>15.333333333333334</v>
      </c>
      <c r="E122" s="78"/>
      <c r="F122" s="79"/>
      <c r="G122" s="80"/>
    </row>
    <row r="123" spans="1:55" ht="15.5" thickBot="1" x14ac:dyDescent="0.4">
      <c r="A123" s="83" t="s">
        <v>50</v>
      </c>
      <c r="B123" s="82">
        <v>6172</v>
      </c>
      <c r="C123" s="81">
        <v>163.50826312378484</v>
      </c>
      <c r="E123" s="78"/>
      <c r="F123" s="79"/>
    </row>
    <row r="124" spans="1:55" ht="16" thickBot="1" x14ac:dyDescent="0.4">
      <c r="A124" s="69" t="s">
        <v>60</v>
      </c>
      <c r="B124" s="74">
        <v>112</v>
      </c>
      <c r="C124" s="73">
        <v>138.26785714285714</v>
      </c>
      <c r="E124" s="78"/>
      <c r="F124" s="79"/>
    </row>
    <row r="125" spans="1:55" ht="16" thickBot="1" x14ac:dyDescent="0.4">
      <c r="A125" s="69" t="s">
        <v>10</v>
      </c>
      <c r="B125" s="74">
        <v>5957</v>
      </c>
      <c r="C125" s="73">
        <v>165.27060600973644</v>
      </c>
      <c r="E125" s="78"/>
      <c r="F125" s="79"/>
    </row>
    <row r="126" spans="1:55" ht="16" thickBot="1" x14ac:dyDescent="0.4">
      <c r="A126" s="69" t="s">
        <v>21</v>
      </c>
      <c r="B126" s="74">
        <v>28</v>
      </c>
      <c r="C126" s="73">
        <v>309.10714285714283</v>
      </c>
      <c r="E126" s="78"/>
      <c r="F126" s="79"/>
    </row>
    <row r="127" spans="1:55" ht="16" thickBot="1" x14ac:dyDescent="0.4">
      <c r="A127" s="69" t="s">
        <v>19</v>
      </c>
      <c r="B127" s="74">
        <v>75</v>
      </c>
      <c r="C127" s="73">
        <v>6.8666666666666663</v>
      </c>
      <c r="E127" s="78"/>
      <c r="F127" s="79"/>
    </row>
    <row r="128" spans="1:55" ht="15.5" thickBot="1" x14ac:dyDescent="0.4">
      <c r="A128" s="83" t="s">
        <v>51</v>
      </c>
      <c r="B128" s="82">
        <v>7152</v>
      </c>
      <c r="C128" s="81">
        <v>623.78159955257274</v>
      </c>
      <c r="E128" s="78"/>
      <c r="F128" s="79"/>
    </row>
    <row r="129" spans="1:12" ht="16" thickBot="1" x14ac:dyDescent="0.4">
      <c r="A129" s="69" t="s">
        <v>60</v>
      </c>
      <c r="B129" s="74">
        <v>76</v>
      </c>
      <c r="C129" s="73">
        <v>591.77631578947364</v>
      </c>
      <c r="E129" s="78"/>
      <c r="F129" s="79"/>
    </row>
    <row r="130" spans="1:12" ht="16" thickBot="1" x14ac:dyDescent="0.4">
      <c r="A130" s="69" t="s">
        <v>10</v>
      </c>
      <c r="B130" s="74">
        <v>6975</v>
      </c>
      <c r="C130" s="73">
        <v>606.56888888888886</v>
      </c>
      <c r="E130" s="78"/>
      <c r="F130" s="79"/>
    </row>
    <row r="131" spans="1:12" ht="16" thickBot="1" x14ac:dyDescent="0.4">
      <c r="A131" s="69" t="s">
        <v>17</v>
      </c>
      <c r="B131" s="74">
        <v>94</v>
      </c>
      <c r="C131" s="73">
        <v>1972.1914893617022</v>
      </c>
      <c r="E131" s="78"/>
      <c r="F131" s="79"/>
    </row>
    <row r="132" spans="1:12" ht="16" thickBot="1" x14ac:dyDescent="0.4">
      <c r="A132" s="69" t="s">
        <v>19</v>
      </c>
      <c r="B132" s="74">
        <v>7</v>
      </c>
      <c r="C132" s="73">
        <v>15.285714285714286</v>
      </c>
      <c r="E132" s="78"/>
      <c r="F132" s="79"/>
    </row>
    <row r="133" spans="1:12" ht="15.5" thickBot="1" x14ac:dyDescent="0.4">
      <c r="A133" s="83" t="s">
        <v>52</v>
      </c>
      <c r="B133" s="82">
        <v>13088</v>
      </c>
      <c r="C133" s="81">
        <v>183.99258863080684</v>
      </c>
      <c r="E133" s="78"/>
      <c r="F133" s="79"/>
    </row>
    <row r="134" spans="1:12" ht="16" thickBot="1" x14ac:dyDescent="0.4">
      <c r="A134" s="69" t="s">
        <v>60</v>
      </c>
      <c r="B134" s="74">
        <v>3417</v>
      </c>
      <c r="C134" s="73">
        <v>29.441322797775825</v>
      </c>
      <c r="E134" s="78"/>
      <c r="F134" s="79"/>
    </row>
    <row r="135" spans="1:12" ht="16" thickBot="1" x14ac:dyDescent="0.4">
      <c r="A135" s="69" t="s">
        <v>10</v>
      </c>
      <c r="B135" s="74">
        <v>9412</v>
      </c>
      <c r="C135" s="73">
        <v>234.84360390990224</v>
      </c>
      <c r="E135" s="78"/>
      <c r="F135" s="79"/>
    </row>
    <row r="136" spans="1:12" ht="16" thickBot="1" x14ac:dyDescent="0.4">
      <c r="A136" s="69" t="s">
        <v>21</v>
      </c>
      <c r="B136" s="74">
        <v>214</v>
      </c>
      <c r="C136" s="73">
        <v>350.24299065420558</v>
      </c>
      <c r="E136" s="78"/>
      <c r="F136" s="79"/>
    </row>
    <row r="137" spans="1:12" ht="16" thickBot="1" x14ac:dyDescent="0.4">
      <c r="A137" s="69" t="s">
        <v>17</v>
      </c>
      <c r="B137" s="74">
        <v>33</v>
      </c>
      <c r="C137" s="73">
        <v>663.78787878787875</v>
      </c>
      <c r="E137" s="78"/>
      <c r="F137" s="79"/>
    </row>
    <row r="138" spans="1:12" ht="16" thickBot="1" x14ac:dyDescent="0.4">
      <c r="A138" s="69" t="s">
        <v>19</v>
      </c>
      <c r="B138" s="74">
        <v>12</v>
      </c>
      <c r="C138" s="73">
        <v>24.083333333333332</v>
      </c>
      <c r="E138" s="78"/>
      <c r="F138" s="79"/>
    </row>
    <row r="139" spans="1:12" ht="15.5" thickBot="1" x14ac:dyDescent="0.4">
      <c r="A139" s="83" t="s">
        <v>53</v>
      </c>
      <c r="B139" s="82">
        <v>3314</v>
      </c>
      <c r="C139" s="81">
        <v>515.30687990343995</v>
      </c>
      <c r="E139" s="78"/>
    </row>
    <row r="140" spans="1:12" ht="16" thickBot="1" x14ac:dyDescent="0.4">
      <c r="A140" s="69" t="s">
        <v>60</v>
      </c>
      <c r="B140" s="74">
        <v>227</v>
      </c>
      <c r="C140" s="73">
        <v>540.75770925110135</v>
      </c>
      <c r="E140" s="78"/>
    </row>
    <row r="141" spans="1:12" ht="16" thickBot="1" x14ac:dyDescent="0.4">
      <c r="A141" s="69" t="s">
        <v>10</v>
      </c>
      <c r="B141" s="74">
        <v>2997</v>
      </c>
      <c r="C141" s="73">
        <v>466.96162829496166</v>
      </c>
      <c r="E141" s="78"/>
      <c r="J141" s="3"/>
      <c r="L141"/>
    </row>
    <row r="142" spans="1:12" ht="16" thickBot="1" x14ac:dyDescent="0.4">
      <c r="A142" s="69" t="s">
        <v>21</v>
      </c>
      <c r="B142" s="74">
        <v>5</v>
      </c>
      <c r="C142" s="73">
        <v>2113</v>
      </c>
      <c r="E142" s="78"/>
      <c r="J142" s="3"/>
      <c r="L142"/>
    </row>
    <row r="143" spans="1:12" ht="16" thickBot="1" x14ac:dyDescent="0.4">
      <c r="A143" s="69" t="s">
        <v>17</v>
      </c>
      <c r="B143" s="74">
        <v>80</v>
      </c>
      <c r="C143" s="73">
        <v>2185.4499999999998</v>
      </c>
      <c r="E143" s="78"/>
      <c r="J143" s="3"/>
      <c r="L143"/>
    </row>
    <row r="144" spans="1:12" ht="16" thickBot="1" x14ac:dyDescent="0.4">
      <c r="A144" s="69" t="s">
        <v>19</v>
      </c>
      <c r="B144" s="74">
        <v>5</v>
      </c>
      <c r="C144" s="73">
        <v>18</v>
      </c>
      <c r="E144" s="78"/>
      <c r="G144"/>
      <c r="J144" s="3"/>
      <c r="L144"/>
    </row>
    <row r="145" spans="1:7" ht="15.5" thickBot="1" x14ac:dyDescent="0.4">
      <c r="A145" s="83" t="s">
        <v>54</v>
      </c>
      <c r="B145" s="82">
        <v>18765</v>
      </c>
      <c r="C145" s="81">
        <v>762.87370103916862</v>
      </c>
      <c r="E145" s="78"/>
      <c r="G145"/>
    </row>
    <row r="146" spans="1:7" ht="16" thickBot="1" x14ac:dyDescent="0.4">
      <c r="A146" s="69" t="s">
        <v>60</v>
      </c>
      <c r="B146" s="74">
        <v>670</v>
      </c>
      <c r="C146" s="73">
        <v>465.14477611940299</v>
      </c>
      <c r="E146" s="78"/>
      <c r="G146"/>
    </row>
    <row r="147" spans="1:7" ht="16" thickBot="1" x14ac:dyDescent="0.4">
      <c r="A147" s="69" t="s">
        <v>10</v>
      </c>
      <c r="B147" s="74">
        <v>16005</v>
      </c>
      <c r="C147" s="73">
        <v>591.54364261168382</v>
      </c>
      <c r="E147" s="78"/>
      <c r="G147"/>
    </row>
    <row r="148" spans="1:7" ht="16" thickBot="1" x14ac:dyDescent="0.4">
      <c r="A148" s="69" t="s">
        <v>21</v>
      </c>
      <c r="B148" s="74">
        <v>1</v>
      </c>
      <c r="C148" s="73">
        <v>298</v>
      </c>
      <c r="E148" s="78"/>
    </row>
    <row r="149" spans="1:7" ht="16" thickBot="1" x14ac:dyDescent="0.4">
      <c r="A149" s="69" t="s">
        <v>17</v>
      </c>
      <c r="B149" s="74">
        <v>2074</v>
      </c>
      <c r="C149" s="73">
        <v>2186.8297974927677</v>
      </c>
      <c r="E149" s="78"/>
    </row>
    <row r="150" spans="1:7" ht="16" thickBot="1" x14ac:dyDescent="0.4">
      <c r="A150" s="69" t="s">
        <v>19</v>
      </c>
      <c r="B150" s="74">
        <v>15</v>
      </c>
      <c r="C150" s="73">
        <v>15.933333333333334</v>
      </c>
      <c r="D150" s="66"/>
      <c r="E150" s="78"/>
    </row>
    <row r="151" spans="1:7" ht="15.5" thickBot="1" x14ac:dyDescent="0.4">
      <c r="A151" s="83" t="s">
        <v>55</v>
      </c>
      <c r="B151" s="82">
        <v>7216</v>
      </c>
      <c r="C151" s="81">
        <v>739.68472838137473</v>
      </c>
      <c r="D151" s="66"/>
      <c r="E151" s="78"/>
    </row>
    <row r="152" spans="1:7" ht="16" thickBot="1" x14ac:dyDescent="0.4">
      <c r="A152" s="69" t="s">
        <v>60</v>
      </c>
      <c r="B152" s="74">
        <v>129</v>
      </c>
      <c r="C152" s="73">
        <v>279.82945736434107</v>
      </c>
      <c r="D152" s="66"/>
      <c r="E152" s="78"/>
    </row>
    <row r="153" spans="1:7" ht="16" thickBot="1" x14ac:dyDescent="0.4">
      <c r="A153" s="69" t="s">
        <v>10</v>
      </c>
      <c r="B153" s="74">
        <v>6756</v>
      </c>
      <c r="C153" s="73">
        <v>672.70293072824154</v>
      </c>
      <c r="D153" s="66"/>
      <c r="E153" s="65"/>
      <c r="F153"/>
    </row>
    <row r="154" spans="1:7" ht="16" thickBot="1" x14ac:dyDescent="0.4">
      <c r="A154" s="69" t="s">
        <v>17</v>
      </c>
      <c r="B154" s="74">
        <v>322</v>
      </c>
      <c r="C154" s="73">
        <v>2349.6863354037268</v>
      </c>
      <c r="E154" s="65"/>
      <c r="F154"/>
    </row>
    <row r="155" spans="1:7" ht="16" thickBot="1" x14ac:dyDescent="0.4">
      <c r="A155" s="69" t="s">
        <v>19</v>
      </c>
      <c r="B155" s="74">
        <v>9</v>
      </c>
      <c r="C155" s="73">
        <v>9.6666666666666661</v>
      </c>
      <c r="E155" s="65"/>
      <c r="F155"/>
    </row>
    <row r="156" spans="1:7" ht="15.5" thickBot="1" x14ac:dyDescent="0.4">
      <c r="A156" s="83" t="s">
        <v>56</v>
      </c>
      <c r="B156" s="82">
        <v>3467</v>
      </c>
      <c r="C156" s="81">
        <v>926.72050764349581</v>
      </c>
      <c r="E156" s="65"/>
      <c r="F156"/>
    </row>
    <row r="157" spans="1:7" ht="16" thickBot="1" x14ac:dyDescent="0.4">
      <c r="A157" s="69" t="s">
        <v>60</v>
      </c>
      <c r="B157" s="74">
        <v>124</v>
      </c>
      <c r="C157" s="73">
        <v>638.04032258064512</v>
      </c>
    </row>
    <row r="158" spans="1:7" ht="16" thickBot="1" x14ac:dyDescent="0.4">
      <c r="A158" s="69" t="s">
        <v>10</v>
      </c>
      <c r="B158" s="74">
        <v>3094</v>
      </c>
      <c r="C158" s="73">
        <v>813.13510019392368</v>
      </c>
    </row>
    <row r="159" spans="1:7" ht="16" thickBot="1" x14ac:dyDescent="0.4">
      <c r="A159" s="69" t="s">
        <v>17</v>
      </c>
      <c r="B159" s="74">
        <v>242</v>
      </c>
      <c r="C159" s="73">
        <v>2552.7190082644629</v>
      </c>
    </row>
    <row r="160" spans="1:7" ht="16" thickBot="1" x14ac:dyDescent="0.4">
      <c r="A160" s="69" t="s">
        <v>19</v>
      </c>
      <c r="B160" s="74">
        <v>7</v>
      </c>
      <c r="C160" s="73">
        <v>32.142857142857146</v>
      </c>
    </row>
    <row r="161" spans="1:3" ht="15.5" thickBot="1" x14ac:dyDescent="0.4">
      <c r="A161" s="83" t="s">
        <v>57</v>
      </c>
      <c r="B161" s="82">
        <v>4080</v>
      </c>
      <c r="C161" s="81">
        <v>580.66250000000002</v>
      </c>
    </row>
    <row r="162" spans="1:3" ht="16" thickBot="1" x14ac:dyDescent="0.4">
      <c r="A162" s="69" t="s">
        <v>60</v>
      </c>
      <c r="B162" s="74">
        <v>328</v>
      </c>
      <c r="C162" s="73">
        <v>516.29878048780483</v>
      </c>
    </row>
    <row r="163" spans="1:3" ht="16" thickBot="1" x14ac:dyDescent="0.4">
      <c r="A163" s="69" t="s">
        <v>10</v>
      </c>
      <c r="B163" s="74">
        <v>3720</v>
      </c>
      <c r="C163" s="73">
        <v>586.78655913978491</v>
      </c>
    </row>
    <row r="164" spans="1:3" ht="16" thickBot="1" x14ac:dyDescent="0.4">
      <c r="A164" s="69" t="s">
        <v>21</v>
      </c>
      <c r="B164" s="74">
        <v>2</v>
      </c>
      <c r="C164" s="73">
        <v>1803</v>
      </c>
    </row>
    <row r="165" spans="1:3" ht="16" thickBot="1" x14ac:dyDescent="0.4">
      <c r="A165" s="69" t="s">
        <v>17</v>
      </c>
      <c r="B165" s="74">
        <v>8</v>
      </c>
      <c r="C165" s="73">
        <v>1584.75</v>
      </c>
    </row>
    <row r="166" spans="1:3" ht="16" thickBot="1" x14ac:dyDescent="0.4">
      <c r="A166" s="122" t="s">
        <v>19</v>
      </c>
      <c r="B166" s="121">
        <v>22</v>
      </c>
      <c r="C166" s="120">
        <v>28.5</v>
      </c>
    </row>
    <row r="167" spans="1:3" x14ac:dyDescent="0.35">
      <c r="C167" s="78"/>
    </row>
    <row r="168" spans="1:3" x14ac:dyDescent="0.35">
      <c r="C168" s="78"/>
    </row>
    <row r="169" spans="1:3" x14ac:dyDescent="0.35">
      <c r="C169" s="78"/>
    </row>
  </sheetData>
  <mergeCells count="18">
    <mergeCell ref="A7:C7"/>
    <mergeCell ref="A16:C16"/>
    <mergeCell ref="A1:G1"/>
    <mergeCell ref="A2:G3"/>
    <mergeCell ref="A4:G4"/>
    <mergeCell ref="E8:G8"/>
    <mergeCell ref="E14:G14"/>
    <mergeCell ref="A30:C30"/>
    <mergeCell ref="E24:G24"/>
    <mergeCell ref="A29:C29"/>
    <mergeCell ref="A28:C28"/>
    <mergeCell ref="A26:C26"/>
    <mergeCell ref="A27:C27"/>
    <mergeCell ref="E18:G18"/>
    <mergeCell ref="A17:C17"/>
    <mergeCell ref="A19:C19"/>
    <mergeCell ref="E19:G19"/>
    <mergeCell ref="E25:G2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32215-D3BC-43AB-AFF0-0C1A44ECDB8E}">
  <dimension ref="A1:AX175"/>
  <sheetViews>
    <sheetView showGridLines="0" topLeftCell="A117" zoomScaleNormal="100" zoomScaleSheetLayoutView="70" zoomScalePageLayoutView="90" workbookViewId="0">
      <selection activeCell="C151" sqref="C151:N152"/>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224" customFormat="1" ht="27.75" customHeight="1" x14ac:dyDescent="0.3">
      <c r="A1" s="193" t="s">
        <v>5</v>
      </c>
      <c r="B1" s="193"/>
      <c r="C1" s="193"/>
      <c r="D1" s="193"/>
    </row>
    <row r="2" spans="1:50" s="227" customFormat="1" ht="45.75" customHeight="1" x14ac:dyDescent="0.3">
      <c r="A2" s="225" t="s">
        <v>1</v>
      </c>
      <c r="B2" s="225"/>
      <c r="C2" s="225"/>
      <c r="D2" s="225"/>
      <c r="E2" s="225"/>
      <c r="F2" s="225"/>
      <c r="G2" s="225"/>
      <c r="H2" s="225"/>
      <c r="I2" s="225"/>
      <c r="J2" s="225"/>
      <c r="K2" s="225"/>
      <c r="L2" s="225"/>
      <c r="M2" s="225"/>
      <c r="N2" s="225"/>
      <c r="O2" s="225"/>
      <c r="P2" s="225"/>
      <c r="Q2" s="226"/>
      <c r="R2" s="226"/>
      <c r="S2" s="226"/>
      <c r="T2" s="226"/>
      <c r="U2" s="226"/>
      <c r="V2" s="226"/>
    </row>
    <row r="3" spans="1:50" ht="31.5" customHeight="1" x14ac:dyDescent="0.35">
      <c r="A3" s="228" t="s">
        <v>740</v>
      </c>
      <c r="B3" s="228"/>
      <c r="C3" s="228"/>
      <c r="D3" s="228"/>
      <c r="E3" s="229"/>
      <c r="F3" s="229"/>
      <c r="G3" s="229"/>
      <c r="H3" s="229"/>
      <c r="I3" s="229"/>
      <c r="J3" s="229"/>
      <c r="K3" s="229"/>
      <c r="L3" s="229"/>
      <c r="M3" s="229"/>
      <c r="N3" s="229"/>
      <c r="O3" s="229"/>
      <c r="P3" s="229"/>
      <c r="Q3" s="229"/>
      <c r="R3" s="229"/>
      <c r="S3" s="229"/>
      <c r="T3" s="229"/>
      <c r="U3" s="229"/>
      <c r="V3" s="229"/>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224" customFormat="1" ht="30.75" customHeight="1" x14ac:dyDescent="0.3">
      <c r="A4" s="230"/>
      <c r="B4" s="230"/>
      <c r="C4" s="230"/>
      <c r="D4" s="230"/>
      <c r="E4" s="230"/>
      <c r="F4" s="230"/>
      <c r="G4" s="230"/>
      <c r="H4" s="230"/>
      <c r="I4" s="230"/>
      <c r="J4" s="230"/>
      <c r="K4" s="230"/>
      <c r="L4" s="230"/>
      <c r="M4" s="230"/>
      <c r="N4" s="230"/>
      <c r="O4" s="230"/>
      <c r="P4" s="230"/>
      <c r="Q4" s="230"/>
      <c r="R4" s="230"/>
      <c r="S4" s="230"/>
      <c r="T4" s="230"/>
      <c r="U4" s="230"/>
      <c r="V4" s="230"/>
      <c r="W4" s="231"/>
      <c r="X4" s="231"/>
      <c r="Y4" s="231"/>
      <c r="Z4" s="231"/>
    </row>
    <row r="5" spans="1:50" s="227" customFormat="1" ht="7.5" customHeight="1" thickBot="1" x14ac:dyDescent="0.35">
      <c r="A5" s="232"/>
      <c r="B5" s="232"/>
      <c r="C5" s="232"/>
      <c r="D5" s="232"/>
      <c r="E5" s="232"/>
      <c r="F5" s="232"/>
      <c r="G5" s="232"/>
      <c r="H5" s="232"/>
      <c r="I5" s="232"/>
      <c r="J5" s="232"/>
      <c r="K5" s="232"/>
      <c r="L5" s="232"/>
      <c r="M5" s="232"/>
      <c r="N5" s="232"/>
      <c r="O5" s="232"/>
      <c r="P5" s="232"/>
      <c r="Q5" s="232"/>
      <c r="R5" s="232"/>
      <c r="S5" s="232"/>
      <c r="T5" s="232"/>
      <c r="U5" s="232"/>
      <c r="V5" s="232"/>
      <c r="W5" s="233"/>
      <c r="X5" s="233"/>
      <c r="Y5" s="233"/>
      <c r="Z5" s="233"/>
    </row>
    <row r="6" spans="1:50" s="227" customFormat="1" ht="16.5" customHeight="1" x14ac:dyDescent="0.3">
      <c r="A6" s="234"/>
      <c r="B6" s="235"/>
      <c r="C6" s="235"/>
      <c r="D6" s="235"/>
      <c r="E6" s="235"/>
      <c r="F6" s="235"/>
      <c r="G6" s="235"/>
      <c r="H6" s="235"/>
      <c r="I6" s="235"/>
      <c r="J6" s="235"/>
      <c r="K6" s="235"/>
      <c r="L6" s="235"/>
      <c r="M6" s="235"/>
      <c r="N6" s="235"/>
      <c r="O6" s="235"/>
      <c r="P6" s="235"/>
      <c r="Q6" s="235"/>
      <c r="R6" s="235"/>
      <c r="S6" s="235"/>
      <c r="T6" s="235"/>
      <c r="U6" s="235"/>
      <c r="V6" s="236"/>
      <c r="W6" s="233"/>
      <c r="X6" s="233"/>
      <c r="Y6" s="233"/>
      <c r="Z6" s="233"/>
    </row>
    <row r="7" spans="1:50" s="224" customFormat="1" ht="16.5" customHeight="1" x14ac:dyDescent="0.3">
      <c r="A7" s="237"/>
      <c r="B7" s="238"/>
      <c r="C7" s="238"/>
      <c r="D7" s="238"/>
      <c r="E7" s="238"/>
      <c r="F7" s="238"/>
      <c r="G7" s="238"/>
      <c r="H7" s="238"/>
      <c r="J7" s="239"/>
      <c r="K7" s="239"/>
      <c r="L7" s="239"/>
      <c r="N7" s="238"/>
      <c r="O7" s="238"/>
      <c r="P7" s="238"/>
      <c r="Q7" s="238"/>
      <c r="R7" s="238"/>
      <c r="S7" s="238"/>
      <c r="T7" s="238"/>
      <c r="U7" s="238"/>
      <c r="V7" s="240"/>
      <c r="W7" s="241"/>
      <c r="X7" s="241"/>
      <c r="Y7" s="241"/>
      <c r="Z7" s="241"/>
    </row>
    <row r="8" spans="1:50" s="245" customFormat="1" ht="30.65" customHeight="1" x14ac:dyDescent="0.3">
      <c r="A8" s="242" t="s">
        <v>741</v>
      </c>
      <c r="B8" s="243"/>
      <c r="C8" s="243"/>
      <c r="D8" s="243"/>
      <c r="E8" s="244"/>
      <c r="F8" s="244"/>
      <c r="G8" s="243" t="s">
        <v>742</v>
      </c>
      <c r="H8" s="243"/>
      <c r="I8" s="243"/>
      <c r="J8" s="243"/>
      <c r="K8" s="243"/>
      <c r="M8" s="243" t="s">
        <v>743</v>
      </c>
      <c r="N8" s="243"/>
      <c r="O8" s="243"/>
      <c r="P8" s="243"/>
      <c r="Q8" s="243"/>
      <c r="T8" s="246"/>
      <c r="U8" s="246"/>
      <c r="V8" s="247"/>
      <c r="W8" s="248"/>
      <c r="X8" s="248"/>
      <c r="Y8" s="248"/>
      <c r="Z8" s="248"/>
      <c r="AB8" s="249"/>
      <c r="AC8" s="249"/>
    </row>
    <row r="9" spans="1:50" s="224" customFormat="1" ht="28.4" customHeight="1" x14ac:dyDescent="0.3">
      <c r="A9" s="250" t="s">
        <v>744</v>
      </c>
      <c r="B9" s="251" t="s">
        <v>745</v>
      </c>
      <c r="C9" s="251" t="s">
        <v>18</v>
      </c>
      <c r="D9" s="238"/>
      <c r="E9" s="238"/>
      <c r="F9" s="238"/>
      <c r="G9" s="252" t="s">
        <v>746</v>
      </c>
      <c r="H9" s="253"/>
      <c r="I9" s="254" t="s">
        <v>745</v>
      </c>
      <c r="J9" s="254" t="s">
        <v>18</v>
      </c>
      <c r="K9" s="255"/>
      <c r="L9" s="255"/>
      <c r="M9" s="252" t="s">
        <v>747</v>
      </c>
      <c r="N9" s="253"/>
      <c r="O9" s="256" t="s">
        <v>748</v>
      </c>
      <c r="P9" s="238"/>
      <c r="Q9" s="238"/>
      <c r="R9" s="238"/>
      <c r="S9" s="238"/>
      <c r="T9" s="238"/>
      <c r="U9" s="241"/>
      <c r="V9" s="247"/>
      <c r="W9" s="241"/>
      <c r="X9" s="241"/>
      <c r="Y9" s="241"/>
      <c r="Z9" s="241"/>
      <c r="AA9" s="241"/>
      <c r="AB9" s="257"/>
      <c r="AC9" s="257"/>
    </row>
    <row r="10" spans="1:50" s="224" customFormat="1" ht="16.5" customHeight="1" thickBot="1" x14ac:dyDescent="0.35">
      <c r="A10" s="258" t="s">
        <v>18</v>
      </c>
      <c r="B10" s="259">
        <f>SUM(B11:B14)</f>
        <v>38406</v>
      </c>
      <c r="C10" s="259">
        <f>SUM(C11:C14)</f>
        <v>38406</v>
      </c>
      <c r="D10" s="238"/>
      <c r="E10" s="238"/>
      <c r="F10" s="238"/>
      <c r="G10" s="260" t="s">
        <v>749</v>
      </c>
      <c r="H10" s="260"/>
      <c r="I10" s="261">
        <v>45.537171035000299</v>
      </c>
      <c r="J10" s="261">
        <v>45.537171035000299</v>
      </c>
      <c r="K10" s="262"/>
      <c r="L10" s="262"/>
      <c r="M10" s="263" t="s">
        <v>18</v>
      </c>
      <c r="N10" s="264"/>
      <c r="O10" s="265">
        <v>10932</v>
      </c>
      <c r="P10" s="238"/>
      <c r="Q10" s="238"/>
      <c r="R10" s="238"/>
      <c r="S10" s="238"/>
      <c r="T10" s="238"/>
      <c r="U10" s="266"/>
      <c r="V10" s="247"/>
      <c r="W10" s="241"/>
      <c r="X10" s="241"/>
      <c r="Y10" s="241"/>
      <c r="Z10" s="241"/>
      <c r="AA10" s="241"/>
      <c r="AB10" s="257"/>
      <c r="AC10" s="257"/>
    </row>
    <row r="11" spans="1:50" s="224" customFormat="1" ht="13.4" customHeight="1" thickTop="1" x14ac:dyDescent="0.3">
      <c r="A11" s="267" t="s">
        <v>750</v>
      </c>
      <c r="B11" s="268">
        <v>5373</v>
      </c>
      <c r="C11" s="269">
        <f>SUM(B11)</f>
        <v>5373</v>
      </c>
      <c r="D11" s="238"/>
      <c r="E11" s="238"/>
      <c r="F11" s="270"/>
      <c r="G11" s="271"/>
      <c r="H11" s="272"/>
      <c r="I11" s="272"/>
      <c r="J11" s="272"/>
      <c r="K11" s="272"/>
      <c r="M11" s="273" t="s">
        <v>745</v>
      </c>
      <c r="N11" s="274"/>
      <c r="O11" s="275">
        <v>10932</v>
      </c>
      <c r="P11" s="238"/>
      <c r="Q11" s="238"/>
      <c r="R11" s="266"/>
      <c r="S11" s="266"/>
      <c r="T11" s="266"/>
      <c r="U11" s="241"/>
      <c r="V11" s="247"/>
      <c r="W11" s="241"/>
      <c r="X11" s="241"/>
      <c r="Y11" s="257"/>
      <c r="Z11" s="257"/>
    </row>
    <row r="12" spans="1:50" s="224" customFormat="1" ht="13.4" customHeight="1" x14ac:dyDescent="0.3">
      <c r="A12" s="276" t="s">
        <v>751</v>
      </c>
      <c r="B12" s="268">
        <v>12432</v>
      </c>
      <c r="C12" s="269">
        <f t="shared" ref="C12:C14" si="0">SUM(B12)</f>
        <v>12432</v>
      </c>
      <c r="D12" s="238"/>
      <c r="E12" s="238"/>
      <c r="M12" s="277"/>
      <c r="N12" s="277"/>
      <c r="O12" s="278"/>
      <c r="P12" s="238"/>
      <c r="Q12" s="238"/>
      <c r="R12" s="238"/>
      <c r="S12" s="238"/>
      <c r="T12" s="238"/>
      <c r="U12" s="266"/>
      <c r="V12" s="247"/>
      <c r="W12" s="279"/>
      <c r="X12" s="241"/>
      <c r="Y12" s="241"/>
      <c r="Z12" s="241"/>
      <c r="AA12" s="241"/>
      <c r="AB12" s="257"/>
      <c r="AC12" s="257"/>
    </row>
    <row r="13" spans="1:50" s="224" customFormat="1" ht="13.4" customHeight="1" x14ac:dyDescent="0.3">
      <c r="A13" s="276" t="s">
        <v>752</v>
      </c>
      <c r="B13" s="268">
        <v>3384</v>
      </c>
      <c r="C13" s="269">
        <f t="shared" si="0"/>
        <v>3384</v>
      </c>
      <c r="D13" s="238"/>
      <c r="E13" s="238"/>
      <c r="F13" s="238"/>
      <c r="G13" s="238"/>
      <c r="H13" s="238"/>
      <c r="I13" s="238"/>
      <c r="J13" s="238"/>
      <c r="Q13" s="238"/>
      <c r="R13" s="238"/>
      <c r="S13" s="238"/>
      <c r="T13" s="266"/>
      <c r="U13" s="238"/>
      <c r="V13" s="247"/>
      <c r="W13" s="280"/>
      <c r="X13" s="241"/>
      <c r="Y13" s="241"/>
      <c r="Z13" s="241"/>
      <c r="AA13" s="257"/>
      <c r="AB13" s="257"/>
    </row>
    <row r="14" spans="1:50" s="224" customFormat="1" ht="13.4" customHeight="1" x14ac:dyDescent="0.3">
      <c r="A14" s="276" t="s">
        <v>753</v>
      </c>
      <c r="B14" s="268">
        <v>17217</v>
      </c>
      <c r="C14" s="269">
        <f t="shared" si="0"/>
        <v>17217</v>
      </c>
      <c r="D14" s="238"/>
      <c r="E14" s="238"/>
      <c r="F14" s="238"/>
      <c r="G14" s="238"/>
      <c r="H14" s="238"/>
      <c r="I14" s="238"/>
      <c r="J14" s="238"/>
      <c r="K14" s="238"/>
      <c r="L14" s="238"/>
      <c r="M14" s="238"/>
      <c r="N14" s="238"/>
      <c r="O14" s="238"/>
      <c r="P14" s="238"/>
      <c r="Q14" s="238"/>
      <c r="R14" s="238"/>
      <c r="S14" s="238"/>
      <c r="T14" s="266"/>
      <c r="U14" s="238"/>
      <c r="V14" s="247"/>
      <c r="W14" s="280"/>
      <c r="X14" s="241"/>
      <c r="Y14" s="241"/>
      <c r="Z14" s="241"/>
      <c r="AA14" s="257"/>
      <c r="AB14" s="257"/>
    </row>
    <row r="15" spans="1:50" s="224" customFormat="1" ht="16.5" customHeight="1" x14ac:dyDescent="0.3">
      <c r="A15" s="281"/>
      <c r="B15" s="282"/>
      <c r="C15" s="282"/>
      <c r="D15" s="282"/>
      <c r="E15" s="282"/>
      <c r="F15" s="282"/>
      <c r="G15" s="238"/>
      <c r="H15" s="238"/>
      <c r="I15" s="238"/>
      <c r="J15" s="238"/>
      <c r="K15" s="238"/>
      <c r="L15" s="238"/>
      <c r="M15" s="238"/>
      <c r="N15" s="238"/>
      <c r="O15" s="238"/>
      <c r="P15" s="238"/>
      <c r="Q15" s="238"/>
      <c r="R15" s="238"/>
      <c r="S15" s="238"/>
      <c r="T15" s="238"/>
      <c r="U15" s="238"/>
      <c r="V15" s="247"/>
      <c r="W15" s="280"/>
      <c r="X15" s="241"/>
      <c r="Y15" s="241"/>
      <c r="Z15" s="241"/>
      <c r="AA15" s="241"/>
      <c r="AB15" s="257"/>
      <c r="AC15" s="257"/>
      <c r="AK15" s="257"/>
      <c r="AL15" s="257"/>
    </row>
    <row r="16" spans="1:50" s="224" customFormat="1" ht="16.5" customHeight="1" x14ac:dyDescent="0.3">
      <c r="A16" s="283"/>
      <c r="B16" s="284"/>
      <c r="C16" s="284"/>
      <c r="D16" s="284"/>
      <c r="E16" s="284"/>
      <c r="F16" s="284"/>
      <c r="G16" s="284"/>
      <c r="H16" s="284"/>
      <c r="I16" s="284"/>
      <c r="J16" s="284"/>
      <c r="K16" s="284"/>
      <c r="L16" s="284"/>
      <c r="M16" s="284"/>
      <c r="N16" s="284"/>
      <c r="O16" s="284"/>
      <c r="P16" s="284"/>
      <c r="Q16" s="284"/>
      <c r="R16" s="284"/>
      <c r="S16" s="284"/>
      <c r="T16" s="284"/>
      <c r="U16" s="284"/>
      <c r="V16" s="284"/>
      <c r="W16" s="280"/>
      <c r="X16" s="257"/>
      <c r="Y16" s="241"/>
      <c r="Z16" s="241"/>
      <c r="AK16" s="257"/>
    </row>
    <row r="17" spans="1:38" s="224" customFormat="1" ht="16.5" customHeight="1" x14ac:dyDescent="0.3">
      <c r="A17" s="237"/>
      <c r="B17" s="238"/>
      <c r="C17" s="238"/>
      <c r="D17" s="238"/>
      <c r="E17" s="238"/>
      <c r="F17" s="238"/>
      <c r="G17" s="238"/>
      <c r="H17" s="238"/>
      <c r="I17" s="238"/>
      <c r="J17" s="238"/>
      <c r="K17" s="238"/>
      <c r="L17" s="238"/>
      <c r="M17" s="238"/>
      <c r="N17" s="238"/>
      <c r="O17" s="238"/>
      <c r="P17" s="238"/>
      <c r="Q17" s="238"/>
      <c r="R17" s="238"/>
      <c r="S17" s="238"/>
      <c r="T17" s="238"/>
      <c r="U17" s="238"/>
      <c r="V17" s="240"/>
      <c r="W17" s="241"/>
      <c r="X17" s="241"/>
      <c r="Y17" s="241"/>
      <c r="Z17" s="241"/>
      <c r="AF17" s="257"/>
      <c r="AK17" s="257"/>
    </row>
    <row r="18" spans="1:38" s="287" customFormat="1" ht="27.65" customHeight="1" x14ac:dyDescent="0.3">
      <c r="A18" s="285" t="s">
        <v>754</v>
      </c>
      <c r="B18" s="286"/>
      <c r="C18" s="286"/>
      <c r="D18" s="286"/>
      <c r="E18" s="286"/>
      <c r="F18" s="286"/>
      <c r="I18" s="288" t="s">
        <v>755</v>
      </c>
      <c r="J18" s="288"/>
      <c r="K18" s="288"/>
      <c r="L18" s="288"/>
      <c r="M18" s="288"/>
      <c r="N18" s="288"/>
      <c r="O18" s="288"/>
      <c r="P18" s="288"/>
      <c r="Q18" s="288"/>
      <c r="R18" s="288"/>
      <c r="S18" s="288"/>
      <c r="T18" s="288"/>
      <c r="U18" s="288"/>
      <c r="V18" s="289"/>
      <c r="W18" s="290"/>
      <c r="X18" s="290"/>
      <c r="Y18" s="290"/>
      <c r="AE18" s="224"/>
      <c r="AF18" s="257"/>
      <c r="AG18" s="224"/>
      <c r="AH18" s="224"/>
      <c r="AI18" s="224"/>
      <c r="AJ18" s="224"/>
      <c r="AK18" s="224"/>
      <c r="AL18" s="257"/>
    </row>
    <row r="19" spans="1:38" s="227" customFormat="1" ht="28.75" customHeight="1" x14ac:dyDescent="0.3">
      <c r="A19" s="251" t="s">
        <v>756</v>
      </c>
      <c r="B19" s="251" t="s">
        <v>620</v>
      </c>
      <c r="C19" s="251" t="s">
        <v>757</v>
      </c>
      <c r="D19" s="251" t="s">
        <v>601</v>
      </c>
      <c r="E19" s="251" t="s">
        <v>758</v>
      </c>
      <c r="F19" s="251" t="s">
        <v>18</v>
      </c>
      <c r="I19" s="251" t="s">
        <v>759</v>
      </c>
      <c r="J19" s="251" t="s">
        <v>760</v>
      </c>
      <c r="K19" s="251" t="s">
        <v>761</v>
      </c>
      <c r="L19" s="251" t="s">
        <v>762</v>
      </c>
      <c r="M19" s="251" t="s">
        <v>763</v>
      </c>
      <c r="N19" s="251" t="s">
        <v>764</v>
      </c>
      <c r="O19" s="251" t="s">
        <v>765</v>
      </c>
      <c r="P19" s="251" t="s">
        <v>766</v>
      </c>
      <c r="Q19" s="251" t="s">
        <v>767</v>
      </c>
      <c r="R19" s="251" t="s">
        <v>768</v>
      </c>
      <c r="S19" s="251" t="s">
        <v>769</v>
      </c>
      <c r="T19" s="251" t="s">
        <v>770</v>
      </c>
      <c r="U19" s="251" t="s">
        <v>771</v>
      </c>
      <c r="V19" s="251" t="s">
        <v>18</v>
      </c>
      <c r="W19" s="291"/>
      <c r="X19" s="292"/>
      <c r="Y19" s="292"/>
      <c r="Z19" s="293"/>
      <c r="AA19" s="294"/>
      <c r="AB19" s="295"/>
      <c r="AC19" s="295"/>
      <c r="AD19" s="295"/>
      <c r="AE19" s="296"/>
      <c r="AF19" s="295"/>
      <c r="AG19" s="295"/>
      <c r="AH19" s="295"/>
      <c r="AI19" s="295"/>
      <c r="AJ19" s="295"/>
      <c r="AK19" s="295"/>
    </row>
    <row r="20" spans="1:38" s="227" customFormat="1" ht="18" customHeight="1" thickBot="1" x14ac:dyDescent="0.35">
      <c r="A20" s="258" t="s">
        <v>18</v>
      </c>
      <c r="B20" s="259">
        <f>SUM(B21:B23)</f>
        <v>14292</v>
      </c>
      <c r="C20" s="297">
        <f>IF(ISERROR(B20/F20),0,B20/F20)</f>
        <v>0.37212935478831433</v>
      </c>
      <c r="D20" s="259">
        <f>SUM(D21:D23)</f>
        <v>24114</v>
      </c>
      <c r="E20" s="297">
        <f>IF(ISERROR(D20/F20),0,D20/F20)</f>
        <v>0.62787064521168567</v>
      </c>
      <c r="F20" s="259">
        <f>B20+D20</f>
        <v>38406</v>
      </c>
      <c r="I20" s="298" t="s">
        <v>18</v>
      </c>
      <c r="J20" s="299">
        <f t="shared" ref="J20:U20" si="1">SUM(J21:J22)</f>
        <v>23624</v>
      </c>
      <c r="K20" s="300">
        <f t="shared" si="1"/>
        <v>21131</v>
      </c>
      <c r="L20" s="299">
        <f t="shared" si="1"/>
        <v>10298</v>
      </c>
      <c r="M20" s="299">
        <f t="shared" si="1"/>
        <v>0</v>
      </c>
      <c r="N20" s="299">
        <f t="shared" si="1"/>
        <v>0</v>
      </c>
      <c r="O20" s="299">
        <f t="shared" si="1"/>
        <v>0</v>
      </c>
      <c r="P20" s="299">
        <f t="shared" si="1"/>
        <v>0</v>
      </c>
      <c r="Q20" s="299">
        <f t="shared" si="1"/>
        <v>0</v>
      </c>
      <c r="R20" s="299">
        <f t="shared" si="1"/>
        <v>0</v>
      </c>
      <c r="S20" s="299">
        <f t="shared" si="1"/>
        <v>0</v>
      </c>
      <c r="T20" s="299">
        <f t="shared" si="1"/>
        <v>0</v>
      </c>
      <c r="U20" s="299">
        <f t="shared" si="1"/>
        <v>0</v>
      </c>
      <c r="V20" s="301">
        <f>SUM(J20:U20)</f>
        <v>55053</v>
      </c>
      <c r="W20" s="291"/>
      <c r="X20" s="291"/>
      <c r="Y20" s="292"/>
      <c r="Z20" s="292"/>
      <c r="AA20" s="295"/>
      <c r="AB20" s="295"/>
      <c r="AC20" s="295"/>
      <c r="AD20" s="295"/>
      <c r="AE20" s="296"/>
      <c r="AF20" s="295"/>
      <c r="AG20" s="295"/>
    </row>
    <row r="21" spans="1:38" s="227" customFormat="1" ht="15" customHeight="1" thickTop="1" x14ac:dyDescent="0.3">
      <c r="A21" s="267" t="s">
        <v>772</v>
      </c>
      <c r="B21" s="302">
        <v>9006</v>
      </c>
      <c r="C21" s="303">
        <f>IF(ISERROR(B21/F21),0,B21/F21)</f>
        <v>0.86972477064220188</v>
      </c>
      <c r="D21" s="302">
        <v>1349</v>
      </c>
      <c r="E21" s="303">
        <f>IF(ISERROR(D21/F21),0,D21/F21)</f>
        <v>0.13027522935779817</v>
      </c>
      <c r="F21" s="304">
        <f>B21+D21</f>
        <v>10355</v>
      </c>
      <c r="I21" s="304" t="s">
        <v>601</v>
      </c>
      <c r="J21" s="305">
        <v>15010</v>
      </c>
      <c r="K21" s="305">
        <v>13572</v>
      </c>
      <c r="L21" s="305">
        <v>6410</v>
      </c>
      <c r="M21" s="305">
        <v>0</v>
      </c>
      <c r="N21" s="305">
        <v>0</v>
      </c>
      <c r="O21" s="305">
        <v>0</v>
      </c>
      <c r="P21" s="305">
        <v>0</v>
      </c>
      <c r="Q21" s="305">
        <v>0</v>
      </c>
      <c r="R21" s="305">
        <v>0</v>
      </c>
      <c r="S21" s="305">
        <v>0</v>
      </c>
      <c r="T21" s="305">
        <v>0</v>
      </c>
      <c r="U21" s="305">
        <v>0</v>
      </c>
      <c r="V21" s="306">
        <f>SUM(J21:U21)</f>
        <v>34992</v>
      </c>
      <c r="W21" s="291"/>
      <c r="X21" s="307"/>
      <c r="Y21" s="307"/>
      <c r="Z21" s="292"/>
      <c r="AA21" s="295"/>
      <c r="AB21" s="296"/>
      <c r="AC21" s="296"/>
      <c r="AD21" s="296"/>
      <c r="AE21" s="296"/>
      <c r="AF21" s="296"/>
      <c r="AG21" s="296"/>
      <c r="AH21" s="296"/>
      <c r="AI21" s="296"/>
      <c r="AJ21" s="296"/>
      <c r="AK21" s="296"/>
      <c r="AL21" s="296"/>
    </row>
    <row r="22" spans="1:38" s="227" customFormat="1" ht="15" customHeight="1" x14ac:dyDescent="0.3">
      <c r="A22" s="276" t="s">
        <v>773</v>
      </c>
      <c r="B22" s="308">
        <v>4423</v>
      </c>
      <c r="C22" s="309">
        <f>IF(ISERROR(B22/F22),0,B22/F22)</f>
        <v>0.8499231360491929</v>
      </c>
      <c r="D22" s="308">
        <v>781</v>
      </c>
      <c r="E22" s="309">
        <f>IF(ISERROR(D22/F22),0,D22/F22)</f>
        <v>0.15007686395080708</v>
      </c>
      <c r="F22" s="310">
        <f>B22+D22</f>
        <v>5204</v>
      </c>
      <c r="I22" s="310" t="s">
        <v>774</v>
      </c>
      <c r="J22" s="311">
        <v>8614</v>
      </c>
      <c r="K22" s="305">
        <v>7559</v>
      </c>
      <c r="L22" s="305">
        <v>3888</v>
      </c>
      <c r="M22" s="305">
        <v>0</v>
      </c>
      <c r="N22" s="305">
        <v>0</v>
      </c>
      <c r="O22" s="305">
        <v>0</v>
      </c>
      <c r="P22" s="305">
        <v>0</v>
      </c>
      <c r="Q22" s="305">
        <v>0</v>
      </c>
      <c r="R22" s="305">
        <v>0</v>
      </c>
      <c r="S22" s="305">
        <v>0</v>
      </c>
      <c r="T22" s="305">
        <v>0</v>
      </c>
      <c r="U22" s="305">
        <v>0</v>
      </c>
      <c r="V22" s="312">
        <f>SUM(J22:U22)</f>
        <v>20061</v>
      </c>
      <c r="W22" s="291"/>
      <c r="X22" s="307"/>
      <c r="Y22" s="307"/>
      <c r="Z22" s="307"/>
      <c r="AA22" s="296"/>
      <c r="AB22" s="296"/>
      <c r="AC22" s="296"/>
      <c r="AD22" s="296"/>
      <c r="AE22" s="296"/>
      <c r="AF22" s="296"/>
      <c r="AG22" s="296"/>
      <c r="AH22" s="296"/>
      <c r="AI22" s="296"/>
      <c r="AJ22" s="296"/>
      <c r="AK22" s="296"/>
      <c r="AL22" s="296"/>
    </row>
    <row r="23" spans="1:38" s="227" customFormat="1" ht="15" customHeight="1" x14ac:dyDescent="0.3">
      <c r="A23" s="276" t="s">
        <v>775</v>
      </c>
      <c r="B23" s="308">
        <v>863</v>
      </c>
      <c r="C23" s="309">
        <f>IF(ISERROR(B23/F23),0,B23/F23)</f>
        <v>3.7773011773974699E-2</v>
      </c>
      <c r="D23" s="308">
        <v>21984</v>
      </c>
      <c r="E23" s="309">
        <f>IF(ISERROR(D23/F23),0,D23/F23)</f>
        <v>0.96222698822602526</v>
      </c>
      <c r="F23" s="310">
        <f>B23+D23</f>
        <v>22847</v>
      </c>
      <c r="T23" s="241"/>
      <c r="U23" s="241"/>
      <c r="V23" s="313"/>
      <c r="W23" s="291"/>
      <c r="X23" s="307"/>
      <c r="Y23" s="307"/>
      <c r="Z23" s="307"/>
      <c r="AA23" s="296"/>
      <c r="AB23" s="296"/>
      <c r="AC23" s="296"/>
      <c r="AD23" s="296"/>
      <c r="AE23" s="296"/>
      <c r="AF23" s="296"/>
      <c r="AG23" s="296"/>
      <c r="AH23" s="296"/>
      <c r="AI23" s="296"/>
      <c r="AJ23" s="296"/>
      <c r="AK23" s="296"/>
      <c r="AL23" s="296"/>
    </row>
    <row r="24" spans="1:38" s="227" customFormat="1" ht="12" x14ac:dyDescent="0.3">
      <c r="A24" s="314"/>
      <c r="T24" s="241"/>
      <c r="U24" s="241"/>
      <c r="V24" s="313"/>
      <c r="W24" s="291"/>
      <c r="X24" s="291"/>
      <c r="Y24" s="307"/>
      <c r="Z24" s="307"/>
      <c r="AA24" s="296"/>
      <c r="AB24" s="296"/>
      <c r="AC24" s="296"/>
      <c r="AD24" s="296"/>
      <c r="AE24" s="296"/>
      <c r="AF24" s="296"/>
      <c r="AG24" s="296"/>
      <c r="AH24" s="296"/>
      <c r="AK24" s="296"/>
      <c r="AL24" s="296"/>
    </row>
    <row r="25" spans="1:38" s="224" customFormat="1" ht="16.5" customHeight="1" x14ac:dyDescent="0.3">
      <c r="A25" s="283"/>
      <c r="B25" s="284"/>
      <c r="C25" s="284"/>
      <c r="D25" s="284"/>
      <c r="E25" s="284"/>
      <c r="F25" s="284"/>
      <c r="G25" s="284"/>
      <c r="H25" s="284"/>
      <c r="I25" s="284"/>
      <c r="J25" s="284"/>
      <c r="K25" s="284"/>
      <c r="L25" s="284"/>
      <c r="M25" s="284"/>
      <c r="N25" s="284"/>
      <c r="O25" s="284"/>
      <c r="P25" s="284"/>
      <c r="Q25" s="284"/>
      <c r="R25" s="284"/>
      <c r="S25" s="284"/>
      <c r="T25" s="284"/>
      <c r="U25" s="284"/>
      <c r="V25" s="315"/>
      <c r="W25" s="241"/>
      <c r="X25" s="241"/>
      <c r="Y25" s="241"/>
      <c r="Z25" s="266"/>
      <c r="AA25" s="257"/>
      <c r="AB25" s="257"/>
      <c r="AC25" s="257"/>
      <c r="AD25" s="257"/>
      <c r="AE25" s="257"/>
      <c r="AF25" s="257"/>
      <c r="AG25" s="257"/>
    </row>
    <row r="26" spans="1:38" s="227" customFormat="1" ht="12" x14ac:dyDescent="0.3">
      <c r="A26" s="314"/>
      <c r="T26" s="241"/>
      <c r="U26" s="241"/>
      <c r="V26" s="313"/>
      <c r="W26" s="291"/>
      <c r="X26" s="291"/>
      <c r="Y26" s="291"/>
      <c r="Z26" s="307"/>
      <c r="AA26" s="296"/>
      <c r="AB26" s="296"/>
      <c r="AC26" s="296"/>
      <c r="AG26" s="296"/>
    </row>
    <row r="27" spans="1:38" s="224" customFormat="1" ht="21.65" customHeight="1" x14ac:dyDescent="0.3">
      <c r="A27" s="316" t="s">
        <v>776</v>
      </c>
      <c r="B27" s="317"/>
      <c r="C27" s="317"/>
      <c r="D27" s="317"/>
      <c r="E27" s="317"/>
      <c r="F27" s="318"/>
      <c r="H27" s="317" t="s">
        <v>777</v>
      </c>
      <c r="I27" s="317"/>
      <c r="J27" s="317"/>
      <c r="K27" s="317"/>
      <c r="L27" s="317"/>
      <c r="M27" s="318"/>
      <c r="N27" s="319" t="s">
        <v>778</v>
      </c>
      <c r="O27" s="319"/>
      <c r="P27" s="319"/>
      <c r="Q27" s="319"/>
      <c r="R27" s="319"/>
      <c r="S27" s="318"/>
      <c r="V27" s="320"/>
      <c r="W27" s="321"/>
      <c r="X27" s="322"/>
      <c r="Y27" s="322"/>
      <c r="Z27" s="322"/>
      <c r="AA27" s="323"/>
      <c r="AB27" s="323"/>
      <c r="AC27" s="323"/>
      <c r="AD27" s="323"/>
      <c r="AE27" s="257"/>
      <c r="AF27" s="257"/>
      <c r="AG27" s="257"/>
      <c r="AH27" s="323"/>
      <c r="AI27" s="323"/>
    </row>
    <row r="28" spans="1:38" s="227" customFormat="1" ht="37.5" customHeight="1" x14ac:dyDescent="0.3">
      <c r="A28" s="251" t="s">
        <v>779</v>
      </c>
      <c r="B28" s="251" t="s">
        <v>772</v>
      </c>
      <c r="C28" s="251" t="s">
        <v>773</v>
      </c>
      <c r="D28" s="251" t="s">
        <v>775</v>
      </c>
      <c r="E28" s="251" t="s">
        <v>18</v>
      </c>
      <c r="H28" s="324" t="s">
        <v>779</v>
      </c>
      <c r="I28" s="324"/>
      <c r="J28" s="256" t="s">
        <v>18</v>
      </c>
      <c r="K28" s="241"/>
      <c r="L28" s="241"/>
      <c r="M28" s="241"/>
      <c r="N28" s="325" t="s">
        <v>780</v>
      </c>
      <c r="O28" s="326"/>
      <c r="P28" s="327" t="s">
        <v>18</v>
      </c>
      <c r="U28" s="241"/>
      <c r="V28" s="328"/>
      <c r="W28" s="291"/>
      <c r="X28" s="291"/>
      <c r="Y28" s="291"/>
      <c r="Z28" s="296"/>
      <c r="AD28" s="296"/>
      <c r="AE28" s="296"/>
      <c r="AF28" s="296"/>
      <c r="AG28" s="296"/>
    </row>
    <row r="29" spans="1:38" s="227" customFormat="1" ht="15" customHeight="1" thickBot="1" x14ac:dyDescent="0.35">
      <c r="A29" s="258" t="s">
        <v>18</v>
      </c>
      <c r="B29" s="259">
        <f>SUM(B30:B30)</f>
        <v>14720</v>
      </c>
      <c r="C29" s="259">
        <f>SUM(C30:C30)</f>
        <v>6880</v>
      </c>
      <c r="D29" s="259">
        <f>SUM(D30:D30)</f>
        <v>33453</v>
      </c>
      <c r="E29" s="300">
        <f>SUM(B29:D29)</f>
        <v>55053</v>
      </c>
      <c r="H29" s="329" t="s">
        <v>18</v>
      </c>
      <c r="I29" s="329"/>
      <c r="J29" s="330">
        <f>SUM(J30)</f>
        <v>53180</v>
      </c>
      <c r="K29" s="241"/>
      <c r="L29" s="241"/>
      <c r="M29" s="241"/>
      <c r="N29" s="331" t="s">
        <v>18</v>
      </c>
      <c r="O29" s="332"/>
      <c r="P29" s="333">
        <v>60595</v>
      </c>
      <c r="U29" s="266"/>
      <c r="V29" s="334"/>
      <c r="W29" s="291"/>
      <c r="X29" s="307"/>
      <c r="Y29" s="307"/>
      <c r="Z29" s="296"/>
      <c r="AA29" s="296"/>
      <c r="AB29" s="296"/>
      <c r="AC29" s="296"/>
      <c r="AD29" s="296"/>
      <c r="AE29" s="296"/>
      <c r="AF29" s="296"/>
      <c r="AG29" s="296"/>
      <c r="AH29" s="296"/>
      <c r="AI29" s="296"/>
      <c r="AJ29" s="296"/>
    </row>
    <row r="30" spans="1:38" s="227" customFormat="1" ht="14.5" customHeight="1" thickTop="1" x14ac:dyDescent="0.3">
      <c r="A30" s="276" t="s">
        <v>745</v>
      </c>
      <c r="B30" s="308">
        <v>14720</v>
      </c>
      <c r="C30" s="308">
        <v>6880</v>
      </c>
      <c r="D30" s="308">
        <v>33453</v>
      </c>
      <c r="E30" s="304">
        <f>SUM(B30:D30)</f>
        <v>55053</v>
      </c>
      <c r="F30" s="224"/>
      <c r="G30" s="224"/>
      <c r="H30" s="335" t="s">
        <v>745</v>
      </c>
      <c r="I30" s="335"/>
      <c r="J30" s="336">
        <v>53180</v>
      </c>
      <c r="K30" s="241"/>
      <c r="L30" s="241"/>
      <c r="M30" s="241"/>
      <c r="N30" s="335" t="s">
        <v>781</v>
      </c>
      <c r="O30" s="335"/>
      <c r="P30" s="336">
        <v>7966</v>
      </c>
      <c r="R30" s="241"/>
      <c r="U30" s="266"/>
      <c r="V30" s="334"/>
      <c r="W30" s="291"/>
      <c r="X30" s="307"/>
      <c r="Y30" s="307"/>
      <c r="Z30" s="296"/>
      <c r="AA30" s="296"/>
      <c r="AB30" s="296"/>
      <c r="AC30" s="296"/>
      <c r="AD30" s="296"/>
      <c r="AE30" s="296"/>
      <c r="AF30" s="296"/>
      <c r="AG30" s="296"/>
      <c r="AH30" s="296"/>
      <c r="AI30" s="296"/>
      <c r="AJ30" s="296"/>
    </row>
    <row r="31" spans="1:38" s="227" customFormat="1" ht="12" x14ac:dyDescent="0.3">
      <c r="A31" s="314"/>
      <c r="F31" s="224"/>
      <c r="G31" s="224"/>
      <c r="H31" s="224"/>
      <c r="K31" s="224"/>
      <c r="L31" s="241"/>
      <c r="M31" s="241"/>
      <c r="N31" s="241"/>
      <c r="O31" s="241"/>
      <c r="P31" s="241"/>
      <c r="Q31" s="241"/>
      <c r="R31" s="241"/>
      <c r="S31" s="241"/>
      <c r="T31" s="241"/>
      <c r="U31" s="266"/>
      <c r="V31" s="313"/>
      <c r="W31" s="291"/>
      <c r="X31" s="307"/>
      <c r="Y31" s="307"/>
      <c r="Z31" s="307"/>
      <c r="AA31" s="296"/>
      <c r="AB31" s="296"/>
      <c r="AC31" s="296"/>
      <c r="AD31" s="296"/>
      <c r="AE31" s="296"/>
      <c r="AF31" s="296"/>
      <c r="AG31" s="296"/>
    </row>
    <row r="32" spans="1:38" s="224" customFormat="1" ht="16.5" customHeight="1" x14ac:dyDescent="0.3">
      <c r="A32" s="283"/>
      <c r="B32" s="284"/>
      <c r="C32" s="284"/>
      <c r="D32" s="284"/>
      <c r="E32" s="284"/>
      <c r="F32" s="284"/>
      <c r="G32" s="284"/>
      <c r="H32" s="284"/>
      <c r="I32" s="284"/>
      <c r="J32" s="284"/>
      <c r="K32" s="284"/>
      <c r="L32" s="284"/>
      <c r="M32" s="284"/>
      <c r="N32" s="284"/>
      <c r="O32" s="284"/>
      <c r="P32" s="284"/>
      <c r="Q32" s="284"/>
      <c r="R32" s="284"/>
      <c r="S32" s="284"/>
      <c r="T32" s="284"/>
      <c r="U32" s="284"/>
      <c r="V32" s="315"/>
      <c r="W32" s="241"/>
      <c r="X32" s="241"/>
      <c r="Y32" s="241"/>
      <c r="Z32" s="266"/>
      <c r="AA32" s="257"/>
      <c r="AB32" s="257"/>
      <c r="AC32" s="257"/>
      <c r="AD32" s="257"/>
      <c r="AE32" s="257"/>
      <c r="AF32" s="257"/>
      <c r="AG32" s="257"/>
    </row>
    <row r="33" spans="1:45" s="227" customFormat="1" ht="12" x14ac:dyDescent="0.3">
      <c r="A33" s="314"/>
      <c r="F33" s="224"/>
      <c r="G33" s="224"/>
      <c r="H33" s="224"/>
      <c r="I33" s="296"/>
      <c r="K33" s="224"/>
      <c r="L33" s="241"/>
      <c r="M33" s="241"/>
      <c r="N33" s="241"/>
      <c r="O33" s="241"/>
      <c r="P33" s="241"/>
      <c r="Q33" s="241"/>
      <c r="R33" s="241"/>
      <c r="S33" s="241"/>
      <c r="T33" s="241"/>
      <c r="U33" s="241"/>
      <c r="V33" s="337"/>
      <c r="W33" s="291"/>
      <c r="X33" s="291"/>
      <c r="Y33" s="291"/>
      <c r="Z33" s="307"/>
      <c r="AA33" s="296"/>
      <c r="AB33" s="296"/>
      <c r="AC33" s="296"/>
      <c r="AD33" s="296"/>
      <c r="AE33" s="296"/>
    </row>
    <row r="34" spans="1:45" s="227" customFormat="1" ht="12" x14ac:dyDescent="0.3">
      <c r="A34" s="314"/>
      <c r="F34" s="224"/>
      <c r="G34" s="224"/>
      <c r="H34" s="224"/>
      <c r="I34" s="295"/>
      <c r="J34" s="295"/>
      <c r="K34" s="323"/>
      <c r="L34" s="338"/>
      <c r="M34" s="338"/>
      <c r="N34" s="338"/>
      <c r="O34" s="338"/>
      <c r="P34" s="338"/>
      <c r="Q34" s="338"/>
      <c r="R34" s="338"/>
      <c r="S34" s="338"/>
      <c r="T34" s="241"/>
      <c r="U34" s="241"/>
      <c r="V34" s="313"/>
      <c r="W34" s="291"/>
      <c r="X34" s="291"/>
      <c r="Y34" s="291"/>
      <c r="Z34" s="307"/>
      <c r="AB34" s="296"/>
      <c r="AC34" s="296"/>
      <c r="AE34" s="296"/>
    </row>
    <row r="35" spans="1:45" s="227" customFormat="1" ht="22.5" customHeight="1" x14ac:dyDescent="0.3">
      <c r="A35" s="242" t="s">
        <v>782</v>
      </c>
      <c r="B35" s="243"/>
      <c r="C35" s="243"/>
      <c r="D35" s="243"/>
      <c r="E35" s="243"/>
      <c r="F35" s="318"/>
      <c r="G35" s="224"/>
      <c r="H35" s="224"/>
      <c r="I35" s="224"/>
      <c r="J35" s="224"/>
      <c r="K35" s="224"/>
      <c r="L35" s="224"/>
      <c r="M35" s="224"/>
      <c r="N35" s="224"/>
      <c r="O35" s="224"/>
      <c r="P35" s="224"/>
      <c r="Q35" s="224"/>
      <c r="R35" s="257"/>
      <c r="S35" s="224"/>
      <c r="T35" s="224"/>
      <c r="U35" s="224"/>
      <c r="V35" s="339"/>
      <c r="W35" s="291"/>
      <c r="X35" s="291"/>
      <c r="Y35" s="291"/>
      <c r="Z35" s="307"/>
      <c r="AB35" s="296"/>
      <c r="AC35" s="296"/>
      <c r="AE35" s="296"/>
    </row>
    <row r="36" spans="1:45" s="227" customFormat="1" ht="38.5" customHeight="1" x14ac:dyDescent="0.3">
      <c r="A36" s="340" t="s">
        <v>783</v>
      </c>
      <c r="B36" s="251" t="s">
        <v>756</v>
      </c>
      <c r="C36" s="251" t="s">
        <v>760</v>
      </c>
      <c r="D36" s="251" t="s">
        <v>761</v>
      </c>
      <c r="E36" s="251" t="s">
        <v>762</v>
      </c>
      <c r="F36" s="251" t="s">
        <v>763</v>
      </c>
      <c r="G36" s="251" t="s">
        <v>764</v>
      </c>
      <c r="H36" s="251" t="s">
        <v>765</v>
      </c>
      <c r="I36" s="251" t="s">
        <v>766</v>
      </c>
      <c r="J36" s="251" t="s">
        <v>767</v>
      </c>
      <c r="K36" s="251" t="s">
        <v>768</v>
      </c>
      <c r="L36" s="251" t="s">
        <v>769</v>
      </c>
      <c r="M36" s="251" t="s">
        <v>770</v>
      </c>
      <c r="N36" s="251" t="s">
        <v>771</v>
      </c>
      <c r="O36" s="251" t="s">
        <v>18</v>
      </c>
      <c r="P36" s="224"/>
      <c r="Q36" s="224"/>
      <c r="R36" s="257"/>
      <c r="S36" s="224"/>
      <c r="T36" s="224"/>
      <c r="U36" s="224"/>
      <c r="V36" s="339"/>
      <c r="W36" s="224"/>
      <c r="X36" s="224"/>
      <c r="Y36" s="224"/>
      <c r="Z36" s="224"/>
      <c r="AA36" s="224"/>
      <c r="AB36" s="224"/>
      <c r="AC36" s="224"/>
      <c r="AD36" s="291"/>
      <c r="AE36" s="291"/>
      <c r="AI36" s="296"/>
      <c r="AJ36" s="296"/>
      <c r="AL36" s="296"/>
    </row>
    <row r="37" spans="1:45" s="227" customFormat="1" ht="15.75" customHeight="1" thickBot="1" x14ac:dyDescent="0.35">
      <c r="A37" s="341" t="s">
        <v>18</v>
      </c>
      <c r="B37" s="259"/>
      <c r="C37" s="342">
        <f t="shared" ref="C37:D37" si="2">SUM(C38,C50,C54,C58,C62,C66,C70,C74,C78,C82)</f>
        <v>21711</v>
      </c>
      <c r="D37" s="342">
        <f t="shared" si="2"/>
        <v>20879</v>
      </c>
      <c r="E37" s="342">
        <f>SUM(E38,E50,E54,E58,E62,E66,E70,E74,E78,E82)</f>
        <v>10590</v>
      </c>
      <c r="F37" s="342">
        <f>SUM(F38,F50,F54,F58,F62,F66,F70,F74,F78,F82)</f>
        <v>0</v>
      </c>
      <c r="G37" s="342">
        <f t="shared" ref="G37:N37" si="3">SUM(G38,G50,G54,G58,G62,G66,G70,G74,G78,G82)</f>
        <v>0</v>
      </c>
      <c r="H37" s="342">
        <f t="shared" si="3"/>
        <v>0</v>
      </c>
      <c r="I37" s="342">
        <f t="shared" si="3"/>
        <v>0</v>
      </c>
      <c r="J37" s="342">
        <f t="shared" si="3"/>
        <v>0</v>
      </c>
      <c r="K37" s="342">
        <f t="shared" si="3"/>
        <v>0</v>
      </c>
      <c r="L37" s="342">
        <f t="shared" si="3"/>
        <v>0</v>
      </c>
      <c r="M37" s="342">
        <f t="shared" si="3"/>
        <v>0</v>
      </c>
      <c r="N37" s="342">
        <f t="shared" si="3"/>
        <v>0</v>
      </c>
      <c r="O37" s="343">
        <f>SUM(C37:N37)</f>
        <v>53180</v>
      </c>
      <c r="P37" s="224"/>
      <c r="Q37" s="224"/>
      <c r="R37" s="257"/>
      <c r="S37" s="224"/>
      <c r="T37" s="224"/>
      <c r="U37" s="257"/>
      <c r="V37" s="344"/>
      <c r="W37" s="257"/>
      <c r="X37" s="257"/>
      <c r="Y37" s="257"/>
      <c r="Z37" s="257"/>
      <c r="AA37" s="257"/>
      <c r="AB37" s="257"/>
      <c r="AC37" s="257"/>
      <c r="AD37" s="307"/>
      <c r="AE37" s="307"/>
      <c r="AF37" s="296"/>
      <c r="AG37" s="296"/>
      <c r="AH37" s="296"/>
      <c r="AI37" s="296"/>
      <c r="AJ37" s="296"/>
      <c r="AL37" s="296"/>
      <c r="AP37" s="296"/>
      <c r="AQ37" s="296"/>
      <c r="AR37" s="296"/>
      <c r="AS37" s="296"/>
    </row>
    <row r="38" spans="1:45" s="227" customFormat="1" ht="15" customHeight="1" thickTop="1" x14ac:dyDescent="0.3">
      <c r="A38" s="345" t="s">
        <v>784</v>
      </c>
      <c r="B38" s="345" t="s">
        <v>18</v>
      </c>
      <c r="C38" s="346">
        <f t="shared" ref="C38:N38" si="4">SUM(C39:C41)</f>
        <v>910</v>
      </c>
      <c r="D38" s="346">
        <f t="shared" si="4"/>
        <v>738</v>
      </c>
      <c r="E38" s="346">
        <f t="shared" si="4"/>
        <v>357</v>
      </c>
      <c r="F38" s="346">
        <f t="shared" si="4"/>
        <v>0</v>
      </c>
      <c r="G38" s="346">
        <f t="shared" si="4"/>
        <v>0</v>
      </c>
      <c r="H38" s="346">
        <f t="shared" si="4"/>
        <v>0</v>
      </c>
      <c r="I38" s="346">
        <f t="shared" si="4"/>
        <v>0</v>
      </c>
      <c r="J38" s="346">
        <f t="shared" si="4"/>
        <v>0</v>
      </c>
      <c r="K38" s="346">
        <f t="shared" si="4"/>
        <v>0</v>
      </c>
      <c r="L38" s="346">
        <f t="shared" si="4"/>
        <v>0</v>
      </c>
      <c r="M38" s="346">
        <f t="shared" si="4"/>
        <v>0</v>
      </c>
      <c r="N38" s="346">
        <f t="shared" si="4"/>
        <v>0</v>
      </c>
      <c r="O38" s="346">
        <f>SUM(C38:N38)</f>
        <v>2005</v>
      </c>
      <c r="P38" s="347"/>
      <c r="Q38" s="347"/>
      <c r="R38" s="257"/>
      <c r="S38" s="257"/>
      <c r="T38" s="257"/>
      <c r="U38" s="257"/>
      <c r="V38" s="344"/>
      <c r="W38" s="257"/>
      <c r="X38" s="257"/>
      <c r="Y38" s="257"/>
      <c r="Z38" s="257"/>
      <c r="AA38" s="257"/>
      <c r="AB38" s="257"/>
      <c r="AC38" s="257"/>
      <c r="AD38" s="307"/>
      <c r="AE38" s="307"/>
      <c r="AF38" s="296"/>
      <c r="AG38" s="296"/>
      <c r="AH38" s="296"/>
      <c r="AI38" s="296"/>
      <c r="AS38" s="296"/>
    </row>
    <row r="39" spans="1:45" s="227" customFormat="1" ht="15" customHeight="1" x14ac:dyDescent="0.3">
      <c r="A39" s="310"/>
      <c r="B39" s="310" t="s">
        <v>772</v>
      </c>
      <c r="C39" s="348">
        <v>213</v>
      </c>
      <c r="D39" s="348">
        <v>182</v>
      </c>
      <c r="E39" s="348">
        <v>90</v>
      </c>
      <c r="F39" s="348">
        <v>0</v>
      </c>
      <c r="G39" s="348">
        <v>0</v>
      </c>
      <c r="H39" s="348">
        <v>0</v>
      </c>
      <c r="I39" s="348">
        <v>0</v>
      </c>
      <c r="J39" s="348">
        <v>0</v>
      </c>
      <c r="K39" s="348">
        <v>0</v>
      </c>
      <c r="L39" s="349">
        <v>0</v>
      </c>
      <c r="M39" s="349">
        <v>0</v>
      </c>
      <c r="N39" s="349">
        <v>0</v>
      </c>
      <c r="O39" s="350">
        <f>O43+O47</f>
        <v>485</v>
      </c>
      <c r="P39" s="224"/>
      <c r="Q39" s="224"/>
      <c r="R39" s="257"/>
      <c r="S39" s="224"/>
      <c r="T39" s="224"/>
      <c r="U39" s="257"/>
      <c r="V39" s="344"/>
      <c r="W39" s="224"/>
      <c r="X39" s="224"/>
      <c r="Y39" s="224"/>
      <c r="Z39" s="224"/>
      <c r="AA39" s="257"/>
      <c r="AB39" s="257"/>
      <c r="AC39" s="257"/>
      <c r="AD39" s="307"/>
      <c r="AE39" s="307"/>
      <c r="AF39" s="296"/>
      <c r="AG39" s="296"/>
      <c r="AH39" s="296"/>
      <c r="AI39" s="296"/>
      <c r="AS39" s="296"/>
    </row>
    <row r="40" spans="1:45" s="227" customFormat="1" ht="15" customHeight="1" x14ac:dyDescent="0.3">
      <c r="A40" s="310"/>
      <c r="B40" s="310" t="s">
        <v>773</v>
      </c>
      <c r="C40" s="348">
        <v>337</v>
      </c>
      <c r="D40" s="348">
        <v>252</v>
      </c>
      <c r="E40" s="348">
        <v>142</v>
      </c>
      <c r="F40" s="348">
        <v>0</v>
      </c>
      <c r="G40" s="348">
        <v>0</v>
      </c>
      <c r="H40" s="348">
        <v>0</v>
      </c>
      <c r="I40" s="348">
        <v>0</v>
      </c>
      <c r="J40" s="348">
        <v>0</v>
      </c>
      <c r="K40" s="348">
        <v>0</v>
      </c>
      <c r="L40" s="349">
        <v>0</v>
      </c>
      <c r="M40" s="349">
        <v>0</v>
      </c>
      <c r="N40" s="349">
        <v>0</v>
      </c>
      <c r="O40" s="350">
        <f>O44+O48</f>
        <v>731</v>
      </c>
      <c r="P40" s="224"/>
      <c r="Q40" s="224"/>
      <c r="R40" s="224"/>
      <c r="S40" s="257"/>
      <c r="T40" s="257"/>
      <c r="U40" s="257"/>
      <c r="V40" s="344"/>
      <c r="W40" s="224"/>
      <c r="X40" s="224"/>
      <c r="Y40" s="224"/>
      <c r="Z40" s="224"/>
      <c r="AA40" s="224"/>
      <c r="AB40" s="257"/>
      <c r="AC40" s="224"/>
      <c r="AD40" s="307"/>
      <c r="AE40" s="291"/>
      <c r="AF40" s="296"/>
      <c r="AH40" s="296"/>
      <c r="AS40" s="296"/>
    </row>
    <row r="41" spans="1:45" s="227" customFormat="1" ht="15" customHeight="1" x14ac:dyDescent="0.3">
      <c r="A41" s="310"/>
      <c r="B41" s="310" t="s">
        <v>775</v>
      </c>
      <c r="C41" s="348">
        <v>360</v>
      </c>
      <c r="D41" s="348">
        <v>304</v>
      </c>
      <c r="E41" s="348">
        <v>125</v>
      </c>
      <c r="F41" s="348">
        <v>0</v>
      </c>
      <c r="G41" s="348">
        <v>0</v>
      </c>
      <c r="H41" s="348">
        <v>0</v>
      </c>
      <c r="I41" s="348">
        <v>0</v>
      </c>
      <c r="J41" s="348">
        <v>0</v>
      </c>
      <c r="K41" s="348">
        <v>0</v>
      </c>
      <c r="L41" s="349">
        <v>0</v>
      </c>
      <c r="M41" s="349">
        <v>0</v>
      </c>
      <c r="N41" s="349">
        <v>0</v>
      </c>
      <c r="O41" s="350">
        <f>O45+O49</f>
        <v>789</v>
      </c>
      <c r="P41" s="224"/>
      <c r="Q41" s="224"/>
      <c r="R41" s="224"/>
      <c r="S41" s="224"/>
      <c r="T41" s="224"/>
      <c r="U41" s="257"/>
      <c r="V41" s="339"/>
      <c r="W41" s="224"/>
      <c r="X41" s="224"/>
      <c r="Y41" s="224"/>
      <c r="Z41" s="224"/>
      <c r="AA41" s="224"/>
      <c r="AB41" s="257"/>
      <c r="AC41" s="224"/>
      <c r="AD41" s="291"/>
      <c r="AE41" s="291"/>
      <c r="AS41" s="296"/>
    </row>
    <row r="42" spans="1:45" s="227" customFormat="1" ht="14.5" customHeight="1" x14ac:dyDescent="0.3">
      <c r="A42" s="351" t="s">
        <v>785</v>
      </c>
      <c r="B42" s="352" t="s">
        <v>18</v>
      </c>
      <c r="C42" s="353">
        <f t="shared" ref="C42:N42" si="5">SUM(C43:C45)</f>
        <v>110</v>
      </c>
      <c r="D42" s="353">
        <f t="shared" si="5"/>
        <v>182</v>
      </c>
      <c r="E42" s="353">
        <f t="shared" si="5"/>
        <v>49</v>
      </c>
      <c r="F42" s="353">
        <f t="shared" si="5"/>
        <v>0</v>
      </c>
      <c r="G42" s="353">
        <f t="shared" si="5"/>
        <v>0</v>
      </c>
      <c r="H42" s="353">
        <f t="shared" si="5"/>
        <v>0</v>
      </c>
      <c r="I42" s="353">
        <f t="shared" si="5"/>
        <v>0</v>
      </c>
      <c r="J42" s="353">
        <f t="shared" si="5"/>
        <v>0</v>
      </c>
      <c r="K42" s="353">
        <f t="shared" si="5"/>
        <v>0</v>
      </c>
      <c r="L42" s="353">
        <f t="shared" si="5"/>
        <v>0</v>
      </c>
      <c r="M42" s="353">
        <f t="shared" si="5"/>
        <v>0</v>
      </c>
      <c r="N42" s="353">
        <f t="shared" si="5"/>
        <v>0</v>
      </c>
      <c r="O42" s="353">
        <f t="shared" ref="O42:O81" si="6">SUM(C42:N42)</f>
        <v>341</v>
      </c>
      <c r="P42" s="347"/>
      <c r="Q42" s="224"/>
      <c r="R42" s="224"/>
      <c r="S42" s="224"/>
      <c r="T42" s="224"/>
      <c r="U42" s="224"/>
      <c r="V42" s="339"/>
      <c r="W42" s="224"/>
      <c r="X42" s="224"/>
      <c r="Y42" s="224"/>
      <c r="Z42" s="224"/>
      <c r="AA42" s="224"/>
      <c r="AB42" s="257"/>
      <c r="AC42" s="224"/>
      <c r="AD42" s="291"/>
      <c r="AE42" s="291"/>
      <c r="AF42" s="296"/>
      <c r="AG42" s="296"/>
      <c r="AH42" s="296"/>
      <c r="AQ42" s="296"/>
      <c r="AR42" s="296"/>
      <c r="AS42" s="296"/>
    </row>
    <row r="43" spans="1:45" s="227" customFormat="1" ht="14.5" customHeight="1" x14ac:dyDescent="0.3">
      <c r="A43" s="354"/>
      <c r="B43" s="310" t="s">
        <v>772</v>
      </c>
      <c r="C43" s="348">
        <v>17</v>
      </c>
      <c r="D43" s="348">
        <v>28</v>
      </c>
      <c r="E43" s="348">
        <v>7</v>
      </c>
      <c r="F43" s="348">
        <v>0</v>
      </c>
      <c r="G43" s="348">
        <v>0</v>
      </c>
      <c r="H43" s="348">
        <v>0</v>
      </c>
      <c r="I43" s="348">
        <v>0</v>
      </c>
      <c r="J43" s="348">
        <v>0</v>
      </c>
      <c r="K43" s="348">
        <v>0</v>
      </c>
      <c r="L43" s="349">
        <v>0</v>
      </c>
      <c r="M43" s="349">
        <v>0</v>
      </c>
      <c r="N43" s="349">
        <v>0</v>
      </c>
      <c r="O43" s="355">
        <f t="shared" si="6"/>
        <v>52</v>
      </c>
      <c r="P43" s="347"/>
      <c r="Q43" s="224"/>
      <c r="R43" s="224"/>
      <c r="S43" s="224"/>
      <c r="T43" s="224"/>
      <c r="U43" s="224"/>
      <c r="V43" s="339"/>
      <c r="W43" s="224"/>
      <c r="X43" s="224"/>
      <c r="Y43" s="224"/>
      <c r="Z43" s="224"/>
      <c r="AA43" s="224"/>
      <c r="AB43" s="257"/>
      <c r="AC43" s="257"/>
      <c r="AD43" s="291"/>
      <c r="AE43" s="307"/>
      <c r="AF43" s="296"/>
      <c r="AG43" s="296"/>
      <c r="AH43" s="296"/>
      <c r="AI43" s="296"/>
      <c r="AQ43" s="296"/>
      <c r="AR43" s="296"/>
      <c r="AS43" s="296"/>
    </row>
    <row r="44" spans="1:45" s="227" customFormat="1" ht="14.5" customHeight="1" x14ac:dyDescent="0.3">
      <c r="A44" s="354"/>
      <c r="B44" s="310" t="s">
        <v>773</v>
      </c>
      <c r="C44" s="348">
        <v>39</v>
      </c>
      <c r="D44" s="348">
        <v>28</v>
      </c>
      <c r="E44" s="348">
        <v>24</v>
      </c>
      <c r="F44" s="348">
        <v>0</v>
      </c>
      <c r="G44" s="348">
        <v>0</v>
      </c>
      <c r="H44" s="348">
        <v>0</v>
      </c>
      <c r="I44" s="348">
        <v>0</v>
      </c>
      <c r="J44" s="348">
        <v>0</v>
      </c>
      <c r="K44" s="348">
        <v>0</v>
      </c>
      <c r="L44" s="349">
        <v>0</v>
      </c>
      <c r="M44" s="349">
        <v>0</v>
      </c>
      <c r="N44" s="349">
        <v>0</v>
      </c>
      <c r="O44" s="355">
        <f t="shared" si="6"/>
        <v>91</v>
      </c>
      <c r="P44" s="224"/>
      <c r="Q44" s="224"/>
      <c r="R44" s="224"/>
      <c r="S44" s="224"/>
      <c r="T44" s="224"/>
      <c r="U44" s="224"/>
      <c r="V44" s="339"/>
      <c r="W44" s="224"/>
      <c r="X44" s="224"/>
      <c r="Y44" s="224"/>
      <c r="Z44" s="224"/>
      <c r="AA44" s="224"/>
      <c r="AB44" s="257"/>
      <c r="AC44" s="224"/>
      <c r="AD44" s="307"/>
      <c r="AE44" s="291"/>
      <c r="AF44" s="296"/>
      <c r="AG44" s="296"/>
      <c r="AH44" s="296"/>
      <c r="AI44" s="296"/>
      <c r="AQ44" s="296"/>
      <c r="AR44" s="296"/>
      <c r="AS44" s="296"/>
    </row>
    <row r="45" spans="1:45" s="227" customFormat="1" ht="14.5" customHeight="1" x14ac:dyDescent="0.3">
      <c r="A45" s="354"/>
      <c r="B45" s="310" t="s">
        <v>775</v>
      </c>
      <c r="C45" s="348">
        <v>54</v>
      </c>
      <c r="D45" s="348">
        <v>126</v>
      </c>
      <c r="E45" s="348">
        <v>18</v>
      </c>
      <c r="F45" s="348">
        <v>0</v>
      </c>
      <c r="G45" s="348">
        <v>0</v>
      </c>
      <c r="H45" s="348">
        <v>0</v>
      </c>
      <c r="I45" s="348">
        <v>0</v>
      </c>
      <c r="J45" s="348">
        <v>0</v>
      </c>
      <c r="K45" s="348">
        <v>0</v>
      </c>
      <c r="L45" s="349">
        <v>0</v>
      </c>
      <c r="M45" s="349">
        <v>0</v>
      </c>
      <c r="N45" s="349">
        <v>0</v>
      </c>
      <c r="O45" s="355">
        <f t="shared" si="6"/>
        <v>198</v>
      </c>
      <c r="P45" s="224"/>
      <c r="Q45" s="224"/>
      <c r="R45" s="224"/>
      <c r="S45" s="224"/>
      <c r="T45" s="224"/>
      <c r="U45" s="224"/>
      <c r="V45" s="339"/>
      <c r="W45" s="224"/>
      <c r="X45" s="224"/>
      <c r="Y45" s="224"/>
      <c r="Z45" s="224"/>
      <c r="AA45" s="224"/>
      <c r="AB45" s="257"/>
      <c r="AC45" s="224"/>
      <c r="AD45" s="307"/>
      <c r="AE45" s="291"/>
      <c r="AF45" s="296"/>
      <c r="AG45" s="296"/>
      <c r="AH45" s="296"/>
      <c r="AI45" s="296"/>
      <c r="AQ45" s="296"/>
      <c r="AR45" s="296"/>
      <c r="AS45" s="296"/>
    </row>
    <row r="46" spans="1:45" s="227" customFormat="1" ht="14.5" customHeight="1" x14ac:dyDescent="0.3">
      <c r="A46" s="351" t="s">
        <v>786</v>
      </c>
      <c r="B46" s="352" t="s">
        <v>18</v>
      </c>
      <c r="C46" s="353">
        <f t="shared" ref="C46:N46" si="7">SUM(C47:C49)</f>
        <v>800</v>
      </c>
      <c r="D46" s="353">
        <f t="shared" si="7"/>
        <v>556</v>
      </c>
      <c r="E46" s="353">
        <f t="shared" si="7"/>
        <v>308</v>
      </c>
      <c r="F46" s="353">
        <f t="shared" si="7"/>
        <v>0</v>
      </c>
      <c r="G46" s="353">
        <f t="shared" si="7"/>
        <v>0</v>
      </c>
      <c r="H46" s="353">
        <f t="shared" si="7"/>
        <v>0</v>
      </c>
      <c r="I46" s="353">
        <f t="shared" si="7"/>
        <v>0</v>
      </c>
      <c r="J46" s="353">
        <f t="shared" si="7"/>
        <v>0</v>
      </c>
      <c r="K46" s="353">
        <f t="shared" si="7"/>
        <v>0</v>
      </c>
      <c r="L46" s="353">
        <f t="shared" si="7"/>
        <v>0</v>
      </c>
      <c r="M46" s="353">
        <f t="shared" si="7"/>
        <v>0</v>
      </c>
      <c r="N46" s="353">
        <f t="shared" si="7"/>
        <v>0</v>
      </c>
      <c r="O46" s="353">
        <f t="shared" si="6"/>
        <v>1664</v>
      </c>
      <c r="P46" s="224"/>
      <c r="Q46" s="224"/>
      <c r="R46" s="224"/>
      <c r="S46" s="224"/>
      <c r="T46" s="224"/>
      <c r="U46" s="224"/>
      <c r="V46" s="339"/>
      <c r="W46" s="224"/>
      <c r="X46" s="224"/>
      <c r="Y46" s="224"/>
      <c r="Z46" s="224"/>
      <c r="AA46" s="224"/>
      <c r="AB46" s="257"/>
      <c r="AC46" s="224"/>
      <c r="AD46" s="307"/>
      <c r="AE46" s="291"/>
      <c r="AF46" s="296"/>
      <c r="AG46" s="296"/>
      <c r="AH46" s="296"/>
      <c r="AI46" s="296"/>
      <c r="AP46" s="296"/>
      <c r="AQ46" s="296"/>
      <c r="AR46" s="296"/>
      <c r="AS46" s="296"/>
    </row>
    <row r="47" spans="1:45" s="227" customFormat="1" ht="14.5" customHeight="1" x14ac:dyDescent="0.3">
      <c r="A47" s="354"/>
      <c r="B47" s="310" t="s">
        <v>772</v>
      </c>
      <c r="C47" s="348">
        <v>196</v>
      </c>
      <c r="D47" s="348">
        <v>154</v>
      </c>
      <c r="E47" s="348">
        <v>83</v>
      </c>
      <c r="F47" s="348">
        <v>0</v>
      </c>
      <c r="G47" s="348">
        <v>0</v>
      </c>
      <c r="H47" s="348">
        <v>0</v>
      </c>
      <c r="I47" s="348">
        <v>0</v>
      </c>
      <c r="J47" s="348">
        <v>0</v>
      </c>
      <c r="K47" s="348">
        <v>0</v>
      </c>
      <c r="L47" s="349">
        <v>0</v>
      </c>
      <c r="M47" s="349">
        <v>0</v>
      </c>
      <c r="N47" s="349">
        <v>0</v>
      </c>
      <c r="O47" s="355">
        <f t="shared" si="6"/>
        <v>433</v>
      </c>
      <c r="P47" s="224"/>
      <c r="Q47" s="224"/>
      <c r="R47" s="224"/>
      <c r="S47" s="224"/>
      <c r="T47" s="224"/>
      <c r="U47" s="224"/>
      <c r="V47" s="344"/>
      <c r="W47" s="257"/>
      <c r="X47" s="257"/>
      <c r="Y47" s="257"/>
      <c r="Z47" s="257"/>
      <c r="AA47" s="257"/>
      <c r="AB47" s="257"/>
      <c r="AC47" s="257"/>
      <c r="AD47" s="307"/>
      <c r="AE47" s="307"/>
      <c r="AF47" s="296"/>
      <c r="AG47" s="296"/>
      <c r="AH47" s="296"/>
      <c r="AI47" s="296"/>
      <c r="AP47" s="296"/>
      <c r="AQ47" s="296"/>
      <c r="AR47" s="296"/>
      <c r="AS47" s="296"/>
    </row>
    <row r="48" spans="1:45" s="227" customFormat="1" ht="14.5" customHeight="1" x14ac:dyDescent="0.3">
      <c r="A48" s="354"/>
      <c r="B48" s="310" t="s">
        <v>773</v>
      </c>
      <c r="C48" s="348">
        <v>298</v>
      </c>
      <c r="D48" s="348">
        <v>224</v>
      </c>
      <c r="E48" s="348">
        <v>118</v>
      </c>
      <c r="F48" s="348">
        <v>0</v>
      </c>
      <c r="G48" s="348">
        <v>0</v>
      </c>
      <c r="H48" s="348">
        <v>0</v>
      </c>
      <c r="I48" s="348">
        <v>0</v>
      </c>
      <c r="J48" s="348">
        <v>0</v>
      </c>
      <c r="K48" s="348">
        <v>0</v>
      </c>
      <c r="L48" s="349">
        <v>0</v>
      </c>
      <c r="M48" s="349">
        <v>0</v>
      </c>
      <c r="N48" s="349">
        <v>0</v>
      </c>
      <c r="O48" s="355">
        <f t="shared" si="6"/>
        <v>640</v>
      </c>
      <c r="P48" s="224"/>
      <c r="Q48" s="224"/>
      <c r="R48" s="224"/>
      <c r="S48" s="224"/>
      <c r="T48" s="224"/>
      <c r="U48" s="257"/>
      <c r="V48" s="344"/>
      <c r="W48" s="257"/>
      <c r="X48" s="257"/>
      <c r="Y48" s="257"/>
      <c r="Z48" s="257"/>
      <c r="AA48" s="257"/>
      <c r="AB48" s="257"/>
      <c r="AC48" s="257"/>
      <c r="AD48" s="307"/>
      <c r="AE48" s="307"/>
      <c r="AF48" s="296"/>
      <c r="AG48" s="296"/>
      <c r="AH48" s="296"/>
      <c r="AI48" s="296"/>
      <c r="AL48" s="296"/>
      <c r="AM48" s="296"/>
      <c r="AN48" s="296"/>
      <c r="AO48" s="296"/>
      <c r="AP48" s="296"/>
      <c r="AQ48" s="296"/>
      <c r="AR48" s="296"/>
      <c r="AS48" s="296"/>
    </row>
    <row r="49" spans="1:45" s="227" customFormat="1" ht="14.5" customHeight="1" x14ac:dyDescent="0.3">
      <c r="A49" s="354"/>
      <c r="B49" s="310" t="s">
        <v>775</v>
      </c>
      <c r="C49" s="348">
        <v>306</v>
      </c>
      <c r="D49" s="348">
        <v>178</v>
      </c>
      <c r="E49" s="348">
        <v>107</v>
      </c>
      <c r="F49" s="348">
        <v>0</v>
      </c>
      <c r="G49" s="348">
        <v>0</v>
      </c>
      <c r="H49" s="348">
        <v>0</v>
      </c>
      <c r="I49" s="348">
        <v>0</v>
      </c>
      <c r="J49" s="348">
        <v>0</v>
      </c>
      <c r="K49" s="348">
        <v>0</v>
      </c>
      <c r="L49" s="349">
        <v>0</v>
      </c>
      <c r="M49" s="349">
        <v>0</v>
      </c>
      <c r="N49" s="349">
        <v>0</v>
      </c>
      <c r="O49" s="355">
        <f t="shared" si="6"/>
        <v>591</v>
      </c>
      <c r="P49" s="224"/>
      <c r="Q49" s="224"/>
      <c r="R49" s="224"/>
      <c r="S49" s="224"/>
      <c r="T49" s="224"/>
      <c r="U49" s="224"/>
      <c r="V49" s="339"/>
      <c r="W49" s="224"/>
      <c r="X49" s="224"/>
      <c r="Y49" s="224"/>
      <c r="Z49" s="224"/>
      <c r="AA49" s="224"/>
      <c r="AB49" s="224"/>
      <c r="AC49" s="224"/>
      <c r="AD49" s="307"/>
      <c r="AE49" s="291"/>
      <c r="AF49" s="296"/>
      <c r="AG49" s="296"/>
      <c r="AH49" s="296"/>
      <c r="AI49" s="296"/>
      <c r="AP49" s="296"/>
      <c r="AQ49" s="296"/>
      <c r="AR49" s="296"/>
      <c r="AS49" s="296"/>
    </row>
    <row r="50" spans="1:45" s="227" customFormat="1" ht="14.5" customHeight="1" x14ac:dyDescent="0.3">
      <c r="A50" s="352" t="s">
        <v>634</v>
      </c>
      <c r="B50" s="352" t="s">
        <v>18</v>
      </c>
      <c r="C50" s="353">
        <f t="shared" ref="C50:N50" si="8">SUM(C51:C53)</f>
        <v>1494</v>
      </c>
      <c r="D50" s="353">
        <f t="shared" si="8"/>
        <v>1462</v>
      </c>
      <c r="E50" s="353">
        <f t="shared" si="8"/>
        <v>585</v>
      </c>
      <c r="F50" s="353">
        <f t="shared" si="8"/>
        <v>0</v>
      </c>
      <c r="G50" s="353">
        <f t="shared" si="8"/>
        <v>0</v>
      </c>
      <c r="H50" s="353">
        <f t="shared" si="8"/>
        <v>0</v>
      </c>
      <c r="I50" s="353">
        <f t="shared" si="8"/>
        <v>0</v>
      </c>
      <c r="J50" s="353">
        <f t="shared" si="8"/>
        <v>0</v>
      </c>
      <c r="K50" s="353">
        <f t="shared" si="8"/>
        <v>0</v>
      </c>
      <c r="L50" s="353">
        <f t="shared" si="8"/>
        <v>0</v>
      </c>
      <c r="M50" s="353">
        <f t="shared" si="8"/>
        <v>0</v>
      </c>
      <c r="N50" s="353">
        <f t="shared" si="8"/>
        <v>0</v>
      </c>
      <c r="O50" s="353">
        <f t="shared" si="6"/>
        <v>3541</v>
      </c>
      <c r="P50" s="224"/>
      <c r="Q50" s="224"/>
      <c r="R50" s="224"/>
      <c r="S50" s="224"/>
      <c r="T50" s="224"/>
      <c r="U50" s="257"/>
      <c r="V50" s="344"/>
      <c r="W50" s="257"/>
      <c r="X50" s="257"/>
      <c r="Y50" s="257"/>
      <c r="Z50" s="257"/>
      <c r="AA50" s="257"/>
      <c r="AB50" s="257"/>
      <c r="AC50" s="257"/>
      <c r="AD50" s="307"/>
      <c r="AE50" s="307"/>
      <c r="AF50" s="296"/>
      <c r="AG50" s="296"/>
      <c r="AH50" s="296"/>
      <c r="AI50" s="296"/>
      <c r="AP50" s="296"/>
      <c r="AQ50" s="296"/>
      <c r="AR50" s="296"/>
      <c r="AS50" s="296"/>
    </row>
    <row r="51" spans="1:45" s="227" customFormat="1" ht="14.5" customHeight="1" x14ac:dyDescent="0.3">
      <c r="A51" s="310"/>
      <c r="B51" s="310" t="s">
        <v>772</v>
      </c>
      <c r="C51" s="348">
        <v>148</v>
      </c>
      <c r="D51" s="348">
        <v>122</v>
      </c>
      <c r="E51" s="348">
        <v>72</v>
      </c>
      <c r="F51" s="348">
        <v>0</v>
      </c>
      <c r="G51" s="348">
        <v>0</v>
      </c>
      <c r="H51" s="348">
        <v>0</v>
      </c>
      <c r="I51" s="348">
        <v>0</v>
      </c>
      <c r="J51" s="348">
        <v>0</v>
      </c>
      <c r="K51" s="348">
        <v>0</v>
      </c>
      <c r="L51" s="349">
        <v>0</v>
      </c>
      <c r="M51" s="349">
        <v>0</v>
      </c>
      <c r="N51" s="349">
        <v>0</v>
      </c>
      <c r="O51" s="355">
        <f t="shared" si="6"/>
        <v>342</v>
      </c>
      <c r="P51" s="224"/>
      <c r="Q51" s="224"/>
      <c r="R51" s="224"/>
      <c r="S51" s="224"/>
      <c r="T51" s="224"/>
      <c r="U51" s="224"/>
      <c r="V51" s="339"/>
      <c r="W51" s="224"/>
      <c r="X51" s="257"/>
      <c r="Y51" s="257"/>
      <c r="Z51" s="257"/>
      <c r="AA51" s="257"/>
      <c r="AB51" s="257"/>
      <c r="AC51" s="257"/>
      <c r="AD51" s="307"/>
      <c r="AE51" s="307"/>
      <c r="AF51" s="296"/>
      <c r="AG51" s="296"/>
      <c r="AH51" s="296"/>
      <c r="AI51" s="296"/>
      <c r="AO51" s="296"/>
      <c r="AP51" s="296"/>
      <c r="AQ51" s="296"/>
      <c r="AR51" s="296"/>
      <c r="AS51" s="296"/>
    </row>
    <row r="52" spans="1:45" s="227" customFormat="1" ht="14.5" customHeight="1" x14ac:dyDescent="0.3">
      <c r="A52" s="310"/>
      <c r="B52" s="310" t="s">
        <v>773</v>
      </c>
      <c r="C52" s="348">
        <v>335</v>
      </c>
      <c r="D52" s="348">
        <v>255</v>
      </c>
      <c r="E52" s="348">
        <v>183</v>
      </c>
      <c r="F52" s="348">
        <v>0</v>
      </c>
      <c r="G52" s="348">
        <v>0</v>
      </c>
      <c r="H52" s="348">
        <v>0</v>
      </c>
      <c r="I52" s="348">
        <v>0</v>
      </c>
      <c r="J52" s="348">
        <v>0</v>
      </c>
      <c r="K52" s="348">
        <v>0</v>
      </c>
      <c r="L52" s="349">
        <v>0</v>
      </c>
      <c r="M52" s="349">
        <v>0</v>
      </c>
      <c r="N52" s="349">
        <v>0</v>
      </c>
      <c r="O52" s="355">
        <f t="shared" si="6"/>
        <v>773</v>
      </c>
      <c r="P52" s="224"/>
      <c r="Q52" s="224"/>
      <c r="R52" s="224"/>
      <c r="S52" s="224"/>
      <c r="T52" s="224"/>
      <c r="U52" s="224"/>
      <c r="V52" s="339"/>
      <c r="W52" s="224"/>
      <c r="X52" s="224"/>
      <c r="Y52" s="257"/>
      <c r="Z52" s="257"/>
      <c r="AA52" s="257"/>
      <c r="AB52" s="257"/>
      <c r="AC52" s="224"/>
      <c r="AD52" s="307"/>
      <c r="AE52" s="291"/>
      <c r="AF52" s="296"/>
      <c r="AG52" s="296"/>
      <c r="AH52" s="296"/>
      <c r="AI52" s="296"/>
      <c r="AP52" s="296"/>
      <c r="AQ52" s="296"/>
      <c r="AR52" s="296"/>
      <c r="AS52" s="296"/>
    </row>
    <row r="53" spans="1:45" s="227" customFormat="1" ht="14.5" customHeight="1" x14ac:dyDescent="0.3">
      <c r="A53" s="310"/>
      <c r="B53" s="310" t="s">
        <v>775</v>
      </c>
      <c r="C53" s="348">
        <v>1011</v>
      </c>
      <c r="D53" s="348">
        <v>1085</v>
      </c>
      <c r="E53" s="348">
        <v>330</v>
      </c>
      <c r="F53" s="348">
        <v>0</v>
      </c>
      <c r="G53" s="348">
        <v>0</v>
      </c>
      <c r="H53" s="348">
        <v>0</v>
      </c>
      <c r="I53" s="348">
        <v>0</v>
      </c>
      <c r="J53" s="348">
        <v>0</v>
      </c>
      <c r="K53" s="348">
        <v>0</v>
      </c>
      <c r="L53" s="349">
        <v>0</v>
      </c>
      <c r="M53" s="349">
        <v>0</v>
      </c>
      <c r="N53" s="349">
        <v>0</v>
      </c>
      <c r="O53" s="355">
        <f t="shared" si="6"/>
        <v>2426</v>
      </c>
      <c r="P53" s="224"/>
      <c r="Q53" s="224"/>
      <c r="R53" s="224"/>
      <c r="S53" s="224"/>
      <c r="T53" s="224"/>
      <c r="U53" s="224"/>
      <c r="V53" s="339"/>
      <c r="W53" s="224"/>
      <c r="X53" s="257"/>
      <c r="Y53" s="257"/>
      <c r="Z53" s="257"/>
      <c r="AA53" s="257"/>
      <c r="AB53" s="257"/>
      <c r="AC53" s="257"/>
      <c r="AD53" s="307"/>
      <c r="AE53" s="307"/>
      <c r="AF53" s="296"/>
      <c r="AG53" s="296"/>
      <c r="AH53" s="296"/>
      <c r="AI53" s="296"/>
      <c r="AP53" s="296"/>
      <c r="AQ53" s="296"/>
      <c r="AR53" s="296"/>
      <c r="AS53" s="296"/>
    </row>
    <row r="54" spans="1:45" s="227" customFormat="1" ht="14.5" customHeight="1" x14ac:dyDescent="0.3">
      <c r="A54" s="352" t="s">
        <v>638</v>
      </c>
      <c r="B54" s="352" t="s">
        <v>18</v>
      </c>
      <c r="C54" s="353">
        <f t="shared" ref="C54:N54" si="9">SUM(C55:C57)</f>
        <v>458</v>
      </c>
      <c r="D54" s="353">
        <f t="shared" si="9"/>
        <v>451</v>
      </c>
      <c r="E54" s="353">
        <f t="shared" si="9"/>
        <v>203</v>
      </c>
      <c r="F54" s="353">
        <f t="shared" si="9"/>
        <v>0</v>
      </c>
      <c r="G54" s="353">
        <f t="shared" si="9"/>
        <v>0</v>
      </c>
      <c r="H54" s="353">
        <f t="shared" si="9"/>
        <v>0</v>
      </c>
      <c r="I54" s="353">
        <f t="shared" si="9"/>
        <v>0</v>
      </c>
      <c r="J54" s="353">
        <f t="shared" si="9"/>
        <v>0</v>
      </c>
      <c r="K54" s="353">
        <f t="shared" si="9"/>
        <v>0</v>
      </c>
      <c r="L54" s="353">
        <f t="shared" si="9"/>
        <v>0</v>
      </c>
      <c r="M54" s="353">
        <f t="shared" si="9"/>
        <v>0</v>
      </c>
      <c r="N54" s="353">
        <f t="shared" si="9"/>
        <v>0</v>
      </c>
      <c r="O54" s="353">
        <f t="shared" si="6"/>
        <v>1112</v>
      </c>
      <c r="P54" s="224"/>
      <c r="Q54" s="224"/>
      <c r="R54" s="224"/>
      <c r="S54" s="224"/>
      <c r="T54" s="224"/>
      <c r="U54" s="224"/>
      <c r="V54" s="339"/>
      <c r="W54" s="224"/>
      <c r="X54" s="224"/>
      <c r="Y54" s="257"/>
      <c r="Z54" s="257"/>
      <c r="AA54" s="224"/>
      <c r="AB54" s="257"/>
      <c r="AC54" s="224"/>
      <c r="AD54" s="291"/>
      <c r="AE54" s="291"/>
      <c r="AF54" s="296"/>
      <c r="AG54" s="296"/>
      <c r="AH54" s="296"/>
      <c r="AI54" s="296"/>
      <c r="AP54" s="296"/>
      <c r="AQ54" s="296"/>
      <c r="AR54" s="296"/>
      <c r="AS54" s="296"/>
    </row>
    <row r="55" spans="1:45" s="227" customFormat="1" ht="14.5" customHeight="1" x14ac:dyDescent="0.3">
      <c r="A55" s="310"/>
      <c r="B55" s="310" t="s">
        <v>772</v>
      </c>
      <c r="C55" s="348">
        <v>185</v>
      </c>
      <c r="D55" s="348">
        <v>185</v>
      </c>
      <c r="E55" s="348">
        <v>70</v>
      </c>
      <c r="F55" s="348">
        <v>0</v>
      </c>
      <c r="G55" s="348">
        <v>0</v>
      </c>
      <c r="H55" s="348">
        <v>0</v>
      </c>
      <c r="I55" s="348">
        <v>0</v>
      </c>
      <c r="J55" s="348">
        <v>0</v>
      </c>
      <c r="K55" s="348">
        <v>0</v>
      </c>
      <c r="L55" s="349">
        <v>0</v>
      </c>
      <c r="M55" s="349">
        <v>0</v>
      </c>
      <c r="N55" s="349">
        <v>0</v>
      </c>
      <c r="O55" s="355">
        <f t="shared" si="6"/>
        <v>440</v>
      </c>
      <c r="P55" s="224"/>
      <c r="Q55" s="224"/>
      <c r="R55" s="224"/>
      <c r="S55" s="224"/>
      <c r="T55" s="224"/>
      <c r="U55" s="224"/>
      <c r="V55" s="339"/>
      <c r="W55" s="224"/>
      <c r="X55" s="224"/>
      <c r="Y55" s="224"/>
      <c r="Z55" s="257"/>
      <c r="AA55" s="257"/>
      <c r="AB55" s="257"/>
      <c r="AC55" s="257"/>
      <c r="AD55" s="307"/>
      <c r="AE55" s="307"/>
      <c r="AF55" s="296"/>
      <c r="AG55" s="296"/>
      <c r="AH55" s="296"/>
      <c r="AP55" s="296"/>
      <c r="AQ55" s="296"/>
      <c r="AR55" s="296"/>
      <c r="AS55" s="296"/>
    </row>
    <row r="56" spans="1:45" s="227" customFormat="1" ht="14.5" customHeight="1" x14ac:dyDescent="0.3">
      <c r="A56" s="310"/>
      <c r="B56" s="310" t="s">
        <v>773</v>
      </c>
      <c r="C56" s="348">
        <v>106</v>
      </c>
      <c r="D56" s="348">
        <v>102</v>
      </c>
      <c r="E56" s="348">
        <v>34</v>
      </c>
      <c r="F56" s="348">
        <v>0</v>
      </c>
      <c r="G56" s="348">
        <v>0</v>
      </c>
      <c r="H56" s="348">
        <v>0</v>
      </c>
      <c r="I56" s="348">
        <v>0</v>
      </c>
      <c r="J56" s="348">
        <v>0</v>
      </c>
      <c r="K56" s="348">
        <v>0</v>
      </c>
      <c r="L56" s="349">
        <v>0</v>
      </c>
      <c r="M56" s="349">
        <v>0</v>
      </c>
      <c r="N56" s="349">
        <v>0</v>
      </c>
      <c r="O56" s="355">
        <f t="shared" si="6"/>
        <v>242</v>
      </c>
      <c r="P56" s="224"/>
      <c r="Q56" s="224"/>
      <c r="R56" s="224"/>
      <c r="S56" s="224"/>
      <c r="T56" s="224"/>
      <c r="U56" s="224"/>
      <c r="V56" s="344"/>
      <c r="W56" s="257"/>
      <c r="X56" s="257"/>
      <c r="Y56" s="257"/>
      <c r="Z56" s="257"/>
      <c r="AA56" s="257"/>
      <c r="AB56" s="257"/>
      <c r="AC56" s="257"/>
      <c r="AD56" s="307"/>
      <c r="AE56" s="307"/>
      <c r="AF56" s="296"/>
      <c r="AG56" s="296"/>
      <c r="AH56" s="296"/>
      <c r="AI56" s="296"/>
      <c r="AP56" s="296"/>
      <c r="AQ56" s="296"/>
      <c r="AR56" s="296"/>
      <c r="AS56" s="296"/>
    </row>
    <row r="57" spans="1:45" s="227" customFormat="1" ht="14.5" customHeight="1" x14ac:dyDescent="0.3">
      <c r="A57" s="310"/>
      <c r="B57" s="310" t="s">
        <v>775</v>
      </c>
      <c r="C57" s="348">
        <v>167</v>
      </c>
      <c r="D57" s="348">
        <v>164</v>
      </c>
      <c r="E57" s="348">
        <v>99</v>
      </c>
      <c r="F57" s="348">
        <v>0</v>
      </c>
      <c r="G57" s="348">
        <v>0</v>
      </c>
      <c r="H57" s="348">
        <v>0</v>
      </c>
      <c r="I57" s="348">
        <v>0</v>
      </c>
      <c r="J57" s="348">
        <v>0</v>
      </c>
      <c r="K57" s="348">
        <v>0</v>
      </c>
      <c r="L57" s="349">
        <v>0</v>
      </c>
      <c r="M57" s="349">
        <v>0</v>
      </c>
      <c r="N57" s="349">
        <v>0</v>
      </c>
      <c r="O57" s="355">
        <f t="shared" si="6"/>
        <v>430</v>
      </c>
      <c r="P57" s="224"/>
      <c r="Q57" s="224"/>
      <c r="R57" s="224"/>
      <c r="S57" s="224"/>
      <c r="T57" s="224"/>
      <c r="U57" s="224"/>
      <c r="V57" s="344"/>
      <c r="W57" s="257"/>
      <c r="X57" s="257"/>
      <c r="Y57" s="257"/>
      <c r="Z57" s="257"/>
      <c r="AA57" s="257"/>
      <c r="AB57" s="257"/>
      <c r="AC57" s="224"/>
      <c r="AD57" s="291"/>
      <c r="AE57" s="291"/>
      <c r="AF57" s="296"/>
      <c r="AG57" s="296"/>
      <c r="AI57" s="296"/>
      <c r="AP57" s="296"/>
      <c r="AQ57" s="296"/>
      <c r="AR57" s="296"/>
      <c r="AS57" s="296"/>
    </row>
    <row r="58" spans="1:45" s="227" customFormat="1" ht="14.5" customHeight="1" x14ac:dyDescent="0.3">
      <c r="A58" s="352" t="s">
        <v>787</v>
      </c>
      <c r="B58" s="352" t="s">
        <v>18</v>
      </c>
      <c r="C58" s="353">
        <f t="shared" ref="C58:N58" si="10">SUM(C59:C61)</f>
        <v>4382</v>
      </c>
      <c r="D58" s="353">
        <f t="shared" si="10"/>
        <v>4876</v>
      </c>
      <c r="E58" s="353">
        <f t="shared" si="10"/>
        <v>2661</v>
      </c>
      <c r="F58" s="353">
        <f t="shared" si="10"/>
        <v>0</v>
      </c>
      <c r="G58" s="353">
        <f t="shared" si="10"/>
        <v>0</v>
      </c>
      <c r="H58" s="353">
        <f t="shared" si="10"/>
        <v>0</v>
      </c>
      <c r="I58" s="353">
        <f t="shared" si="10"/>
        <v>0</v>
      </c>
      <c r="J58" s="353">
        <f t="shared" si="10"/>
        <v>0</v>
      </c>
      <c r="K58" s="353">
        <f t="shared" si="10"/>
        <v>0</v>
      </c>
      <c r="L58" s="353">
        <f t="shared" si="10"/>
        <v>0</v>
      </c>
      <c r="M58" s="353">
        <f t="shared" si="10"/>
        <v>0</v>
      </c>
      <c r="N58" s="353">
        <f t="shared" si="10"/>
        <v>0</v>
      </c>
      <c r="O58" s="353">
        <f t="shared" si="6"/>
        <v>11919</v>
      </c>
      <c r="P58" s="224"/>
      <c r="Q58" s="224"/>
      <c r="R58" s="224"/>
      <c r="S58" s="224"/>
      <c r="T58" s="224"/>
      <c r="U58" s="224"/>
      <c r="V58" s="339"/>
      <c r="W58" s="224"/>
      <c r="X58" s="224"/>
      <c r="Y58" s="257"/>
      <c r="Z58" s="257"/>
      <c r="AA58" s="257"/>
      <c r="AB58" s="257"/>
      <c r="AC58" s="257"/>
      <c r="AD58" s="307"/>
      <c r="AE58" s="307"/>
      <c r="AF58" s="296"/>
      <c r="AG58" s="296"/>
      <c r="AH58" s="296"/>
      <c r="AI58" s="296"/>
      <c r="AP58" s="296"/>
      <c r="AQ58" s="296"/>
      <c r="AR58" s="296"/>
      <c r="AS58" s="296"/>
    </row>
    <row r="59" spans="1:45" s="227" customFormat="1" ht="14.5" customHeight="1" x14ac:dyDescent="0.3">
      <c r="A59" s="310"/>
      <c r="B59" s="310" t="s">
        <v>772</v>
      </c>
      <c r="C59" s="348">
        <v>63</v>
      </c>
      <c r="D59" s="348">
        <v>60</v>
      </c>
      <c r="E59" s="348">
        <v>32</v>
      </c>
      <c r="F59" s="348">
        <v>0</v>
      </c>
      <c r="G59" s="348">
        <v>0</v>
      </c>
      <c r="H59" s="348">
        <v>0</v>
      </c>
      <c r="I59" s="348">
        <v>0</v>
      </c>
      <c r="J59" s="348">
        <v>0</v>
      </c>
      <c r="K59" s="348">
        <v>0</v>
      </c>
      <c r="L59" s="349">
        <v>0</v>
      </c>
      <c r="M59" s="349">
        <v>0</v>
      </c>
      <c r="N59" s="349">
        <v>0</v>
      </c>
      <c r="O59" s="355">
        <f t="shared" si="6"/>
        <v>155</v>
      </c>
      <c r="P59" s="224"/>
      <c r="Q59" s="224"/>
      <c r="R59" s="224"/>
      <c r="S59" s="224"/>
      <c r="T59" s="224"/>
      <c r="U59" s="224"/>
      <c r="V59" s="339"/>
      <c r="W59" s="224"/>
      <c r="X59" s="224"/>
      <c r="Y59" s="257"/>
      <c r="Z59" s="257"/>
      <c r="AA59" s="257"/>
      <c r="AB59" s="257"/>
      <c r="AC59" s="257"/>
      <c r="AD59" s="307"/>
      <c r="AE59" s="307"/>
      <c r="AF59" s="296"/>
      <c r="AG59" s="296"/>
      <c r="AH59" s="296"/>
      <c r="AP59" s="296"/>
      <c r="AQ59" s="296"/>
      <c r="AR59" s="296"/>
      <c r="AS59" s="296"/>
    </row>
    <row r="60" spans="1:45" s="227" customFormat="1" ht="14.5" customHeight="1" x14ac:dyDescent="0.3">
      <c r="A60" s="310"/>
      <c r="B60" s="310" t="s">
        <v>773</v>
      </c>
      <c r="C60" s="348">
        <v>39</v>
      </c>
      <c r="D60" s="348">
        <v>46</v>
      </c>
      <c r="E60" s="348">
        <v>26</v>
      </c>
      <c r="F60" s="348">
        <v>0</v>
      </c>
      <c r="G60" s="348">
        <v>0</v>
      </c>
      <c r="H60" s="348">
        <v>0</v>
      </c>
      <c r="I60" s="348">
        <v>0</v>
      </c>
      <c r="J60" s="348">
        <v>0</v>
      </c>
      <c r="K60" s="348">
        <v>0</v>
      </c>
      <c r="L60" s="349">
        <v>0</v>
      </c>
      <c r="M60" s="349">
        <v>0</v>
      </c>
      <c r="N60" s="349">
        <v>0</v>
      </c>
      <c r="O60" s="355">
        <f t="shared" si="6"/>
        <v>111</v>
      </c>
      <c r="P60" s="224"/>
      <c r="Q60" s="224"/>
      <c r="R60" s="224"/>
      <c r="S60" s="224"/>
      <c r="T60" s="224"/>
      <c r="U60" s="224"/>
      <c r="V60" s="339"/>
      <c r="W60" s="224"/>
      <c r="X60" s="224"/>
      <c r="Y60" s="257"/>
      <c r="Z60" s="257"/>
      <c r="AA60" s="257"/>
      <c r="AB60" s="257"/>
      <c r="AC60" s="257"/>
      <c r="AD60" s="307"/>
      <c r="AE60" s="307"/>
      <c r="AF60" s="296"/>
      <c r="AG60" s="296"/>
      <c r="AH60" s="296"/>
      <c r="AK60" s="296"/>
      <c r="AL60" s="296"/>
      <c r="AM60" s="296"/>
      <c r="AN60" s="296"/>
      <c r="AO60" s="296"/>
      <c r="AP60" s="296"/>
      <c r="AQ60" s="296"/>
      <c r="AR60" s="296"/>
      <c r="AS60" s="296"/>
    </row>
    <row r="61" spans="1:45" s="227" customFormat="1" ht="14.5" customHeight="1" x14ac:dyDescent="0.3">
      <c r="A61" s="310"/>
      <c r="B61" s="310" t="s">
        <v>775</v>
      </c>
      <c r="C61" s="348">
        <v>4280</v>
      </c>
      <c r="D61" s="348">
        <v>4770</v>
      </c>
      <c r="E61" s="348">
        <v>2603</v>
      </c>
      <c r="F61" s="348">
        <v>0</v>
      </c>
      <c r="G61" s="348">
        <v>0</v>
      </c>
      <c r="H61" s="348">
        <v>0</v>
      </c>
      <c r="I61" s="348">
        <v>0</v>
      </c>
      <c r="J61" s="348">
        <v>0</v>
      </c>
      <c r="K61" s="348">
        <v>0</v>
      </c>
      <c r="L61" s="349">
        <v>0</v>
      </c>
      <c r="M61" s="349">
        <v>0</v>
      </c>
      <c r="N61" s="349">
        <v>0</v>
      </c>
      <c r="O61" s="355">
        <f t="shared" si="6"/>
        <v>11653</v>
      </c>
      <c r="P61" s="224"/>
      <c r="Q61" s="224"/>
      <c r="R61" s="224"/>
      <c r="S61" s="224"/>
      <c r="T61" s="224"/>
      <c r="U61" s="224"/>
      <c r="V61" s="339"/>
      <c r="W61" s="224"/>
      <c r="X61" s="224"/>
      <c r="Y61" s="257"/>
      <c r="Z61" s="257"/>
      <c r="AA61" s="257"/>
      <c r="AB61" s="257"/>
      <c r="AC61" s="257"/>
      <c r="AD61" s="307"/>
      <c r="AE61" s="307"/>
      <c r="AF61" s="296"/>
      <c r="AG61" s="296"/>
      <c r="AI61" s="296"/>
      <c r="AP61" s="296"/>
      <c r="AQ61" s="296"/>
      <c r="AR61" s="296"/>
      <c r="AS61" s="296"/>
    </row>
    <row r="62" spans="1:45" s="227" customFormat="1" ht="14.5" customHeight="1" x14ac:dyDescent="0.3">
      <c r="A62" s="352" t="s">
        <v>788</v>
      </c>
      <c r="B62" s="352" t="s">
        <v>18</v>
      </c>
      <c r="C62" s="353">
        <f t="shared" ref="C62:N62" si="11">SUM(C63:C65)</f>
        <v>84</v>
      </c>
      <c r="D62" s="353">
        <f t="shared" si="11"/>
        <v>58</v>
      </c>
      <c r="E62" s="353">
        <f t="shared" si="11"/>
        <v>29</v>
      </c>
      <c r="F62" s="353">
        <f t="shared" si="11"/>
        <v>0</v>
      </c>
      <c r="G62" s="353">
        <f t="shared" si="11"/>
        <v>0</v>
      </c>
      <c r="H62" s="353">
        <f t="shared" si="11"/>
        <v>0</v>
      </c>
      <c r="I62" s="353">
        <f t="shared" si="11"/>
        <v>0</v>
      </c>
      <c r="J62" s="353">
        <f t="shared" si="11"/>
        <v>0</v>
      </c>
      <c r="K62" s="353">
        <f t="shared" si="11"/>
        <v>0</v>
      </c>
      <c r="L62" s="353">
        <f t="shared" si="11"/>
        <v>0</v>
      </c>
      <c r="M62" s="353">
        <f t="shared" si="11"/>
        <v>0</v>
      </c>
      <c r="N62" s="353">
        <f t="shared" si="11"/>
        <v>0</v>
      </c>
      <c r="O62" s="353">
        <f t="shared" si="6"/>
        <v>171</v>
      </c>
      <c r="P62" s="224"/>
      <c r="Q62" s="224"/>
      <c r="R62" s="224"/>
      <c r="S62" s="224"/>
      <c r="T62" s="224"/>
      <c r="U62" s="224"/>
      <c r="V62" s="339"/>
      <c r="W62" s="224"/>
      <c r="X62" s="224"/>
      <c r="Y62" s="257"/>
      <c r="Z62" s="257"/>
      <c r="AA62" s="257"/>
      <c r="AB62" s="257"/>
      <c r="AC62" s="257"/>
      <c r="AD62" s="307"/>
      <c r="AE62" s="307"/>
      <c r="AF62" s="296"/>
      <c r="AG62" s="296"/>
      <c r="AI62" s="296"/>
      <c r="AP62" s="296"/>
      <c r="AQ62" s="296"/>
      <c r="AR62" s="296"/>
      <c r="AS62" s="296"/>
    </row>
    <row r="63" spans="1:45" s="227" customFormat="1" ht="14.5" customHeight="1" x14ac:dyDescent="0.3">
      <c r="A63" s="310"/>
      <c r="B63" s="310" t="s">
        <v>772</v>
      </c>
      <c r="C63" s="348">
        <v>29</v>
      </c>
      <c r="D63" s="348">
        <v>23</v>
      </c>
      <c r="E63" s="348">
        <v>12</v>
      </c>
      <c r="F63" s="348">
        <v>0</v>
      </c>
      <c r="G63" s="348">
        <v>0</v>
      </c>
      <c r="H63" s="348">
        <v>0</v>
      </c>
      <c r="I63" s="348">
        <v>0</v>
      </c>
      <c r="J63" s="348">
        <v>0</v>
      </c>
      <c r="K63" s="348">
        <v>0</v>
      </c>
      <c r="L63" s="349">
        <v>0</v>
      </c>
      <c r="M63" s="349">
        <v>0</v>
      </c>
      <c r="N63" s="349">
        <v>0</v>
      </c>
      <c r="O63" s="355">
        <f t="shared" si="6"/>
        <v>64</v>
      </c>
      <c r="P63" s="224"/>
      <c r="Q63" s="224"/>
      <c r="R63" s="224"/>
      <c r="S63" s="224"/>
      <c r="T63" s="224"/>
      <c r="U63" s="224"/>
      <c r="V63" s="339"/>
      <c r="W63" s="224"/>
      <c r="X63" s="224"/>
      <c r="Y63" s="257"/>
      <c r="Z63" s="257"/>
      <c r="AA63" s="257"/>
      <c r="AB63" s="257"/>
      <c r="AC63" s="257"/>
      <c r="AD63" s="307"/>
      <c r="AE63" s="307"/>
      <c r="AF63" s="296"/>
      <c r="AG63" s="296"/>
      <c r="AI63" s="296"/>
      <c r="AP63" s="296"/>
      <c r="AQ63" s="296"/>
      <c r="AR63" s="296"/>
      <c r="AS63" s="296"/>
    </row>
    <row r="64" spans="1:45" s="227" customFormat="1" ht="14.5" customHeight="1" x14ac:dyDescent="0.3">
      <c r="A64" s="310"/>
      <c r="B64" s="310" t="s">
        <v>773</v>
      </c>
      <c r="C64" s="348">
        <v>16</v>
      </c>
      <c r="D64" s="348">
        <v>13</v>
      </c>
      <c r="E64" s="348">
        <v>7</v>
      </c>
      <c r="F64" s="348">
        <v>0</v>
      </c>
      <c r="G64" s="348">
        <v>0</v>
      </c>
      <c r="H64" s="348">
        <v>0</v>
      </c>
      <c r="I64" s="348">
        <v>0</v>
      </c>
      <c r="J64" s="348">
        <v>0</v>
      </c>
      <c r="K64" s="348">
        <v>0</v>
      </c>
      <c r="L64" s="349">
        <v>0</v>
      </c>
      <c r="M64" s="349">
        <v>0</v>
      </c>
      <c r="N64" s="349">
        <v>0</v>
      </c>
      <c r="O64" s="355">
        <f t="shared" si="6"/>
        <v>36</v>
      </c>
      <c r="P64" s="224"/>
      <c r="Q64" s="224"/>
      <c r="R64" s="224"/>
      <c r="S64" s="224"/>
      <c r="T64" s="224"/>
      <c r="U64" s="224"/>
      <c r="V64" s="339"/>
      <c r="W64" s="224"/>
      <c r="X64" s="224"/>
      <c r="Y64" s="257"/>
      <c r="Z64" s="257"/>
      <c r="AA64" s="257"/>
      <c r="AB64" s="257"/>
      <c r="AC64" s="257"/>
      <c r="AD64" s="307"/>
      <c r="AE64" s="307"/>
      <c r="AF64" s="296"/>
      <c r="AG64" s="296"/>
      <c r="AI64" s="296"/>
      <c r="AP64" s="296"/>
      <c r="AQ64" s="296"/>
      <c r="AR64" s="296"/>
      <c r="AS64" s="296"/>
    </row>
    <row r="65" spans="1:45" s="227" customFormat="1" ht="14.5" customHeight="1" x14ac:dyDescent="0.3">
      <c r="A65" s="310"/>
      <c r="B65" s="310" t="s">
        <v>775</v>
      </c>
      <c r="C65" s="348">
        <v>39</v>
      </c>
      <c r="D65" s="348">
        <v>22</v>
      </c>
      <c r="E65" s="348">
        <v>10</v>
      </c>
      <c r="F65" s="348">
        <v>0</v>
      </c>
      <c r="G65" s="348">
        <v>0</v>
      </c>
      <c r="H65" s="348">
        <v>0</v>
      </c>
      <c r="I65" s="348">
        <v>0</v>
      </c>
      <c r="J65" s="348">
        <v>0</v>
      </c>
      <c r="K65" s="348">
        <v>0</v>
      </c>
      <c r="L65" s="349">
        <v>0</v>
      </c>
      <c r="M65" s="349">
        <v>0</v>
      </c>
      <c r="N65" s="349">
        <v>0</v>
      </c>
      <c r="O65" s="355">
        <f t="shared" si="6"/>
        <v>71</v>
      </c>
      <c r="P65" s="224"/>
      <c r="Q65" s="224"/>
      <c r="R65" s="224"/>
      <c r="S65" s="224"/>
      <c r="T65" s="224"/>
      <c r="U65" s="224"/>
      <c r="V65" s="339"/>
      <c r="W65" s="224"/>
      <c r="X65" s="224"/>
      <c r="Y65" s="257"/>
      <c r="Z65" s="257"/>
      <c r="AA65" s="257"/>
      <c r="AB65" s="257"/>
      <c r="AC65" s="257"/>
      <c r="AD65" s="307"/>
      <c r="AE65" s="307"/>
      <c r="AF65" s="296"/>
      <c r="AG65" s="296"/>
      <c r="AI65" s="296"/>
      <c r="AP65" s="296"/>
      <c r="AQ65" s="296"/>
      <c r="AR65" s="296"/>
      <c r="AS65" s="296"/>
    </row>
    <row r="66" spans="1:45" s="227" customFormat="1" ht="14.5" customHeight="1" x14ac:dyDescent="0.3">
      <c r="A66" s="352" t="s">
        <v>789</v>
      </c>
      <c r="B66" s="352" t="s">
        <v>18</v>
      </c>
      <c r="C66" s="353">
        <f t="shared" ref="C66:N66" si="12">SUM(C67:C69)</f>
        <v>13644</v>
      </c>
      <c r="D66" s="353">
        <f t="shared" si="12"/>
        <v>12609</v>
      </c>
      <c r="E66" s="353">
        <f t="shared" si="12"/>
        <v>6154</v>
      </c>
      <c r="F66" s="353">
        <f t="shared" si="12"/>
        <v>0</v>
      </c>
      <c r="G66" s="353">
        <f t="shared" si="12"/>
        <v>0</v>
      </c>
      <c r="H66" s="353">
        <f t="shared" si="12"/>
        <v>0</v>
      </c>
      <c r="I66" s="353">
        <f t="shared" si="12"/>
        <v>0</v>
      </c>
      <c r="J66" s="353">
        <f t="shared" si="12"/>
        <v>0</v>
      </c>
      <c r="K66" s="353">
        <f t="shared" si="12"/>
        <v>0</v>
      </c>
      <c r="L66" s="353">
        <f t="shared" si="12"/>
        <v>0</v>
      </c>
      <c r="M66" s="353">
        <f t="shared" si="12"/>
        <v>0</v>
      </c>
      <c r="N66" s="353">
        <f t="shared" si="12"/>
        <v>0</v>
      </c>
      <c r="O66" s="353">
        <f t="shared" si="6"/>
        <v>32407</v>
      </c>
      <c r="P66" s="224"/>
      <c r="Q66" s="224"/>
      <c r="R66" s="224"/>
      <c r="S66" s="224"/>
      <c r="T66" s="224"/>
      <c r="U66" s="224"/>
      <c r="V66" s="339"/>
      <c r="W66" s="224"/>
      <c r="X66" s="224"/>
      <c r="Y66" s="257"/>
      <c r="Z66" s="257"/>
      <c r="AA66" s="257"/>
      <c r="AB66" s="257"/>
      <c r="AC66" s="257"/>
      <c r="AD66" s="307"/>
      <c r="AE66" s="307"/>
      <c r="AF66" s="296"/>
      <c r="AG66" s="296"/>
      <c r="AI66" s="296"/>
      <c r="AP66" s="296"/>
      <c r="AQ66" s="296"/>
      <c r="AR66" s="296"/>
      <c r="AS66" s="296"/>
    </row>
    <row r="67" spans="1:45" s="227" customFormat="1" ht="14.5" customHeight="1" x14ac:dyDescent="0.3">
      <c r="A67" s="310"/>
      <c r="B67" s="310" t="s">
        <v>772</v>
      </c>
      <c r="C67" s="348">
        <v>4822</v>
      </c>
      <c r="D67" s="348">
        <v>4781</v>
      </c>
      <c r="E67" s="348">
        <v>2268</v>
      </c>
      <c r="F67" s="348">
        <v>0</v>
      </c>
      <c r="G67" s="348">
        <v>0</v>
      </c>
      <c r="H67" s="348">
        <v>0</v>
      </c>
      <c r="I67" s="348">
        <v>0</v>
      </c>
      <c r="J67" s="348">
        <v>0</v>
      </c>
      <c r="K67" s="348">
        <v>0</v>
      </c>
      <c r="L67" s="349">
        <v>0</v>
      </c>
      <c r="M67" s="349">
        <v>0</v>
      </c>
      <c r="N67" s="349">
        <v>0</v>
      </c>
      <c r="O67" s="355">
        <f t="shared" si="6"/>
        <v>11871</v>
      </c>
      <c r="P67" s="224"/>
      <c r="Q67" s="224"/>
      <c r="R67" s="224"/>
      <c r="S67" s="224"/>
      <c r="T67" s="224"/>
      <c r="U67" s="224"/>
      <c r="V67" s="339"/>
      <c r="W67" s="224"/>
      <c r="X67" s="224"/>
      <c r="Y67" s="257"/>
      <c r="Z67" s="257"/>
      <c r="AA67" s="257"/>
      <c r="AB67" s="257"/>
      <c r="AC67" s="257"/>
      <c r="AD67" s="307"/>
      <c r="AE67" s="307"/>
      <c r="AF67" s="296"/>
      <c r="AG67" s="296"/>
      <c r="AI67" s="296"/>
      <c r="AP67" s="296"/>
      <c r="AQ67" s="296"/>
      <c r="AR67" s="296"/>
      <c r="AS67" s="296"/>
    </row>
    <row r="68" spans="1:45" s="227" customFormat="1" ht="14.5" customHeight="1" x14ac:dyDescent="0.3">
      <c r="A68" s="310"/>
      <c r="B68" s="310" t="s">
        <v>773</v>
      </c>
      <c r="C68" s="348">
        <v>1660</v>
      </c>
      <c r="D68" s="348">
        <v>1678</v>
      </c>
      <c r="E68" s="348">
        <v>736</v>
      </c>
      <c r="F68" s="348">
        <v>0</v>
      </c>
      <c r="G68" s="348">
        <v>0</v>
      </c>
      <c r="H68" s="348">
        <v>0</v>
      </c>
      <c r="I68" s="348">
        <v>0</v>
      </c>
      <c r="J68" s="348">
        <v>0</v>
      </c>
      <c r="K68" s="348">
        <v>0</v>
      </c>
      <c r="L68" s="349">
        <v>0</v>
      </c>
      <c r="M68" s="349">
        <v>0</v>
      </c>
      <c r="N68" s="349">
        <v>0</v>
      </c>
      <c r="O68" s="355">
        <f t="shared" si="6"/>
        <v>4074</v>
      </c>
      <c r="P68" s="224"/>
      <c r="Q68" s="224"/>
      <c r="R68" s="224"/>
      <c r="S68" s="224"/>
      <c r="T68" s="224"/>
      <c r="U68" s="224"/>
      <c r="V68" s="339"/>
      <c r="W68" s="224"/>
      <c r="X68" s="224"/>
      <c r="Y68" s="257"/>
      <c r="Z68" s="257"/>
      <c r="AA68" s="257"/>
      <c r="AB68" s="257"/>
      <c r="AC68" s="257"/>
      <c r="AD68" s="307"/>
      <c r="AE68" s="307"/>
      <c r="AF68" s="296"/>
      <c r="AG68" s="296"/>
      <c r="AI68" s="296"/>
      <c r="AP68" s="296"/>
      <c r="AQ68" s="296"/>
      <c r="AR68" s="296"/>
      <c r="AS68" s="296"/>
    </row>
    <row r="69" spans="1:45" s="227" customFormat="1" ht="14.5" customHeight="1" x14ac:dyDescent="0.3">
      <c r="A69" s="310"/>
      <c r="B69" s="310" t="s">
        <v>775</v>
      </c>
      <c r="C69" s="348">
        <v>7162</v>
      </c>
      <c r="D69" s="348">
        <v>6150</v>
      </c>
      <c r="E69" s="348">
        <v>3150</v>
      </c>
      <c r="F69" s="348">
        <v>0</v>
      </c>
      <c r="G69" s="348">
        <v>0</v>
      </c>
      <c r="H69" s="348">
        <v>0</v>
      </c>
      <c r="I69" s="348">
        <v>0</v>
      </c>
      <c r="J69" s="348">
        <v>0</v>
      </c>
      <c r="K69" s="348">
        <v>0</v>
      </c>
      <c r="L69" s="349">
        <v>0</v>
      </c>
      <c r="M69" s="349">
        <v>0</v>
      </c>
      <c r="N69" s="349">
        <v>0</v>
      </c>
      <c r="O69" s="355">
        <f t="shared" si="6"/>
        <v>16462</v>
      </c>
      <c r="P69" s="224"/>
      <c r="Q69" s="224"/>
      <c r="R69" s="224"/>
      <c r="S69" s="224"/>
      <c r="T69" s="224"/>
      <c r="U69" s="224"/>
      <c r="V69" s="339"/>
      <c r="W69" s="224"/>
      <c r="X69" s="224"/>
      <c r="Y69" s="257"/>
      <c r="Z69" s="257"/>
      <c r="AA69" s="257"/>
      <c r="AB69" s="257"/>
      <c r="AC69" s="257"/>
      <c r="AD69" s="307"/>
      <c r="AE69" s="307"/>
      <c r="AF69" s="296"/>
      <c r="AG69" s="296"/>
      <c r="AI69" s="296"/>
      <c r="AP69" s="296"/>
      <c r="AQ69" s="296"/>
      <c r="AR69" s="296"/>
      <c r="AS69" s="296"/>
    </row>
    <row r="70" spans="1:45" s="227" customFormat="1" ht="14.5" customHeight="1" x14ac:dyDescent="0.3">
      <c r="A70" s="352" t="s">
        <v>790</v>
      </c>
      <c r="B70" s="352" t="s">
        <v>18</v>
      </c>
      <c r="C70" s="353">
        <f t="shared" ref="C70:N70" si="13">SUM(C71:C73)</f>
        <v>128</v>
      </c>
      <c r="D70" s="353">
        <f t="shared" si="13"/>
        <v>94</v>
      </c>
      <c r="E70" s="353">
        <f t="shared" si="13"/>
        <v>42</v>
      </c>
      <c r="F70" s="353">
        <f t="shared" si="13"/>
        <v>0</v>
      </c>
      <c r="G70" s="353">
        <f t="shared" si="13"/>
        <v>0</v>
      </c>
      <c r="H70" s="353">
        <f t="shared" si="13"/>
        <v>0</v>
      </c>
      <c r="I70" s="353">
        <f t="shared" si="13"/>
        <v>0</v>
      </c>
      <c r="J70" s="353">
        <f t="shared" si="13"/>
        <v>0</v>
      </c>
      <c r="K70" s="353">
        <f t="shared" si="13"/>
        <v>0</v>
      </c>
      <c r="L70" s="353">
        <f t="shared" si="13"/>
        <v>0</v>
      </c>
      <c r="M70" s="353">
        <f t="shared" si="13"/>
        <v>0</v>
      </c>
      <c r="N70" s="353">
        <f t="shared" si="13"/>
        <v>0</v>
      </c>
      <c r="O70" s="353">
        <f t="shared" si="6"/>
        <v>264</v>
      </c>
      <c r="P70" s="224"/>
      <c r="Q70" s="224"/>
      <c r="R70" s="224"/>
      <c r="S70" s="224"/>
      <c r="T70" s="224"/>
      <c r="U70" s="224"/>
      <c r="V70" s="339"/>
      <c r="W70" s="224"/>
      <c r="X70" s="224"/>
      <c r="Y70" s="257"/>
      <c r="Z70" s="257"/>
      <c r="AA70" s="257"/>
      <c r="AB70" s="257"/>
      <c r="AC70" s="257"/>
      <c r="AD70" s="307"/>
      <c r="AE70" s="307"/>
      <c r="AF70" s="296"/>
      <c r="AG70" s="296"/>
      <c r="AI70" s="296"/>
      <c r="AP70" s="296"/>
      <c r="AQ70" s="296"/>
      <c r="AR70" s="296"/>
      <c r="AS70" s="296"/>
    </row>
    <row r="71" spans="1:45" s="227" customFormat="1" ht="14.5" customHeight="1" x14ac:dyDescent="0.3">
      <c r="A71" s="310"/>
      <c r="B71" s="310" t="s">
        <v>772</v>
      </c>
      <c r="C71" s="348">
        <v>55</v>
      </c>
      <c r="D71" s="348">
        <v>28</v>
      </c>
      <c r="E71" s="348">
        <v>12</v>
      </c>
      <c r="F71" s="348">
        <v>0</v>
      </c>
      <c r="G71" s="348">
        <v>0</v>
      </c>
      <c r="H71" s="348">
        <v>0</v>
      </c>
      <c r="I71" s="348">
        <v>0</v>
      </c>
      <c r="J71" s="348">
        <v>0</v>
      </c>
      <c r="K71" s="348">
        <v>0</v>
      </c>
      <c r="L71" s="349">
        <v>0</v>
      </c>
      <c r="M71" s="349">
        <v>0</v>
      </c>
      <c r="N71" s="349">
        <v>0</v>
      </c>
      <c r="O71" s="355">
        <f t="shared" si="6"/>
        <v>95</v>
      </c>
      <c r="P71" s="224"/>
      <c r="Q71" s="224"/>
      <c r="R71" s="224"/>
      <c r="S71" s="224"/>
      <c r="T71" s="224"/>
      <c r="U71" s="224"/>
      <c r="V71" s="339"/>
      <c r="W71" s="224"/>
      <c r="X71" s="224"/>
      <c r="Y71" s="257"/>
      <c r="Z71" s="257"/>
      <c r="AA71" s="257"/>
      <c r="AB71" s="257"/>
      <c r="AC71" s="257"/>
      <c r="AD71" s="307"/>
      <c r="AE71" s="307"/>
      <c r="AF71" s="296"/>
      <c r="AG71" s="296"/>
      <c r="AI71" s="296"/>
      <c r="AP71" s="296"/>
      <c r="AQ71" s="296"/>
      <c r="AR71" s="296"/>
      <c r="AS71" s="296"/>
    </row>
    <row r="72" spans="1:45" s="227" customFormat="1" ht="14.5" customHeight="1" x14ac:dyDescent="0.3">
      <c r="A72" s="310"/>
      <c r="B72" s="310" t="s">
        <v>773</v>
      </c>
      <c r="C72" s="348">
        <v>14</v>
      </c>
      <c r="D72" s="348">
        <v>14</v>
      </c>
      <c r="E72" s="348">
        <v>9</v>
      </c>
      <c r="F72" s="348">
        <v>0</v>
      </c>
      <c r="G72" s="348">
        <v>0</v>
      </c>
      <c r="H72" s="348">
        <v>0</v>
      </c>
      <c r="I72" s="348">
        <v>0</v>
      </c>
      <c r="J72" s="348">
        <v>0</v>
      </c>
      <c r="K72" s="348">
        <v>0</v>
      </c>
      <c r="L72" s="349">
        <v>0</v>
      </c>
      <c r="M72" s="349">
        <v>0</v>
      </c>
      <c r="N72" s="349">
        <v>0</v>
      </c>
      <c r="O72" s="355">
        <f t="shared" si="6"/>
        <v>37</v>
      </c>
      <c r="P72" s="224"/>
      <c r="Q72" s="224"/>
      <c r="R72" s="224"/>
      <c r="S72" s="224"/>
      <c r="T72" s="224"/>
      <c r="U72" s="224"/>
      <c r="V72" s="339"/>
      <c r="W72" s="224"/>
      <c r="X72" s="224"/>
      <c r="Y72" s="257"/>
      <c r="Z72" s="257"/>
      <c r="AA72" s="257"/>
      <c r="AB72" s="257"/>
      <c r="AC72" s="257"/>
      <c r="AD72" s="307"/>
      <c r="AE72" s="307"/>
      <c r="AF72" s="296"/>
      <c r="AG72" s="296"/>
      <c r="AI72" s="296"/>
      <c r="AP72" s="296"/>
      <c r="AQ72" s="296"/>
      <c r="AR72" s="296"/>
      <c r="AS72" s="296"/>
    </row>
    <row r="73" spans="1:45" s="227" customFormat="1" ht="14.5" customHeight="1" x14ac:dyDescent="0.3">
      <c r="A73" s="310"/>
      <c r="B73" s="310" t="s">
        <v>775</v>
      </c>
      <c r="C73" s="348">
        <v>59</v>
      </c>
      <c r="D73" s="348">
        <v>52</v>
      </c>
      <c r="E73" s="348">
        <v>21</v>
      </c>
      <c r="F73" s="348">
        <v>0</v>
      </c>
      <c r="G73" s="348">
        <v>0</v>
      </c>
      <c r="H73" s="348">
        <v>0</v>
      </c>
      <c r="I73" s="348">
        <v>0</v>
      </c>
      <c r="J73" s="348">
        <v>0</v>
      </c>
      <c r="K73" s="348">
        <v>0</v>
      </c>
      <c r="L73" s="349">
        <v>0</v>
      </c>
      <c r="M73" s="349">
        <v>0</v>
      </c>
      <c r="N73" s="349">
        <v>0</v>
      </c>
      <c r="O73" s="355">
        <f t="shared" si="6"/>
        <v>132</v>
      </c>
      <c r="P73" s="224"/>
      <c r="Q73" s="224"/>
      <c r="R73" s="224"/>
      <c r="S73" s="224"/>
      <c r="T73" s="224"/>
      <c r="U73" s="224"/>
      <c r="V73" s="339"/>
      <c r="W73" s="224"/>
      <c r="X73" s="224"/>
      <c r="Y73" s="257"/>
      <c r="Z73" s="257"/>
      <c r="AA73" s="257"/>
      <c r="AB73" s="257"/>
      <c r="AC73" s="257"/>
      <c r="AD73" s="307"/>
      <c r="AE73" s="307"/>
      <c r="AF73" s="296"/>
      <c r="AG73" s="296"/>
      <c r="AI73" s="296"/>
      <c r="AP73" s="296"/>
      <c r="AQ73" s="296"/>
      <c r="AR73" s="296"/>
      <c r="AS73" s="296"/>
    </row>
    <row r="74" spans="1:45" s="227" customFormat="1" ht="14.5" customHeight="1" x14ac:dyDescent="0.3">
      <c r="A74" s="352" t="s">
        <v>791</v>
      </c>
      <c r="B74" s="352" t="s">
        <v>18</v>
      </c>
      <c r="C74" s="353">
        <f t="shared" ref="C74:N74" si="14">SUM(C75:C77)</f>
        <v>589</v>
      </c>
      <c r="D74" s="353">
        <f t="shared" si="14"/>
        <v>552</v>
      </c>
      <c r="E74" s="353">
        <f t="shared" si="14"/>
        <v>253</v>
      </c>
      <c r="F74" s="353">
        <f t="shared" si="14"/>
        <v>0</v>
      </c>
      <c r="G74" s="353">
        <f t="shared" si="14"/>
        <v>0</v>
      </c>
      <c r="H74" s="353">
        <f t="shared" si="14"/>
        <v>0</v>
      </c>
      <c r="I74" s="353">
        <f t="shared" si="14"/>
        <v>0</v>
      </c>
      <c r="J74" s="353">
        <f t="shared" si="14"/>
        <v>0</v>
      </c>
      <c r="K74" s="353">
        <f t="shared" si="14"/>
        <v>0</v>
      </c>
      <c r="L74" s="353">
        <f t="shared" si="14"/>
        <v>0</v>
      </c>
      <c r="M74" s="353">
        <f t="shared" si="14"/>
        <v>0</v>
      </c>
      <c r="N74" s="353">
        <f t="shared" si="14"/>
        <v>0</v>
      </c>
      <c r="O74" s="353">
        <f t="shared" si="6"/>
        <v>1394</v>
      </c>
      <c r="P74" s="224"/>
      <c r="Q74" s="224"/>
      <c r="R74" s="224"/>
      <c r="S74" s="224"/>
      <c r="T74" s="224"/>
      <c r="U74" s="224"/>
      <c r="V74" s="339"/>
      <c r="W74" s="224"/>
      <c r="X74" s="224"/>
      <c r="Y74" s="257"/>
      <c r="Z74" s="257"/>
      <c r="AA74" s="257"/>
      <c r="AB74" s="257"/>
      <c r="AC74" s="257"/>
      <c r="AD74" s="307"/>
      <c r="AE74" s="307"/>
      <c r="AF74" s="296"/>
      <c r="AG74" s="296"/>
      <c r="AI74" s="296"/>
      <c r="AP74" s="296"/>
      <c r="AQ74" s="296"/>
      <c r="AR74" s="296"/>
      <c r="AS74" s="296"/>
    </row>
    <row r="75" spans="1:45" s="227" customFormat="1" ht="14.5" customHeight="1" x14ac:dyDescent="0.3">
      <c r="A75" s="310"/>
      <c r="B75" s="310" t="s">
        <v>772</v>
      </c>
      <c r="C75" s="348">
        <v>388</v>
      </c>
      <c r="D75" s="348">
        <v>321</v>
      </c>
      <c r="E75" s="348">
        <v>148</v>
      </c>
      <c r="F75" s="348">
        <v>0</v>
      </c>
      <c r="G75" s="348">
        <v>0</v>
      </c>
      <c r="H75" s="348">
        <v>0</v>
      </c>
      <c r="I75" s="348">
        <v>0</v>
      </c>
      <c r="J75" s="348">
        <v>0</v>
      </c>
      <c r="K75" s="348">
        <v>0</v>
      </c>
      <c r="L75" s="349">
        <v>0</v>
      </c>
      <c r="M75" s="349">
        <v>0</v>
      </c>
      <c r="N75" s="349">
        <v>0</v>
      </c>
      <c r="O75" s="355">
        <f t="shared" si="6"/>
        <v>857</v>
      </c>
      <c r="P75" s="224"/>
      <c r="Q75" s="224"/>
      <c r="R75" s="224"/>
      <c r="S75" s="224"/>
      <c r="T75" s="224"/>
      <c r="U75" s="224"/>
      <c r="V75" s="339"/>
      <c r="W75" s="224"/>
      <c r="X75" s="224"/>
      <c r="Y75" s="257"/>
      <c r="Z75" s="257"/>
      <c r="AA75" s="257"/>
      <c r="AB75" s="257"/>
      <c r="AC75" s="257"/>
      <c r="AD75" s="307"/>
      <c r="AE75" s="307"/>
      <c r="AF75" s="296"/>
      <c r="AG75" s="296"/>
      <c r="AI75" s="296"/>
      <c r="AP75" s="296"/>
      <c r="AQ75" s="296"/>
      <c r="AR75" s="296"/>
      <c r="AS75" s="296"/>
    </row>
    <row r="76" spans="1:45" s="227" customFormat="1" ht="14.5" customHeight="1" x14ac:dyDescent="0.3">
      <c r="A76" s="310"/>
      <c r="B76" s="310" t="s">
        <v>773</v>
      </c>
      <c r="C76" s="348">
        <v>144</v>
      </c>
      <c r="D76" s="348">
        <v>140</v>
      </c>
      <c r="E76" s="348">
        <v>69</v>
      </c>
      <c r="F76" s="348">
        <v>0</v>
      </c>
      <c r="G76" s="348">
        <v>0</v>
      </c>
      <c r="H76" s="348">
        <v>0</v>
      </c>
      <c r="I76" s="348">
        <v>0</v>
      </c>
      <c r="J76" s="348">
        <v>0</v>
      </c>
      <c r="K76" s="348">
        <v>0</v>
      </c>
      <c r="L76" s="349">
        <v>0</v>
      </c>
      <c r="M76" s="349">
        <v>0</v>
      </c>
      <c r="N76" s="349">
        <v>0</v>
      </c>
      <c r="O76" s="355">
        <f t="shared" si="6"/>
        <v>353</v>
      </c>
      <c r="P76" s="224"/>
      <c r="Q76" s="224"/>
      <c r="R76" s="224"/>
      <c r="S76" s="224"/>
      <c r="T76" s="224"/>
      <c r="U76" s="224"/>
      <c r="V76" s="339"/>
      <c r="W76" s="224"/>
      <c r="X76" s="224"/>
      <c r="Y76" s="257"/>
      <c r="Z76" s="257"/>
      <c r="AA76" s="257"/>
      <c r="AB76" s="257"/>
      <c r="AC76" s="257"/>
      <c r="AD76" s="307"/>
      <c r="AE76" s="307"/>
      <c r="AF76" s="296"/>
      <c r="AG76" s="296"/>
      <c r="AI76" s="296"/>
      <c r="AP76" s="296"/>
      <c r="AQ76" s="296"/>
      <c r="AR76" s="296"/>
      <c r="AS76" s="296"/>
    </row>
    <row r="77" spans="1:45" s="227" customFormat="1" ht="14.5" customHeight="1" x14ac:dyDescent="0.3">
      <c r="A77" s="310"/>
      <c r="B77" s="310" t="s">
        <v>775</v>
      </c>
      <c r="C77" s="348">
        <v>57</v>
      </c>
      <c r="D77" s="348">
        <v>91</v>
      </c>
      <c r="E77" s="348">
        <v>36</v>
      </c>
      <c r="F77" s="348">
        <v>0</v>
      </c>
      <c r="G77" s="348">
        <v>0</v>
      </c>
      <c r="H77" s="348">
        <v>0</v>
      </c>
      <c r="I77" s="348">
        <v>0</v>
      </c>
      <c r="J77" s="348">
        <v>0</v>
      </c>
      <c r="K77" s="348">
        <v>0</v>
      </c>
      <c r="L77" s="349">
        <v>0</v>
      </c>
      <c r="M77" s="349">
        <v>0</v>
      </c>
      <c r="N77" s="349">
        <v>0</v>
      </c>
      <c r="O77" s="355">
        <f t="shared" si="6"/>
        <v>184</v>
      </c>
      <c r="P77" s="224"/>
      <c r="Q77" s="224"/>
      <c r="R77" s="224"/>
      <c r="S77" s="224"/>
      <c r="T77" s="224"/>
      <c r="U77" s="224"/>
      <c r="V77" s="339"/>
      <c r="W77" s="224"/>
      <c r="X77" s="224"/>
      <c r="Y77" s="257"/>
      <c r="Z77" s="257"/>
      <c r="AA77" s="257"/>
      <c r="AB77" s="257"/>
      <c r="AC77" s="257"/>
      <c r="AD77" s="307"/>
      <c r="AE77" s="307"/>
      <c r="AF77" s="296"/>
      <c r="AG77" s="296"/>
      <c r="AI77" s="296"/>
      <c r="AP77" s="296"/>
      <c r="AQ77" s="296"/>
      <c r="AR77" s="296"/>
      <c r="AS77" s="296"/>
    </row>
    <row r="78" spans="1:45" s="227" customFormat="1" ht="14.5" customHeight="1" x14ac:dyDescent="0.3">
      <c r="A78" s="352" t="s">
        <v>792</v>
      </c>
      <c r="B78" s="352" t="s">
        <v>18</v>
      </c>
      <c r="C78" s="353">
        <f t="shared" ref="C78:N78" si="15">SUM(C79:C81)</f>
        <v>21</v>
      </c>
      <c r="D78" s="353">
        <f t="shared" si="15"/>
        <v>38</v>
      </c>
      <c r="E78" s="353">
        <f t="shared" si="15"/>
        <v>305</v>
      </c>
      <c r="F78" s="353">
        <f t="shared" si="15"/>
        <v>0</v>
      </c>
      <c r="G78" s="353">
        <f t="shared" si="15"/>
        <v>0</v>
      </c>
      <c r="H78" s="353">
        <f t="shared" si="15"/>
        <v>0</v>
      </c>
      <c r="I78" s="353">
        <f t="shared" si="15"/>
        <v>0</v>
      </c>
      <c r="J78" s="353">
        <f t="shared" si="15"/>
        <v>0</v>
      </c>
      <c r="K78" s="353">
        <f t="shared" si="15"/>
        <v>0</v>
      </c>
      <c r="L78" s="353">
        <f t="shared" si="15"/>
        <v>0</v>
      </c>
      <c r="M78" s="353">
        <f t="shared" si="15"/>
        <v>0</v>
      </c>
      <c r="N78" s="353">
        <f t="shared" si="15"/>
        <v>0</v>
      </c>
      <c r="O78" s="353">
        <f>SUM(C78:N78)</f>
        <v>364</v>
      </c>
      <c r="P78" s="224"/>
      <c r="Q78" s="224"/>
      <c r="R78" s="224"/>
      <c r="S78" s="224"/>
      <c r="T78" s="224"/>
      <c r="U78" s="224"/>
      <c r="V78" s="339"/>
      <c r="W78" s="224"/>
      <c r="X78" s="224"/>
      <c r="Y78" s="257"/>
      <c r="Z78" s="257"/>
      <c r="AA78" s="257"/>
      <c r="AB78" s="257"/>
      <c r="AC78" s="257"/>
      <c r="AD78" s="307"/>
      <c r="AE78" s="307"/>
      <c r="AF78" s="296"/>
      <c r="AG78" s="296"/>
      <c r="AI78" s="296"/>
      <c r="AP78" s="296"/>
      <c r="AQ78" s="296"/>
      <c r="AR78" s="296"/>
      <c r="AS78" s="296"/>
    </row>
    <row r="79" spans="1:45" s="227" customFormat="1" ht="14.5" customHeight="1" x14ac:dyDescent="0.3">
      <c r="A79" s="310"/>
      <c r="B79" s="310" t="s">
        <v>772</v>
      </c>
      <c r="C79" s="348">
        <v>9</v>
      </c>
      <c r="D79" s="348">
        <v>17</v>
      </c>
      <c r="E79" s="348">
        <v>97</v>
      </c>
      <c r="F79" s="348">
        <v>0</v>
      </c>
      <c r="G79" s="348">
        <v>0</v>
      </c>
      <c r="H79" s="348">
        <v>0</v>
      </c>
      <c r="I79" s="348">
        <v>0</v>
      </c>
      <c r="J79" s="348">
        <v>0</v>
      </c>
      <c r="K79" s="348">
        <v>0</v>
      </c>
      <c r="L79" s="349">
        <v>0</v>
      </c>
      <c r="M79" s="349">
        <v>0</v>
      </c>
      <c r="N79" s="349">
        <v>0</v>
      </c>
      <c r="O79" s="355">
        <f t="shared" si="6"/>
        <v>123</v>
      </c>
      <c r="P79" s="224"/>
      <c r="Q79" s="224"/>
      <c r="R79" s="224"/>
      <c r="S79" s="224"/>
      <c r="T79" s="224"/>
      <c r="U79" s="224"/>
      <c r="V79" s="339"/>
      <c r="W79" s="224"/>
      <c r="X79" s="224"/>
      <c r="Y79" s="257"/>
      <c r="Z79" s="257"/>
      <c r="AA79" s="257"/>
      <c r="AB79" s="257"/>
      <c r="AC79" s="257"/>
      <c r="AD79" s="307"/>
      <c r="AE79" s="307"/>
      <c r="AF79" s="296"/>
      <c r="AG79" s="296"/>
      <c r="AI79" s="296"/>
      <c r="AP79" s="296"/>
      <c r="AQ79" s="296"/>
      <c r="AR79" s="296"/>
      <c r="AS79" s="296"/>
    </row>
    <row r="80" spans="1:45" s="227" customFormat="1" ht="14.5" customHeight="1" x14ac:dyDescent="0.3">
      <c r="A80" s="310"/>
      <c r="B80" s="310" t="s">
        <v>773</v>
      </c>
      <c r="C80" s="348">
        <v>5</v>
      </c>
      <c r="D80" s="348">
        <v>7</v>
      </c>
      <c r="E80" s="348">
        <v>36</v>
      </c>
      <c r="F80" s="348">
        <v>0</v>
      </c>
      <c r="G80" s="348">
        <v>0</v>
      </c>
      <c r="H80" s="348">
        <v>0</v>
      </c>
      <c r="I80" s="348">
        <v>0</v>
      </c>
      <c r="J80" s="348">
        <v>0</v>
      </c>
      <c r="K80" s="348">
        <v>0</v>
      </c>
      <c r="L80" s="349">
        <v>0</v>
      </c>
      <c r="M80" s="349">
        <v>0</v>
      </c>
      <c r="N80" s="349">
        <v>0</v>
      </c>
      <c r="O80" s="355">
        <f t="shared" si="6"/>
        <v>48</v>
      </c>
      <c r="P80" s="224"/>
      <c r="Q80" s="224"/>
      <c r="R80" s="224"/>
      <c r="S80" s="224"/>
      <c r="T80" s="224"/>
      <c r="U80" s="224"/>
      <c r="V80" s="339"/>
      <c r="W80" s="224"/>
      <c r="X80" s="224"/>
      <c r="Y80" s="257"/>
      <c r="Z80" s="257"/>
      <c r="AA80" s="257"/>
      <c r="AB80" s="257"/>
      <c r="AC80" s="257"/>
      <c r="AD80" s="307"/>
      <c r="AE80" s="307"/>
      <c r="AF80" s="296"/>
      <c r="AG80" s="296"/>
      <c r="AI80" s="296"/>
      <c r="AP80" s="296"/>
      <c r="AQ80" s="296"/>
      <c r="AR80" s="296"/>
      <c r="AS80" s="296"/>
    </row>
    <row r="81" spans="1:45" s="227" customFormat="1" ht="14.5" customHeight="1" x14ac:dyDescent="0.3">
      <c r="A81" s="310"/>
      <c r="B81" s="310" t="s">
        <v>775</v>
      </c>
      <c r="C81" s="348">
        <v>7</v>
      </c>
      <c r="D81" s="348">
        <v>14</v>
      </c>
      <c r="E81" s="348">
        <v>172</v>
      </c>
      <c r="F81" s="348">
        <v>0</v>
      </c>
      <c r="G81" s="348">
        <v>0</v>
      </c>
      <c r="H81" s="348">
        <v>0</v>
      </c>
      <c r="I81" s="348">
        <v>0</v>
      </c>
      <c r="J81" s="348">
        <v>0</v>
      </c>
      <c r="K81" s="348">
        <v>0</v>
      </c>
      <c r="L81" s="349">
        <v>0</v>
      </c>
      <c r="M81" s="349">
        <v>0</v>
      </c>
      <c r="N81" s="349">
        <v>0</v>
      </c>
      <c r="O81" s="355">
        <f t="shared" si="6"/>
        <v>193</v>
      </c>
      <c r="P81" s="224"/>
      <c r="Q81" s="224"/>
      <c r="R81" s="224"/>
      <c r="S81" s="224"/>
      <c r="T81" s="224"/>
      <c r="U81" s="224"/>
      <c r="V81" s="339"/>
      <c r="W81" s="224"/>
      <c r="X81" s="224"/>
      <c r="Y81" s="257"/>
      <c r="Z81" s="257"/>
      <c r="AA81" s="257"/>
      <c r="AB81" s="257"/>
      <c r="AC81" s="257"/>
      <c r="AD81" s="307"/>
      <c r="AE81" s="307"/>
      <c r="AF81" s="296"/>
      <c r="AG81" s="296"/>
      <c r="AI81" s="296"/>
      <c r="AP81" s="296"/>
      <c r="AQ81" s="296"/>
      <c r="AR81" s="296"/>
      <c r="AS81" s="296"/>
    </row>
    <row r="82" spans="1:45" s="227" customFormat="1" ht="14.5" customHeight="1" x14ac:dyDescent="0.3">
      <c r="A82" s="352" t="s">
        <v>753</v>
      </c>
      <c r="B82" s="352" t="s">
        <v>18</v>
      </c>
      <c r="C82" s="353">
        <f t="shared" ref="C82:N82" si="16">SUM(C83:C85)</f>
        <v>1</v>
      </c>
      <c r="D82" s="353">
        <f t="shared" si="16"/>
        <v>1</v>
      </c>
      <c r="E82" s="353">
        <f t="shared" si="16"/>
        <v>1</v>
      </c>
      <c r="F82" s="353">
        <f t="shared" si="16"/>
        <v>0</v>
      </c>
      <c r="G82" s="353">
        <f t="shared" si="16"/>
        <v>0</v>
      </c>
      <c r="H82" s="353">
        <f t="shared" si="16"/>
        <v>0</v>
      </c>
      <c r="I82" s="353">
        <f t="shared" si="16"/>
        <v>0</v>
      </c>
      <c r="J82" s="353">
        <f t="shared" si="16"/>
        <v>0</v>
      </c>
      <c r="K82" s="353">
        <f t="shared" si="16"/>
        <v>0</v>
      </c>
      <c r="L82" s="353">
        <f t="shared" si="16"/>
        <v>0</v>
      </c>
      <c r="M82" s="353">
        <f t="shared" si="16"/>
        <v>0</v>
      </c>
      <c r="N82" s="353">
        <f t="shared" si="16"/>
        <v>0</v>
      </c>
      <c r="O82" s="353">
        <f>SUM(C82:N82)</f>
        <v>3</v>
      </c>
      <c r="P82" s="224"/>
      <c r="Q82" s="224"/>
      <c r="R82" s="224"/>
      <c r="S82" s="224"/>
      <c r="T82" s="224"/>
      <c r="U82" s="224"/>
      <c r="V82" s="339"/>
      <c r="W82" s="224"/>
      <c r="X82" s="224"/>
      <c r="Y82" s="257"/>
      <c r="Z82" s="257"/>
      <c r="AA82" s="257"/>
      <c r="AB82" s="257"/>
      <c r="AC82" s="257"/>
      <c r="AD82" s="307"/>
      <c r="AE82" s="307"/>
      <c r="AF82" s="296"/>
      <c r="AG82" s="296"/>
      <c r="AI82" s="296"/>
      <c r="AP82" s="296"/>
      <c r="AQ82" s="296"/>
      <c r="AR82" s="296"/>
      <c r="AS82" s="296"/>
    </row>
    <row r="83" spans="1:45" s="227" customFormat="1" ht="14.5" customHeight="1" x14ac:dyDescent="0.3">
      <c r="A83" s="310"/>
      <c r="B83" s="310" t="s">
        <v>772</v>
      </c>
      <c r="C83" s="348">
        <v>1</v>
      </c>
      <c r="D83" s="348">
        <v>1</v>
      </c>
      <c r="E83" s="348">
        <v>1</v>
      </c>
      <c r="F83" s="348">
        <v>0</v>
      </c>
      <c r="G83" s="348">
        <v>0</v>
      </c>
      <c r="H83" s="348">
        <v>0</v>
      </c>
      <c r="I83" s="348">
        <v>0</v>
      </c>
      <c r="J83" s="348">
        <v>0</v>
      </c>
      <c r="K83" s="348">
        <v>0</v>
      </c>
      <c r="L83" s="349">
        <v>0</v>
      </c>
      <c r="M83" s="349">
        <v>0</v>
      </c>
      <c r="N83" s="349">
        <v>0</v>
      </c>
      <c r="O83" s="355">
        <f t="shared" ref="O83:O85" si="17">SUM(C83:N83)</f>
        <v>3</v>
      </c>
      <c r="P83" s="224"/>
      <c r="Q83" s="224"/>
      <c r="R83" s="224"/>
      <c r="S83" s="224"/>
      <c r="T83" s="224"/>
      <c r="U83" s="224"/>
      <c r="V83" s="339"/>
      <c r="W83" s="224"/>
      <c r="X83" s="224"/>
      <c r="Y83" s="257"/>
      <c r="Z83" s="257"/>
      <c r="AA83" s="257"/>
      <c r="AB83" s="257"/>
      <c r="AC83" s="257"/>
      <c r="AD83" s="307"/>
      <c r="AE83" s="307"/>
      <c r="AF83" s="296"/>
      <c r="AG83" s="296"/>
      <c r="AI83" s="296"/>
      <c r="AP83" s="296"/>
      <c r="AQ83" s="296"/>
      <c r="AR83" s="296"/>
      <c r="AS83" s="296"/>
    </row>
    <row r="84" spans="1:45" s="227" customFormat="1" ht="14.5" customHeight="1" x14ac:dyDescent="0.3">
      <c r="A84" s="310"/>
      <c r="B84" s="310" t="s">
        <v>773</v>
      </c>
      <c r="C84" s="348">
        <v>0</v>
      </c>
      <c r="D84" s="348">
        <v>0</v>
      </c>
      <c r="E84" s="348">
        <v>0</v>
      </c>
      <c r="F84" s="348">
        <v>0</v>
      </c>
      <c r="G84" s="348">
        <v>0</v>
      </c>
      <c r="H84" s="348">
        <v>0</v>
      </c>
      <c r="I84" s="348">
        <v>0</v>
      </c>
      <c r="J84" s="348">
        <v>0</v>
      </c>
      <c r="K84" s="348">
        <v>0</v>
      </c>
      <c r="L84" s="349">
        <v>0</v>
      </c>
      <c r="M84" s="349">
        <v>0</v>
      </c>
      <c r="N84" s="349">
        <v>0</v>
      </c>
      <c r="O84" s="355">
        <f t="shared" si="17"/>
        <v>0</v>
      </c>
      <c r="P84" s="224"/>
      <c r="Q84" s="224"/>
      <c r="R84" s="224"/>
      <c r="S84" s="224"/>
      <c r="T84" s="224"/>
      <c r="U84" s="224"/>
      <c r="V84" s="339"/>
      <c r="W84" s="224"/>
      <c r="X84" s="224"/>
      <c r="Y84" s="257"/>
      <c r="Z84" s="257"/>
      <c r="AA84" s="257"/>
      <c r="AB84" s="257"/>
      <c r="AC84" s="257"/>
      <c r="AD84" s="307"/>
      <c r="AE84" s="307"/>
      <c r="AF84" s="296"/>
      <c r="AG84" s="296"/>
      <c r="AI84" s="296"/>
      <c r="AP84" s="296"/>
      <c r="AQ84" s="296"/>
      <c r="AR84" s="296"/>
      <c r="AS84" s="296"/>
    </row>
    <row r="85" spans="1:45" s="227" customFormat="1" ht="14.5" customHeight="1" x14ac:dyDescent="0.3">
      <c r="A85" s="310"/>
      <c r="B85" s="310" t="s">
        <v>775</v>
      </c>
      <c r="C85" s="348">
        <v>0</v>
      </c>
      <c r="D85" s="348">
        <v>0</v>
      </c>
      <c r="E85" s="348">
        <v>0</v>
      </c>
      <c r="F85" s="348">
        <v>0</v>
      </c>
      <c r="G85" s="348">
        <v>0</v>
      </c>
      <c r="H85" s="348">
        <v>0</v>
      </c>
      <c r="I85" s="348">
        <v>0</v>
      </c>
      <c r="J85" s="348">
        <v>0</v>
      </c>
      <c r="K85" s="348">
        <v>0</v>
      </c>
      <c r="L85" s="349">
        <v>0</v>
      </c>
      <c r="M85" s="349">
        <v>0</v>
      </c>
      <c r="N85" s="349">
        <v>0</v>
      </c>
      <c r="O85" s="355">
        <f t="shared" si="17"/>
        <v>0</v>
      </c>
      <c r="P85" s="224"/>
      <c r="Q85" s="224"/>
      <c r="R85" s="224"/>
      <c r="S85" s="224"/>
      <c r="T85" s="224"/>
      <c r="U85" s="224"/>
      <c r="V85" s="339"/>
      <c r="W85" s="224"/>
      <c r="X85" s="224"/>
      <c r="Y85" s="257"/>
      <c r="Z85" s="257"/>
      <c r="AA85" s="257"/>
      <c r="AB85" s="257"/>
      <c r="AC85" s="257"/>
      <c r="AD85" s="307"/>
      <c r="AE85" s="307"/>
      <c r="AF85" s="296"/>
      <c r="AG85" s="296"/>
      <c r="AI85" s="296"/>
      <c r="AP85" s="296"/>
      <c r="AQ85" s="296"/>
      <c r="AR85" s="296"/>
      <c r="AS85" s="296"/>
    </row>
    <row r="86" spans="1:45" s="227" customFormat="1" ht="12" x14ac:dyDescent="0.3">
      <c r="A86" s="314"/>
      <c r="E86" s="224"/>
      <c r="F86" s="224"/>
      <c r="G86" s="224"/>
      <c r="Q86" s="224"/>
      <c r="R86" s="241"/>
      <c r="S86" s="241"/>
      <c r="T86" s="266"/>
      <c r="U86" s="266"/>
      <c r="V86" s="356"/>
      <c r="W86" s="241"/>
      <c r="X86" s="266"/>
      <c r="Y86" s="266"/>
      <c r="Z86" s="241"/>
      <c r="AA86" s="241"/>
      <c r="AB86" s="241"/>
      <c r="AC86" s="291"/>
      <c r="AD86" s="291"/>
      <c r="AE86" s="291"/>
      <c r="AF86" s="291"/>
      <c r="AQ86" s="296"/>
      <c r="AS86" s="296"/>
    </row>
    <row r="87" spans="1:45" s="224" customFormat="1" ht="18" customHeight="1" x14ac:dyDescent="0.3">
      <c r="A87" s="357"/>
      <c r="B87" s="358"/>
      <c r="C87" s="358"/>
      <c r="D87" s="358"/>
      <c r="E87" s="358"/>
      <c r="F87" s="358"/>
      <c r="G87" s="358"/>
      <c r="H87" s="358"/>
      <c r="I87" s="358"/>
      <c r="J87" s="358"/>
      <c r="K87" s="358"/>
      <c r="L87" s="358"/>
      <c r="M87" s="358"/>
      <c r="N87" s="358"/>
      <c r="O87" s="358"/>
      <c r="P87" s="358"/>
      <c r="Q87" s="358"/>
      <c r="R87" s="358"/>
      <c r="S87" s="358"/>
      <c r="T87" s="358"/>
      <c r="U87" s="358"/>
      <c r="V87" s="359"/>
      <c r="W87" s="241"/>
      <c r="X87" s="241"/>
      <c r="Y87" s="241"/>
      <c r="Z87" s="241"/>
    </row>
    <row r="88" spans="1:45" s="227" customFormat="1" ht="12" x14ac:dyDescent="0.3">
      <c r="A88" s="314"/>
      <c r="F88" s="224"/>
      <c r="G88" s="224"/>
      <c r="H88" s="224"/>
      <c r="K88" s="224"/>
      <c r="L88" s="241"/>
      <c r="M88" s="241"/>
      <c r="N88" s="241"/>
      <c r="O88" s="241"/>
      <c r="P88" s="241"/>
      <c r="Q88" s="241"/>
      <c r="R88" s="241"/>
      <c r="S88" s="241"/>
      <c r="T88" s="241"/>
      <c r="U88" s="241"/>
      <c r="V88" s="313"/>
      <c r="W88" s="291"/>
      <c r="X88" s="291"/>
      <c r="Y88" s="291"/>
      <c r="Z88" s="291"/>
    </row>
    <row r="89" spans="1:45" s="227" customFormat="1" ht="23.25" customHeight="1" x14ac:dyDescent="0.3">
      <c r="A89" s="360" t="s">
        <v>793</v>
      </c>
      <c r="B89" s="361"/>
      <c r="C89" s="361"/>
      <c r="D89" s="361"/>
      <c r="E89" s="361"/>
      <c r="F89" s="361"/>
      <c r="G89" s="361"/>
      <c r="H89" s="361"/>
      <c r="I89" s="361"/>
      <c r="J89" s="361"/>
      <c r="K89" s="361"/>
      <c r="L89" s="361"/>
      <c r="M89" s="361"/>
      <c r="N89" s="361"/>
      <c r="O89" s="241"/>
      <c r="P89" s="241"/>
      <c r="Q89" s="338"/>
      <c r="R89" s="338"/>
      <c r="S89" s="338"/>
      <c r="T89" s="338"/>
      <c r="U89" s="338"/>
      <c r="V89" s="362"/>
      <c r="W89" s="292"/>
      <c r="X89" s="292"/>
      <c r="Y89" s="292"/>
      <c r="Z89" s="292"/>
      <c r="AA89" s="295"/>
      <c r="AB89" s="295"/>
    </row>
    <row r="90" spans="1:45" s="227" customFormat="1" ht="22.5" customHeight="1" x14ac:dyDescent="0.3">
      <c r="A90" s="251" t="s">
        <v>759</v>
      </c>
      <c r="B90" s="251" t="s">
        <v>760</v>
      </c>
      <c r="C90" s="251" t="s">
        <v>761</v>
      </c>
      <c r="D90" s="251" t="s">
        <v>762</v>
      </c>
      <c r="E90" s="251" t="s">
        <v>763</v>
      </c>
      <c r="F90" s="251" t="s">
        <v>764</v>
      </c>
      <c r="G90" s="251" t="s">
        <v>765</v>
      </c>
      <c r="H90" s="251" t="s">
        <v>766</v>
      </c>
      <c r="I90" s="251" t="s">
        <v>767</v>
      </c>
      <c r="J90" s="251" t="s">
        <v>768</v>
      </c>
      <c r="K90" s="251" t="s">
        <v>769</v>
      </c>
      <c r="L90" s="251" t="s">
        <v>770</v>
      </c>
      <c r="M90" s="251" t="s">
        <v>771</v>
      </c>
      <c r="N90" s="251" t="s">
        <v>794</v>
      </c>
      <c r="O90" s="241"/>
      <c r="P90" s="338"/>
      <c r="Q90" s="338"/>
      <c r="R90" s="338"/>
      <c r="S90" s="338"/>
      <c r="T90" s="338"/>
      <c r="U90" s="338"/>
      <c r="V90" s="362"/>
      <c r="W90" s="292"/>
      <c r="X90" s="292"/>
      <c r="Y90" s="292"/>
      <c r="Z90" s="292"/>
      <c r="AA90" s="295"/>
      <c r="AB90" s="295"/>
      <c r="AC90" s="295"/>
      <c r="AD90" s="295"/>
      <c r="AE90" s="295"/>
      <c r="AF90" s="295"/>
    </row>
    <row r="91" spans="1:45" s="227" customFormat="1" ht="12" x14ac:dyDescent="0.3">
      <c r="A91" s="363" t="s">
        <v>795</v>
      </c>
      <c r="B91" s="364">
        <v>24451</v>
      </c>
      <c r="C91" s="365">
        <v>24442.133333333299</v>
      </c>
      <c r="D91" s="366">
        <v>24590.714285714301</v>
      </c>
      <c r="E91" s="365">
        <v>0</v>
      </c>
      <c r="F91" s="366">
        <v>0</v>
      </c>
      <c r="G91" s="365">
        <v>0</v>
      </c>
      <c r="H91" s="365">
        <v>0</v>
      </c>
      <c r="I91" s="366">
        <v>0</v>
      </c>
      <c r="J91" s="365">
        <v>0</v>
      </c>
      <c r="K91" s="366">
        <v>0</v>
      </c>
      <c r="L91" s="366">
        <v>0</v>
      </c>
      <c r="M91" s="365">
        <v>0</v>
      </c>
      <c r="N91" s="366">
        <v>24473.5333333333</v>
      </c>
      <c r="O91" s="367"/>
      <c r="P91" s="368"/>
      <c r="Q91" s="368"/>
      <c r="R91" s="368"/>
      <c r="S91" s="368"/>
      <c r="T91" s="368"/>
      <c r="U91" s="368"/>
      <c r="V91" s="369"/>
      <c r="W91" s="370"/>
      <c r="X91" s="370"/>
      <c r="Y91" s="370"/>
      <c r="Z91" s="370"/>
      <c r="AA91" s="371"/>
      <c r="AB91" s="371"/>
    </row>
    <row r="92" spans="1:45" s="227" customFormat="1" ht="12" x14ac:dyDescent="0.3">
      <c r="A92" s="372" t="s">
        <v>772</v>
      </c>
      <c r="B92" s="311">
        <v>1338.38709677419</v>
      </c>
      <c r="C92" s="373">
        <v>1317.93333333333</v>
      </c>
      <c r="D92" s="373">
        <v>1267.1428571428601</v>
      </c>
      <c r="E92" s="373">
        <v>0</v>
      </c>
      <c r="F92" s="373">
        <v>0</v>
      </c>
      <c r="G92" s="373">
        <v>0</v>
      </c>
      <c r="H92" s="373">
        <v>0</v>
      </c>
      <c r="I92" s="373">
        <v>0</v>
      </c>
      <c r="J92" s="373">
        <v>0</v>
      </c>
      <c r="K92" s="373">
        <v>0</v>
      </c>
      <c r="L92" s="373">
        <v>0</v>
      </c>
      <c r="M92" s="373">
        <v>0</v>
      </c>
      <c r="N92" s="373">
        <v>1316.9066666666699</v>
      </c>
      <c r="O92" s="241"/>
      <c r="P92" s="368"/>
      <c r="Q92" s="368"/>
      <c r="R92" s="368"/>
      <c r="S92" s="368"/>
      <c r="T92" s="368"/>
      <c r="U92" s="266"/>
      <c r="V92" s="369"/>
      <c r="W92" s="370"/>
      <c r="X92" s="370"/>
      <c r="Y92" s="370"/>
      <c r="Z92" s="370"/>
      <c r="AA92" s="371"/>
      <c r="AB92" s="371"/>
      <c r="AC92" s="371"/>
      <c r="AD92" s="371"/>
      <c r="AE92" s="371"/>
      <c r="AF92" s="371"/>
      <c r="AG92" s="371"/>
    </row>
    <row r="93" spans="1:45" s="227" customFormat="1" ht="12" x14ac:dyDescent="0.3">
      <c r="A93" s="374" t="s">
        <v>773</v>
      </c>
      <c r="B93" s="311">
        <v>725.48387096774195</v>
      </c>
      <c r="C93" s="373">
        <v>703.23333333333301</v>
      </c>
      <c r="D93" s="373">
        <v>684.28571428571399</v>
      </c>
      <c r="E93" s="373">
        <v>0</v>
      </c>
      <c r="F93" s="373">
        <v>0</v>
      </c>
      <c r="G93" s="373">
        <v>0</v>
      </c>
      <c r="H93" s="373">
        <v>0</v>
      </c>
      <c r="I93" s="373">
        <v>0</v>
      </c>
      <c r="J93" s="373">
        <v>0</v>
      </c>
      <c r="K93" s="373">
        <v>0</v>
      </c>
      <c r="L93" s="373">
        <v>0</v>
      </c>
      <c r="M93" s="373">
        <v>0</v>
      </c>
      <c r="N93" s="373">
        <v>708.89333333333298</v>
      </c>
      <c r="O93" s="241"/>
      <c r="P93" s="338"/>
      <c r="Q93" s="338"/>
      <c r="R93" s="338"/>
      <c r="S93" s="338"/>
      <c r="T93" s="338"/>
      <c r="U93" s="338"/>
      <c r="V93" s="362"/>
      <c r="W93" s="292"/>
      <c r="X93" s="292"/>
      <c r="Y93" s="292"/>
      <c r="Z93" s="292"/>
      <c r="AA93" s="371"/>
      <c r="AB93" s="371"/>
      <c r="AC93" s="371"/>
      <c r="AG93" s="371"/>
    </row>
    <row r="94" spans="1:45" s="376" customFormat="1" ht="12" x14ac:dyDescent="0.3">
      <c r="A94" s="374" t="s">
        <v>775</v>
      </c>
      <c r="B94" s="311">
        <v>22387.129032258101</v>
      </c>
      <c r="C94" s="373">
        <v>22420.9666666667</v>
      </c>
      <c r="D94" s="373">
        <v>22639.285714285699</v>
      </c>
      <c r="E94" s="373">
        <v>0</v>
      </c>
      <c r="F94" s="373">
        <v>0</v>
      </c>
      <c r="G94" s="373">
        <v>0</v>
      </c>
      <c r="H94" s="373">
        <v>0</v>
      </c>
      <c r="I94" s="373">
        <v>0</v>
      </c>
      <c r="J94" s="373">
        <v>0</v>
      </c>
      <c r="K94" s="373">
        <v>0</v>
      </c>
      <c r="L94" s="373">
        <v>0</v>
      </c>
      <c r="M94" s="373">
        <v>0</v>
      </c>
      <c r="N94" s="373">
        <v>22447.733333333301</v>
      </c>
      <c r="O94" s="368"/>
      <c r="P94" s="368"/>
      <c r="Q94" s="368"/>
      <c r="R94" s="368"/>
      <c r="S94" s="368"/>
      <c r="T94" s="368"/>
      <c r="U94" s="368"/>
      <c r="V94" s="369"/>
      <c r="W94" s="375"/>
      <c r="X94" s="375"/>
      <c r="Y94" s="375"/>
      <c r="Z94" s="375"/>
      <c r="AA94" s="375"/>
      <c r="AB94" s="375"/>
      <c r="AC94" s="375"/>
      <c r="AD94" s="375"/>
      <c r="AE94" s="375"/>
      <c r="AF94" s="375"/>
      <c r="AG94" s="375"/>
    </row>
    <row r="95" spans="1:45" s="227" customFormat="1" ht="12" x14ac:dyDescent="0.3">
      <c r="A95" s="363" t="s">
        <v>796</v>
      </c>
      <c r="B95" s="364">
        <v>14277.677419354801</v>
      </c>
      <c r="C95" s="365">
        <v>14580.4333333333</v>
      </c>
      <c r="D95" s="366">
        <v>14653.0714285714</v>
      </c>
      <c r="E95" s="365">
        <v>0</v>
      </c>
      <c r="F95" s="366">
        <v>0</v>
      </c>
      <c r="G95" s="365">
        <v>0</v>
      </c>
      <c r="H95" s="365">
        <v>0</v>
      </c>
      <c r="I95" s="366">
        <v>0</v>
      </c>
      <c r="J95" s="365">
        <v>0</v>
      </c>
      <c r="K95" s="366">
        <v>0</v>
      </c>
      <c r="L95" s="366">
        <v>0</v>
      </c>
      <c r="M95" s="365">
        <v>0</v>
      </c>
      <c r="N95" s="366">
        <v>14468.8533333333</v>
      </c>
      <c r="O95" s="241"/>
      <c r="P95" s="368"/>
      <c r="Q95" s="368"/>
      <c r="R95" s="368"/>
      <c r="S95" s="368"/>
      <c r="T95" s="368"/>
      <c r="U95" s="368"/>
      <c r="V95" s="369"/>
      <c r="W95" s="371"/>
      <c r="X95" s="371"/>
      <c r="Y95" s="371"/>
      <c r="Z95" s="371"/>
      <c r="AA95" s="371"/>
      <c r="AB95" s="371"/>
      <c r="AC95" s="371"/>
      <c r="AD95" s="371"/>
      <c r="AE95" s="371"/>
      <c r="AF95" s="371"/>
      <c r="AG95" s="371"/>
    </row>
    <row r="96" spans="1:45" s="227" customFormat="1" ht="12" x14ac:dyDescent="0.3">
      <c r="A96" s="372" t="s">
        <v>772</v>
      </c>
      <c r="B96" s="311">
        <v>9153.9354838709696</v>
      </c>
      <c r="C96" s="373">
        <v>9257.1666666666697</v>
      </c>
      <c r="D96" s="373">
        <v>9208.5</v>
      </c>
      <c r="E96" s="373">
        <v>0</v>
      </c>
      <c r="F96" s="373">
        <v>0</v>
      </c>
      <c r="G96" s="373">
        <v>0</v>
      </c>
      <c r="H96" s="373">
        <v>0</v>
      </c>
      <c r="I96" s="373">
        <v>0</v>
      </c>
      <c r="J96" s="373">
        <v>0</v>
      </c>
      <c r="K96" s="373">
        <v>0</v>
      </c>
      <c r="L96" s="373">
        <v>0</v>
      </c>
      <c r="M96" s="373">
        <v>0</v>
      </c>
      <c r="N96" s="373">
        <v>9205.4133333333302</v>
      </c>
      <c r="O96" s="241"/>
      <c r="P96" s="368"/>
      <c r="Q96" s="368"/>
      <c r="R96" s="368"/>
      <c r="S96" s="368"/>
      <c r="T96" s="368"/>
      <c r="U96" s="368"/>
      <c r="V96" s="369"/>
      <c r="W96" s="371"/>
      <c r="X96" s="371"/>
      <c r="Y96" s="371"/>
      <c r="Z96" s="371"/>
      <c r="AA96" s="371"/>
      <c r="AB96" s="371"/>
      <c r="AC96" s="296"/>
      <c r="AD96" s="371"/>
      <c r="AE96" s="371"/>
      <c r="AF96" s="371"/>
      <c r="AG96" s="371"/>
    </row>
    <row r="97" spans="1:34" s="227" customFormat="1" ht="12" x14ac:dyDescent="0.3">
      <c r="A97" s="374" t="s">
        <v>773</v>
      </c>
      <c r="B97" s="311">
        <v>4243.5483870967701</v>
      </c>
      <c r="C97" s="373">
        <v>4434.8</v>
      </c>
      <c r="D97" s="373">
        <v>4557.3571428571404</v>
      </c>
      <c r="E97" s="373">
        <v>0</v>
      </c>
      <c r="F97" s="373">
        <v>0</v>
      </c>
      <c r="G97" s="373">
        <v>0</v>
      </c>
      <c r="H97" s="373">
        <v>0</v>
      </c>
      <c r="I97" s="373">
        <v>0</v>
      </c>
      <c r="J97" s="373">
        <v>0</v>
      </c>
      <c r="K97" s="373">
        <v>0</v>
      </c>
      <c r="L97" s="373">
        <v>0</v>
      </c>
      <c r="M97" s="373">
        <v>0</v>
      </c>
      <c r="N97" s="373">
        <v>4378.6266666666697</v>
      </c>
      <c r="O97" s="241"/>
      <c r="P97" s="368"/>
      <c r="Q97" s="368"/>
      <c r="R97" s="368"/>
      <c r="S97" s="368"/>
      <c r="T97" s="266"/>
      <c r="U97" s="368"/>
      <c r="V97" s="369"/>
      <c r="W97" s="371"/>
      <c r="X97" s="371"/>
      <c r="Y97" s="371"/>
      <c r="Z97" s="371"/>
      <c r="AA97" s="371"/>
      <c r="AB97" s="371"/>
      <c r="AC97" s="371"/>
      <c r="AD97" s="371"/>
      <c r="AE97" s="371"/>
      <c r="AF97" s="371"/>
      <c r="AG97" s="371"/>
    </row>
    <row r="98" spans="1:34" s="227" customFormat="1" ht="12" x14ac:dyDescent="0.3">
      <c r="A98" s="374" t="s">
        <v>775</v>
      </c>
      <c r="B98" s="373">
        <v>880.19354838709705</v>
      </c>
      <c r="C98" s="373">
        <v>888.46666666666704</v>
      </c>
      <c r="D98" s="373">
        <v>887.21428571428601</v>
      </c>
      <c r="E98" s="373">
        <v>0</v>
      </c>
      <c r="F98" s="373">
        <v>0</v>
      </c>
      <c r="G98" s="373">
        <v>0</v>
      </c>
      <c r="H98" s="373">
        <v>0</v>
      </c>
      <c r="I98" s="373">
        <v>0</v>
      </c>
      <c r="J98" s="373">
        <v>0</v>
      </c>
      <c r="K98" s="373">
        <v>0</v>
      </c>
      <c r="L98" s="373">
        <v>0</v>
      </c>
      <c r="M98" s="373">
        <v>0</v>
      </c>
      <c r="N98" s="373">
        <v>884.81333333333305</v>
      </c>
      <c r="O98" s="241"/>
      <c r="P98" s="368"/>
      <c r="Q98" s="368"/>
      <c r="R98" s="368"/>
      <c r="S98" s="368"/>
      <c r="T98" s="368"/>
      <c r="U98" s="368"/>
      <c r="V98" s="369"/>
      <c r="W98" s="371"/>
      <c r="X98" s="371"/>
      <c r="Y98" s="371"/>
      <c r="Z98" s="296"/>
      <c r="AA98" s="371"/>
      <c r="AB98" s="371"/>
      <c r="AC98" s="371"/>
      <c r="AD98" s="371"/>
      <c r="AG98" s="371"/>
    </row>
    <row r="99" spans="1:34" s="227" customFormat="1" ht="12" x14ac:dyDescent="0.3">
      <c r="A99" s="363" t="s">
        <v>797</v>
      </c>
      <c r="B99" s="364">
        <v>38728.677419354797</v>
      </c>
      <c r="C99" s="365">
        <v>39022.566666666702</v>
      </c>
      <c r="D99" s="366">
        <v>39243.785714285703</v>
      </c>
      <c r="E99" s="365">
        <v>0</v>
      </c>
      <c r="F99" s="366">
        <v>0</v>
      </c>
      <c r="G99" s="365">
        <v>0</v>
      </c>
      <c r="H99" s="365">
        <v>0</v>
      </c>
      <c r="I99" s="366">
        <v>0</v>
      </c>
      <c r="J99" s="365">
        <v>0</v>
      </c>
      <c r="K99" s="366">
        <v>0</v>
      </c>
      <c r="L99" s="366">
        <v>0</v>
      </c>
      <c r="M99" s="365">
        <v>0</v>
      </c>
      <c r="N99" s="366">
        <v>38942.386666666702</v>
      </c>
      <c r="O99" s="241"/>
      <c r="P99" s="368"/>
      <c r="Q99" s="368"/>
      <c r="R99" s="368"/>
      <c r="S99" s="368"/>
      <c r="T99" s="368"/>
      <c r="U99" s="368"/>
      <c r="V99" s="369"/>
      <c r="W99" s="371"/>
      <c r="X99" s="371"/>
      <c r="Y99" s="371"/>
      <c r="Z99" s="371"/>
      <c r="AA99" s="371"/>
      <c r="AB99" s="371"/>
      <c r="AC99" s="371"/>
      <c r="AD99" s="371"/>
      <c r="AG99" s="371"/>
    </row>
    <row r="100" spans="1:34" s="227" customFormat="1" ht="12" x14ac:dyDescent="0.3">
      <c r="A100" s="372" t="s">
        <v>772</v>
      </c>
      <c r="B100" s="311">
        <v>10492.322580645199</v>
      </c>
      <c r="C100" s="373">
        <v>10575.1</v>
      </c>
      <c r="D100" s="373">
        <v>10475.642857142901</v>
      </c>
      <c r="E100" s="373">
        <v>0</v>
      </c>
      <c r="F100" s="373">
        <v>0</v>
      </c>
      <c r="G100" s="373">
        <v>0</v>
      </c>
      <c r="H100" s="373">
        <v>0</v>
      </c>
      <c r="I100" s="373">
        <v>0</v>
      </c>
      <c r="J100" s="373">
        <v>0</v>
      </c>
      <c r="K100" s="373">
        <v>0</v>
      </c>
      <c r="L100" s="373">
        <v>0</v>
      </c>
      <c r="M100" s="373">
        <v>0</v>
      </c>
      <c r="N100" s="373">
        <v>10522.32</v>
      </c>
      <c r="O100" s="241"/>
      <c r="P100" s="368"/>
      <c r="Q100" s="368"/>
      <c r="R100" s="371"/>
      <c r="S100" s="368"/>
      <c r="T100" s="368"/>
      <c r="U100" s="368"/>
      <c r="V100" s="369"/>
      <c r="W100" s="371"/>
      <c r="X100" s="371"/>
      <c r="Y100" s="371"/>
      <c r="Z100" s="371"/>
      <c r="AA100" s="371"/>
      <c r="AB100" s="371"/>
    </row>
    <row r="101" spans="1:34" s="227" customFormat="1" ht="12" x14ac:dyDescent="0.3">
      <c r="A101" s="374" t="s">
        <v>773</v>
      </c>
      <c r="B101" s="311">
        <v>4969.0322580645197</v>
      </c>
      <c r="C101" s="373">
        <v>5138.0333333333301</v>
      </c>
      <c r="D101" s="373">
        <v>5241.6428571428596</v>
      </c>
      <c r="E101" s="373">
        <v>0</v>
      </c>
      <c r="F101" s="373">
        <v>0</v>
      </c>
      <c r="G101" s="373">
        <v>0</v>
      </c>
      <c r="H101" s="373">
        <v>0</v>
      </c>
      <c r="I101" s="373">
        <v>0</v>
      </c>
      <c r="J101" s="373">
        <v>0</v>
      </c>
      <c r="K101" s="373">
        <v>0</v>
      </c>
      <c r="L101" s="373">
        <v>0</v>
      </c>
      <c r="M101" s="373">
        <v>0</v>
      </c>
      <c r="N101" s="373">
        <v>5087.5200000000004</v>
      </c>
      <c r="O101" s="241"/>
      <c r="P101" s="368"/>
      <c r="Q101" s="368"/>
      <c r="R101" s="266"/>
      <c r="S101" s="368"/>
      <c r="T101" s="368"/>
      <c r="U101" s="368"/>
      <c r="V101" s="369"/>
      <c r="W101" s="371"/>
      <c r="X101" s="371"/>
      <c r="Y101" s="371"/>
      <c r="Z101" s="371"/>
      <c r="AA101" s="371"/>
      <c r="AB101" s="371"/>
    </row>
    <row r="102" spans="1:34" s="227" customFormat="1" ht="12" x14ac:dyDescent="0.3">
      <c r="A102" s="374" t="s">
        <v>775</v>
      </c>
      <c r="B102" s="311">
        <v>23267.322580645199</v>
      </c>
      <c r="C102" s="373">
        <v>23309.433333333302</v>
      </c>
      <c r="D102" s="373">
        <v>23526.5</v>
      </c>
      <c r="E102" s="373">
        <v>0</v>
      </c>
      <c r="F102" s="373">
        <v>0</v>
      </c>
      <c r="G102" s="373">
        <v>0</v>
      </c>
      <c r="H102" s="373">
        <v>0</v>
      </c>
      <c r="I102" s="373">
        <v>0</v>
      </c>
      <c r="J102" s="373">
        <v>0</v>
      </c>
      <c r="K102" s="373">
        <v>0</v>
      </c>
      <c r="L102" s="373">
        <v>0</v>
      </c>
      <c r="M102" s="373">
        <v>0</v>
      </c>
      <c r="N102" s="373">
        <v>23332.546666666702</v>
      </c>
      <c r="O102" s="241"/>
      <c r="P102" s="368"/>
      <c r="Q102" s="368"/>
      <c r="R102" s="266"/>
      <c r="S102" s="266"/>
      <c r="T102" s="368"/>
      <c r="U102" s="368"/>
      <c r="V102" s="369"/>
      <c r="W102" s="371"/>
      <c r="X102" s="371"/>
      <c r="Y102" s="371"/>
      <c r="Z102" s="371"/>
      <c r="AA102" s="371"/>
      <c r="AB102" s="371"/>
    </row>
    <row r="103" spans="1:34" s="227" customFormat="1" ht="12" x14ac:dyDescent="0.3">
      <c r="A103" s="314"/>
      <c r="F103" s="224"/>
      <c r="G103" s="224"/>
      <c r="H103" s="224"/>
      <c r="I103" s="224"/>
      <c r="J103" s="224"/>
      <c r="K103" s="224"/>
      <c r="L103" s="241"/>
      <c r="M103" s="241"/>
      <c r="N103" s="241"/>
      <c r="O103" s="241"/>
      <c r="P103" s="368"/>
      <c r="Q103" s="368"/>
      <c r="R103" s="368"/>
      <c r="S103" s="266"/>
      <c r="T103" s="368"/>
      <c r="U103" s="368"/>
      <c r="V103" s="369"/>
      <c r="W103" s="371"/>
      <c r="X103" s="371"/>
      <c r="Y103" s="371"/>
      <c r="Z103" s="371"/>
      <c r="AA103" s="371"/>
      <c r="AB103" s="371"/>
    </row>
    <row r="104" spans="1:34" s="227" customFormat="1" ht="12" customHeight="1" x14ac:dyDescent="0.3">
      <c r="A104" s="377"/>
      <c r="B104" s="358"/>
      <c r="C104" s="358"/>
      <c r="D104" s="358"/>
      <c r="E104" s="358"/>
      <c r="F104" s="358"/>
      <c r="G104" s="358"/>
      <c r="H104" s="358"/>
      <c r="I104" s="358"/>
      <c r="J104" s="358"/>
      <c r="K104" s="358"/>
      <c r="L104" s="358"/>
      <c r="M104" s="358"/>
      <c r="N104" s="358"/>
      <c r="O104" s="358"/>
      <c r="P104" s="358"/>
      <c r="Q104" s="358"/>
      <c r="R104" s="358"/>
      <c r="S104" s="358"/>
      <c r="T104" s="358"/>
      <c r="U104" s="358"/>
      <c r="V104" s="378"/>
    </row>
    <row r="105" spans="1:34" s="227" customFormat="1" ht="12" x14ac:dyDescent="0.3">
      <c r="A105" s="314"/>
      <c r="F105" s="224"/>
      <c r="G105" s="224"/>
      <c r="H105" s="224"/>
      <c r="I105" s="224"/>
      <c r="J105" s="224"/>
      <c r="K105" s="224"/>
      <c r="L105" s="241"/>
      <c r="M105" s="241"/>
      <c r="N105" s="241"/>
      <c r="O105" s="241"/>
      <c r="P105" s="241"/>
      <c r="Q105" s="241"/>
      <c r="R105" s="241"/>
      <c r="S105" s="241"/>
      <c r="T105" s="241"/>
      <c r="U105" s="241"/>
      <c r="V105" s="313"/>
      <c r="AA105" s="295"/>
      <c r="AB105" s="295"/>
      <c r="AC105" s="295"/>
      <c r="AD105" s="295"/>
      <c r="AE105" s="295"/>
      <c r="AF105" s="295"/>
      <c r="AG105" s="295"/>
    </row>
    <row r="106" spans="1:34" s="227" customFormat="1" ht="24.75" customHeight="1" x14ac:dyDescent="0.3">
      <c r="A106" s="360" t="s">
        <v>798</v>
      </c>
      <c r="B106" s="361"/>
      <c r="C106" s="361"/>
      <c r="D106" s="361"/>
      <c r="E106" s="361"/>
      <c r="F106" s="361"/>
      <c r="G106" s="361"/>
      <c r="H106" s="361"/>
      <c r="I106" s="361"/>
      <c r="J106" s="361"/>
      <c r="K106" s="361"/>
      <c r="L106" s="361"/>
      <c r="M106" s="361"/>
      <c r="N106" s="361"/>
      <c r="O106" s="241"/>
      <c r="P106" s="241"/>
      <c r="Q106" s="338"/>
      <c r="R106" s="338"/>
      <c r="S106" s="338"/>
      <c r="T106" s="338"/>
      <c r="U106" s="338"/>
      <c r="V106" s="362"/>
      <c r="W106" s="295"/>
      <c r="X106" s="295"/>
      <c r="Y106" s="295"/>
      <c r="Z106" s="295"/>
      <c r="AA106" s="295"/>
      <c r="AB106" s="295"/>
    </row>
    <row r="107" spans="1:34" s="227" customFormat="1" ht="12" x14ac:dyDescent="0.3">
      <c r="A107" s="251" t="s">
        <v>759</v>
      </c>
      <c r="B107" s="251" t="s">
        <v>760</v>
      </c>
      <c r="C107" s="251" t="s">
        <v>761</v>
      </c>
      <c r="D107" s="251" t="s">
        <v>762</v>
      </c>
      <c r="E107" s="251" t="s">
        <v>763</v>
      </c>
      <c r="F107" s="251" t="s">
        <v>764</v>
      </c>
      <c r="G107" s="251" t="s">
        <v>765</v>
      </c>
      <c r="H107" s="251" t="s">
        <v>766</v>
      </c>
      <c r="I107" s="251" t="s">
        <v>767</v>
      </c>
      <c r="J107" s="251" t="s">
        <v>768</v>
      </c>
      <c r="K107" s="251" t="s">
        <v>769</v>
      </c>
      <c r="L107" s="251" t="s">
        <v>770</v>
      </c>
      <c r="M107" s="251" t="s">
        <v>771</v>
      </c>
      <c r="N107" s="251" t="s">
        <v>794</v>
      </c>
      <c r="O107" s="241"/>
      <c r="P107" s="338"/>
      <c r="Q107" s="338"/>
      <c r="R107" s="338"/>
      <c r="S107" s="338"/>
      <c r="T107" s="338"/>
      <c r="U107" s="338"/>
      <c r="V107" s="362"/>
      <c r="W107" s="295"/>
      <c r="X107" s="295"/>
      <c r="Y107" s="295"/>
      <c r="Z107" s="295"/>
      <c r="AA107" s="295"/>
      <c r="AB107" s="295"/>
      <c r="AC107" s="371"/>
      <c r="AD107" s="371"/>
      <c r="AE107" s="371"/>
      <c r="AF107" s="371"/>
      <c r="AG107" s="371"/>
      <c r="AH107" s="371"/>
    </row>
    <row r="108" spans="1:34" s="227" customFormat="1" ht="12.75" customHeight="1" x14ac:dyDescent="0.3">
      <c r="A108" s="363" t="s">
        <v>795</v>
      </c>
      <c r="B108" s="379">
        <v>44.310221536735803</v>
      </c>
      <c r="C108" s="380">
        <v>48.256923518438803</v>
      </c>
      <c r="D108" s="381">
        <v>48.742685885542997</v>
      </c>
      <c r="E108" s="380">
        <v>0</v>
      </c>
      <c r="F108" s="381">
        <v>0</v>
      </c>
      <c r="G108" s="380">
        <v>0</v>
      </c>
      <c r="H108" s="380">
        <v>0</v>
      </c>
      <c r="I108" s="381">
        <v>0</v>
      </c>
      <c r="J108" s="380">
        <v>0</v>
      </c>
      <c r="K108" s="381">
        <v>0</v>
      </c>
      <c r="L108" s="381">
        <v>0</v>
      </c>
      <c r="M108" s="380">
        <v>0</v>
      </c>
      <c r="N108" s="381">
        <v>46.7546934022551</v>
      </c>
      <c r="O108" s="241"/>
      <c r="P108" s="241"/>
      <c r="Q108" s="338"/>
      <c r="R108" s="338"/>
      <c r="S108" s="338"/>
      <c r="T108" s="338"/>
      <c r="U108" s="338"/>
      <c r="V108" s="362"/>
      <c r="W108" s="295"/>
      <c r="X108" s="295"/>
      <c r="Y108" s="295"/>
      <c r="Z108" s="295"/>
      <c r="AA108" s="295"/>
      <c r="AB108" s="295"/>
      <c r="AC108" s="371"/>
      <c r="AD108" s="371"/>
      <c r="AE108" s="371"/>
      <c r="AF108" s="371"/>
      <c r="AG108" s="371"/>
      <c r="AH108" s="371"/>
    </row>
    <row r="109" spans="1:34" s="227" customFormat="1" ht="12" x14ac:dyDescent="0.3">
      <c r="A109" s="372" t="s">
        <v>772</v>
      </c>
      <c r="B109" s="382">
        <v>39.0831663326653</v>
      </c>
      <c r="C109" s="383">
        <v>42.7916666666667</v>
      </c>
      <c r="D109" s="383">
        <v>41.2572016460905</v>
      </c>
      <c r="E109" s="383">
        <v>0</v>
      </c>
      <c r="F109" s="383">
        <v>0</v>
      </c>
      <c r="G109" s="383">
        <v>0</v>
      </c>
      <c r="H109" s="383">
        <v>0</v>
      </c>
      <c r="I109" s="383">
        <v>0</v>
      </c>
      <c r="J109" s="383">
        <v>0</v>
      </c>
      <c r="K109" s="383">
        <v>0</v>
      </c>
      <c r="L109" s="383">
        <v>0</v>
      </c>
      <c r="M109" s="383">
        <v>0</v>
      </c>
      <c r="N109" s="383">
        <v>41.007223113964699</v>
      </c>
      <c r="O109" s="241"/>
      <c r="P109" s="241"/>
      <c r="Q109" s="241"/>
      <c r="R109" s="338"/>
      <c r="S109" s="338"/>
      <c r="T109" s="338"/>
      <c r="U109" s="338"/>
      <c r="V109" s="362"/>
      <c r="W109" s="295"/>
      <c r="X109" s="295"/>
      <c r="Y109" s="295"/>
      <c r="Z109" s="295"/>
      <c r="AA109" s="371"/>
      <c r="AB109" s="371"/>
      <c r="AC109" s="296"/>
      <c r="AD109" s="371"/>
      <c r="AE109" s="371"/>
      <c r="AF109" s="371"/>
      <c r="AH109" s="371"/>
    </row>
    <row r="110" spans="1:34" s="227" customFormat="1" ht="12" x14ac:dyDescent="0.3">
      <c r="A110" s="374" t="s">
        <v>773</v>
      </c>
      <c r="B110" s="382">
        <v>54.013586956521699</v>
      </c>
      <c r="C110" s="383">
        <v>61.604105571847498</v>
      </c>
      <c r="D110" s="383">
        <v>73.709677419354804</v>
      </c>
      <c r="E110" s="383">
        <v>0</v>
      </c>
      <c r="F110" s="383">
        <v>0</v>
      </c>
      <c r="G110" s="383">
        <v>0</v>
      </c>
      <c r="H110" s="383">
        <v>0</v>
      </c>
      <c r="I110" s="383">
        <v>0</v>
      </c>
      <c r="J110" s="383">
        <v>0</v>
      </c>
      <c r="K110" s="383">
        <v>0</v>
      </c>
      <c r="L110" s="383">
        <v>0</v>
      </c>
      <c r="M110" s="383">
        <v>0</v>
      </c>
      <c r="N110" s="383">
        <v>60.542824074074097</v>
      </c>
      <c r="O110" s="241"/>
      <c r="P110" s="241"/>
      <c r="Q110" s="338"/>
      <c r="R110" s="338"/>
      <c r="S110" s="338"/>
      <c r="T110" s="338"/>
      <c r="U110" s="338"/>
      <c r="V110" s="362"/>
      <c r="W110" s="295"/>
      <c r="X110" s="295"/>
      <c r="AA110" s="371"/>
      <c r="AB110" s="371"/>
      <c r="AC110" s="371"/>
      <c r="AD110" s="371"/>
      <c r="AE110" s="371"/>
      <c r="AF110" s="371"/>
      <c r="AG110" s="371"/>
      <c r="AH110" s="371"/>
    </row>
    <row r="111" spans="1:34" s="227" customFormat="1" ht="12" x14ac:dyDescent="0.3">
      <c r="A111" s="374" t="s">
        <v>775</v>
      </c>
      <c r="B111" s="382">
        <v>44.437819817025897</v>
      </c>
      <c r="C111" s="383">
        <v>48.3329891174835</v>
      </c>
      <c r="D111" s="383">
        <v>48.706251963556397</v>
      </c>
      <c r="E111" s="383">
        <v>0</v>
      </c>
      <c r="F111" s="383">
        <v>0</v>
      </c>
      <c r="G111" s="383">
        <v>0</v>
      </c>
      <c r="H111" s="383">
        <v>0</v>
      </c>
      <c r="I111" s="383">
        <v>0</v>
      </c>
      <c r="J111" s="383">
        <v>0</v>
      </c>
      <c r="K111" s="383">
        <v>0</v>
      </c>
      <c r="L111" s="383">
        <v>0</v>
      </c>
      <c r="M111" s="383">
        <v>0</v>
      </c>
      <c r="N111" s="383">
        <v>46.830345650331203</v>
      </c>
      <c r="O111" s="241"/>
      <c r="P111" s="338"/>
      <c r="Q111" s="338"/>
      <c r="R111" s="338"/>
      <c r="S111" s="338"/>
      <c r="T111" s="338"/>
      <c r="U111" s="338"/>
      <c r="V111" s="362"/>
      <c r="W111" s="295"/>
      <c r="X111" s="295"/>
      <c r="Y111" s="295"/>
      <c r="Z111" s="295"/>
    </row>
    <row r="112" spans="1:34" s="227" customFormat="1" ht="12" x14ac:dyDescent="0.3">
      <c r="A112" s="363" t="s">
        <v>796</v>
      </c>
      <c r="B112" s="379">
        <v>51.415727523165501</v>
      </c>
      <c r="C112" s="380">
        <v>50.716530235014503</v>
      </c>
      <c r="D112" s="381">
        <v>53.580662537031998</v>
      </c>
      <c r="E112" s="380">
        <v>0</v>
      </c>
      <c r="F112" s="381">
        <v>0</v>
      </c>
      <c r="G112" s="380">
        <v>0</v>
      </c>
      <c r="H112" s="380">
        <v>0</v>
      </c>
      <c r="I112" s="381">
        <v>0</v>
      </c>
      <c r="J112" s="380">
        <v>0</v>
      </c>
      <c r="K112" s="381">
        <v>0</v>
      </c>
      <c r="L112" s="381">
        <v>0</v>
      </c>
      <c r="M112" s="380">
        <v>0</v>
      </c>
      <c r="N112" s="381">
        <v>51.558034556114798</v>
      </c>
      <c r="O112" s="241"/>
      <c r="P112" s="338"/>
      <c r="Q112" s="338"/>
      <c r="R112" s="368"/>
      <c r="S112" s="368"/>
      <c r="T112" s="368"/>
      <c r="U112" s="368"/>
      <c r="V112" s="313"/>
      <c r="Z112" s="295"/>
      <c r="AA112" s="295"/>
      <c r="AB112" s="295"/>
      <c r="AC112" s="295"/>
      <c r="AD112" s="295"/>
      <c r="AE112" s="295"/>
      <c r="AF112" s="295"/>
    </row>
    <row r="113" spans="1:33" s="227" customFormat="1" ht="12" x14ac:dyDescent="0.3">
      <c r="A113" s="372" t="s">
        <v>772</v>
      </c>
      <c r="B113" s="382">
        <v>55.101411290322602</v>
      </c>
      <c r="C113" s="383">
        <v>51.037723919915699</v>
      </c>
      <c r="D113" s="383">
        <v>55.751282051282097</v>
      </c>
      <c r="E113" s="383">
        <v>0</v>
      </c>
      <c r="F113" s="383">
        <v>0</v>
      </c>
      <c r="G113" s="383">
        <v>0</v>
      </c>
      <c r="H113" s="383">
        <v>0</v>
      </c>
      <c r="I113" s="383">
        <v>0</v>
      </c>
      <c r="J113" s="383">
        <v>0</v>
      </c>
      <c r="K113" s="383">
        <v>0</v>
      </c>
      <c r="L113" s="383">
        <v>0</v>
      </c>
      <c r="M113" s="383">
        <v>0</v>
      </c>
      <c r="N113" s="383">
        <v>53.626816106268201</v>
      </c>
      <c r="O113" s="241"/>
      <c r="P113" s="338"/>
      <c r="Q113" s="338"/>
      <c r="R113" s="338"/>
      <c r="S113" s="338"/>
      <c r="T113" s="338"/>
      <c r="U113" s="368"/>
      <c r="V113" s="362"/>
      <c r="W113" s="295"/>
      <c r="X113" s="295"/>
      <c r="Y113" s="295"/>
      <c r="Z113" s="295"/>
      <c r="AA113" s="295"/>
      <c r="AB113" s="295"/>
      <c r="AC113" s="295"/>
    </row>
    <row r="114" spans="1:33" s="227" customFormat="1" ht="12" customHeight="1" x14ac:dyDescent="0.3">
      <c r="A114" s="374" t="s">
        <v>773</v>
      </c>
      <c r="B114" s="382">
        <v>48.768425643262098</v>
      </c>
      <c r="C114" s="383">
        <v>52.567019806540799</v>
      </c>
      <c r="D114" s="383">
        <v>50.5137614678899</v>
      </c>
      <c r="E114" s="383">
        <v>0</v>
      </c>
      <c r="F114" s="383">
        <v>0</v>
      </c>
      <c r="G114" s="383">
        <v>0</v>
      </c>
      <c r="H114" s="383">
        <v>0</v>
      </c>
      <c r="I114" s="383">
        <v>0</v>
      </c>
      <c r="J114" s="383">
        <v>0</v>
      </c>
      <c r="K114" s="383">
        <v>0</v>
      </c>
      <c r="L114" s="383">
        <v>0</v>
      </c>
      <c r="M114" s="383">
        <v>0</v>
      </c>
      <c r="N114" s="383">
        <v>50.595786820309698</v>
      </c>
      <c r="O114" s="241"/>
      <c r="P114" s="338"/>
      <c r="Q114" s="338"/>
      <c r="R114" s="368"/>
      <c r="S114" s="368"/>
      <c r="T114" s="368"/>
      <c r="U114" s="368"/>
      <c r="V114" s="362"/>
      <c r="W114" s="295"/>
      <c r="X114" s="295"/>
      <c r="Y114" s="295"/>
      <c r="Z114" s="295"/>
      <c r="AA114" s="295"/>
      <c r="AB114" s="295"/>
    </row>
    <row r="115" spans="1:33" s="227" customFormat="1" ht="12" x14ac:dyDescent="0.3">
      <c r="A115" s="374" t="s">
        <v>775</v>
      </c>
      <c r="B115" s="382">
        <v>34.757162346521099</v>
      </c>
      <c r="C115" s="383">
        <v>42.294832826747701</v>
      </c>
      <c r="D115" s="383">
        <v>47.445229681978802</v>
      </c>
      <c r="E115" s="383">
        <v>0</v>
      </c>
      <c r="F115" s="383">
        <v>0</v>
      </c>
      <c r="G115" s="383">
        <v>0</v>
      </c>
      <c r="H115" s="383">
        <v>0</v>
      </c>
      <c r="I115" s="383">
        <v>0</v>
      </c>
      <c r="J115" s="383">
        <v>0</v>
      </c>
      <c r="K115" s="383">
        <v>0</v>
      </c>
      <c r="L115" s="383">
        <v>0</v>
      </c>
      <c r="M115" s="383">
        <v>0</v>
      </c>
      <c r="N115" s="383">
        <v>39.8649940262844</v>
      </c>
      <c r="O115" s="241"/>
      <c r="P115" s="338"/>
      <c r="Q115" s="338"/>
      <c r="R115" s="338"/>
      <c r="S115" s="338"/>
      <c r="T115" s="338"/>
      <c r="U115" s="338"/>
      <c r="V115" s="362"/>
      <c r="W115" s="295"/>
      <c r="X115" s="295"/>
      <c r="Y115" s="295"/>
      <c r="Z115" s="295"/>
      <c r="AA115" s="295"/>
      <c r="AB115" s="295"/>
    </row>
    <row r="116" spans="1:33" s="227" customFormat="1" ht="12" x14ac:dyDescent="0.3">
      <c r="A116" s="363" t="s">
        <v>797</v>
      </c>
      <c r="B116" s="379">
        <v>46.860539325842701</v>
      </c>
      <c r="C116" s="380">
        <v>49.1229081442916</v>
      </c>
      <c r="D116" s="381">
        <v>50.418376865671597</v>
      </c>
      <c r="E116" s="380">
        <v>0</v>
      </c>
      <c r="F116" s="381">
        <v>0</v>
      </c>
      <c r="G116" s="380">
        <v>0</v>
      </c>
      <c r="H116" s="380">
        <v>0</v>
      </c>
      <c r="I116" s="381">
        <v>0</v>
      </c>
      <c r="J116" s="380">
        <v>0</v>
      </c>
      <c r="K116" s="381">
        <v>0</v>
      </c>
      <c r="L116" s="381">
        <v>0</v>
      </c>
      <c r="M116" s="380">
        <v>0</v>
      </c>
      <c r="N116" s="381">
        <v>48.4538746742043</v>
      </c>
      <c r="O116" s="241"/>
      <c r="P116" s="241"/>
      <c r="Q116" s="241"/>
      <c r="R116" s="241"/>
      <c r="S116" s="241"/>
      <c r="T116" s="241"/>
      <c r="U116" s="241"/>
      <c r="V116" s="313"/>
    </row>
    <row r="117" spans="1:33" s="227" customFormat="1" ht="12" x14ac:dyDescent="0.3">
      <c r="A117" s="372" t="s">
        <v>772</v>
      </c>
      <c r="B117" s="382">
        <v>52.418261161463597</v>
      </c>
      <c r="C117" s="383">
        <v>49.592908047975001</v>
      </c>
      <c r="D117" s="383">
        <v>53.258669497523002</v>
      </c>
      <c r="E117" s="383">
        <v>0</v>
      </c>
      <c r="F117" s="383">
        <v>0</v>
      </c>
      <c r="G117" s="383">
        <v>0</v>
      </c>
      <c r="H117" s="383">
        <v>0</v>
      </c>
      <c r="I117" s="383">
        <v>0</v>
      </c>
      <c r="J117" s="383">
        <v>0</v>
      </c>
      <c r="K117" s="383">
        <v>0</v>
      </c>
      <c r="L117" s="383">
        <v>0</v>
      </c>
      <c r="M117" s="383">
        <v>0</v>
      </c>
      <c r="N117" s="383">
        <v>51.463506913393402</v>
      </c>
      <c r="O117" s="241"/>
      <c r="P117" s="241"/>
      <c r="Q117" s="241"/>
      <c r="R117" s="241"/>
      <c r="S117" s="241"/>
      <c r="T117" s="241"/>
      <c r="U117" s="241"/>
      <c r="V117" s="313"/>
    </row>
    <row r="118" spans="1:33" s="227" customFormat="1" ht="12" x14ac:dyDescent="0.3">
      <c r="A118" s="374" t="s">
        <v>773</v>
      </c>
      <c r="B118" s="382">
        <v>49.493799323562598</v>
      </c>
      <c r="C118" s="383">
        <v>53.793789808917197</v>
      </c>
      <c r="D118" s="383">
        <v>53.401606425702802</v>
      </c>
      <c r="E118" s="383">
        <v>0</v>
      </c>
      <c r="F118" s="383">
        <v>0</v>
      </c>
      <c r="G118" s="383">
        <v>0</v>
      </c>
      <c r="H118" s="383">
        <v>0</v>
      </c>
      <c r="I118" s="383">
        <v>0</v>
      </c>
      <c r="J118" s="383">
        <v>0</v>
      </c>
      <c r="K118" s="383">
        <v>0</v>
      </c>
      <c r="L118" s="383">
        <v>0</v>
      </c>
      <c r="M118" s="383">
        <v>0</v>
      </c>
      <c r="N118" s="383">
        <v>51.934870676223099</v>
      </c>
      <c r="O118" s="241"/>
      <c r="P118" s="241"/>
      <c r="Q118" s="241"/>
      <c r="R118" s="241"/>
      <c r="S118" s="241"/>
      <c r="T118" s="241"/>
      <c r="U118" s="241"/>
      <c r="V118" s="313"/>
    </row>
    <row r="119" spans="1:33" s="227" customFormat="1" ht="12" x14ac:dyDescent="0.3">
      <c r="A119" s="374" t="s">
        <v>775</v>
      </c>
      <c r="B119" s="382">
        <v>43.917247450663901</v>
      </c>
      <c r="C119" s="383">
        <v>48.033064089982602</v>
      </c>
      <c r="D119" s="383">
        <v>48.6525793352384</v>
      </c>
      <c r="E119" s="383">
        <v>0</v>
      </c>
      <c r="F119" s="383">
        <v>0</v>
      </c>
      <c r="G119" s="383">
        <v>0</v>
      </c>
      <c r="H119" s="383">
        <v>0</v>
      </c>
      <c r="I119" s="383">
        <v>0</v>
      </c>
      <c r="J119" s="383">
        <v>0</v>
      </c>
      <c r="K119" s="383">
        <v>0</v>
      </c>
      <c r="L119" s="383">
        <v>0</v>
      </c>
      <c r="M119" s="383">
        <v>0</v>
      </c>
      <c r="N119" s="383">
        <v>46.482566289855903</v>
      </c>
      <c r="O119" s="241"/>
      <c r="P119" s="241"/>
      <c r="Q119" s="241"/>
      <c r="R119" s="241"/>
      <c r="S119" s="241"/>
      <c r="T119" s="241"/>
      <c r="U119" s="241"/>
      <c r="V119" s="313"/>
    </row>
    <row r="120" spans="1:33" s="227" customFormat="1" ht="12" x14ac:dyDescent="0.3">
      <c r="A120" s="314"/>
      <c r="F120" s="224"/>
      <c r="G120" s="224"/>
      <c r="H120" s="224"/>
      <c r="I120" s="224"/>
      <c r="J120" s="224"/>
      <c r="K120" s="224"/>
      <c r="L120" s="241"/>
      <c r="M120" s="241"/>
      <c r="N120" s="241"/>
      <c r="O120" s="241"/>
      <c r="P120" s="241"/>
      <c r="Q120" s="241"/>
      <c r="R120" s="241"/>
      <c r="S120" s="241"/>
      <c r="T120" s="241"/>
      <c r="U120" s="241"/>
      <c r="V120" s="313"/>
    </row>
    <row r="121" spans="1:33" s="227" customFormat="1" ht="12" x14ac:dyDescent="0.3">
      <c r="A121" s="377"/>
      <c r="B121" s="358"/>
      <c r="C121" s="358"/>
      <c r="D121" s="358"/>
      <c r="E121" s="358"/>
      <c r="F121" s="358"/>
      <c r="G121" s="358"/>
      <c r="H121" s="358"/>
      <c r="I121" s="358"/>
      <c r="J121" s="358"/>
      <c r="K121" s="358"/>
      <c r="L121" s="358"/>
      <c r="M121" s="358"/>
      <c r="N121" s="358"/>
      <c r="O121" s="358"/>
      <c r="P121" s="358"/>
      <c r="Q121" s="358"/>
      <c r="R121" s="358"/>
      <c r="S121" s="358"/>
      <c r="T121" s="358"/>
      <c r="U121" s="358"/>
      <c r="V121" s="378"/>
    </row>
    <row r="122" spans="1:33" s="227" customFormat="1" ht="12" x14ac:dyDescent="0.3">
      <c r="A122" s="314"/>
      <c r="F122" s="224"/>
      <c r="G122" s="224"/>
      <c r="H122" s="224"/>
      <c r="I122" s="224"/>
      <c r="J122" s="224"/>
      <c r="K122" s="224"/>
      <c r="L122" s="241"/>
      <c r="M122" s="241"/>
      <c r="N122" s="241"/>
      <c r="O122" s="241"/>
      <c r="P122" s="241"/>
      <c r="Q122" s="241"/>
      <c r="R122" s="241"/>
      <c r="S122" s="338"/>
      <c r="T122" s="338"/>
      <c r="U122" s="338"/>
      <c r="V122" s="362"/>
    </row>
    <row r="123" spans="1:33" s="224" customFormat="1" ht="24.75" customHeight="1" x14ac:dyDescent="0.3">
      <c r="A123" s="384" t="s">
        <v>799</v>
      </c>
      <c r="B123" s="288"/>
      <c r="C123" s="288"/>
      <c r="D123" s="288"/>
      <c r="E123" s="288"/>
      <c r="F123" s="288"/>
      <c r="G123" s="288"/>
      <c r="H123" s="288"/>
      <c r="I123" s="288"/>
      <c r="J123" s="288"/>
      <c r="K123" s="288"/>
      <c r="L123" s="288"/>
      <c r="M123" s="288"/>
      <c r="N123" s="288"/>
      <c r="O123" s="241"/>
      <c r="P123" s="338"/>
      <c r="Q123" s="338"/>
      <c r="R123" s="338"/>
      <c r="S123" s="338"/>
      <c r="T123" s="338"/>
      <c r="U123" s="338"/>
      <c r="V123" s="362"/>
      <c r="W123" s="323"/>
      <c r="X123" s="323"/>
      <c r="Y123" s="323"/>
      <c r="Z123" s="323"/>
      <c r="AA123" s="323"/>
      <c r="AB123" s="323"/>
    </row>
    <row r="124" spans="1:33" s="227" customFormat="1" ht="12" x14ac:dyDescent="0.3">
      <c r="A124" s="250" t="s">
        <v>779</v>
      </c>
      <c r="B124" s="251" t="s">
        <v>760</v>
      </c>
      <c r="C124" s="251" t="s">
        <v>761</v>
      </c>
      <c r="D124" s="251" t="s">
        <v>762</v>
      </c>
      <c r="E124" s="251" t="s">
        <v>763</v>
      </c>
      <c r="F124" s="251" t="s">
        <v>764</v>
      </c>
      <c r="G124" s="251" t="s">
        <v>765</v>
      </c>
      <c r="H124" s="251" t="s">
        <v>766</v>
      </c>
      <c r="I124" s="251" t="s">
        <v>767</v>
      </c>
      <c r="J124" s="251" t="s">
        <v>768</v>
      </c>
      <c r="K124" s="251" t="s">
        <v>769</v>
      </c>
      <c r="L124" s="251" t="s">
        <v>770</v>
      </c>
      <c r="M124" s="251" t="s">
        <v>771</v>
      </c>
      <c r="N124" s="251" t="s">
        <v>794</v>
      </c>
      <c r="O124" s="241"/>
      <c r="P124" s="368"/>
      <c r="Q124" s="338"/>
      <c r="R124" s="338"/>
      <c r="S124" s="338"/>
      <c r="T124" s="338"/>
      <c r="U124" s="338"/>
      <c r="V124" s="362"/>
      <c r="W124" s="295"/>
      <c r="X124" s="295"/>
      <c r="Y124" s="295"/>
      <c r="Z124" s="295"/>
      <c r="AA124" s="295"/>
      <c r="AB124" s="295"/>
      <c r="AC124" s="295"/>
      <c r="AD124" s="295"/>
      <c r="AE124" s="295"/>
      <c r="AF124" s="295"/>
    </row>
    <row r="125" spans="1:33" s="227" customFormat="1" ht="12.75" customHeight="1" thickBot="1" x14ac:dyDescent="0.35">
      <c r="A125" s="258" t="s">
        <v>18</v>
      </c>
      <c r="B125" s="364">
        <v>38728.677419354797</v>
      </c>
      <c r="C125" s="365">
        <v>39022.566666666702</v>
      </c>
      <c r="D125" s="366">
        <v>39243.785714285703</v>
      </c>
      <c r="E125" s="365">
        <v>0</v>
      </c>
      <c r="F125" s="366">
        <v>0</v>
      </c>
      <c r="G125" s="365">
        <v>0</v>
      </c>
      <c r="H125" s="365">
        <v>0</v>
      </c>
      <c r="I125" s="366">
        <v>0</v>
      </c>
      <c r="J125" s="365">
        <v>0</v>
      </c>
      <c r="K125" s="366">
        <v>0</v>
      </c>
      <c r="L125" s="366">
        <v>0</v>
      </c>
      <c r="M125" s="365">
        <v>0</v>
      </c>
      <c r="N125" s="364">
        <v>38942.386666666702</v>
      </c>
      <c r="O125" s="241"/>
      <c r="P125" s="368"/>
      <c r="Q125" s="368"/>
      <c r="R125" s="368"/>
      <c r="S125" s="368"/>
      <c r="T125" s="266"/>
      <c r="U125" s="368"/>
      <c r="V125" s="369"/>
      <c r="W125" s="371"/>
      <c r="X125" s="371"/>
      <c r="Y125" s="371"/>
      <c r="Z125" s="371"/>
      <c r="AA125" s="371"/>
      <c r="AB125" s="371"/>
    </row>
    <row r="126" spans="1:33" s="227" customFormat="1" ht="12.5" thickTop="1" x14ac:dyDescent="0.3">
      <c r="A126" s="276" t="s">
        <v>745</v>
      </c>
      <c r="B126" s="311">
        <v>38728.677419354797</v>
      </c>
      <c r="C126" s="373">
        <v>39022.566666666702</v>
      </c>
      <c r="D126" s="373">
        <v>39243.785714285703</v>
      </c>
      <c r="E126" s="373">
        <v>0</v>
      </c>
      <c r="F126" s="373">
        <v>0</v>
      </c>
      <c r="G126" s="373">
        <v>0</v>
      </c>
      <c r="H126" s="373">
        <v>0</v>
      </c>
      <c r="I126" s="373">
        <v>0</v>
      </c>
      <c r="J126" s="373">
        <v>0</v>
      </c>
      <c r="K126" s="373">
        <v>0</v>
      </c>
      <c r="L126" s="373">
        <v>0</v>
      </c>
      <c r="M126" s="373">
        <v>0</v>
      </c>
      <c r="N126" s="311">
        <v>38942.386666666702</v>
      </c>
      <c r="O126" s="241"/>
      <c r="P126" s="368"/>
      <c r="Q126" s="368"/>
      <c r="R126" s="368"/>
      <c r="S126" s="368"/>
      <c r="T126" s="368"/>
      <c r="U126" s="368"/>
      <c r="V126" s="369"/>
      <c r="W126" s="371"/>
      <c r="X126" s="371"/>
      <c r="Y126" s="371"/>
      <c r="Z126" s="371"/>
      <c r="AA126" s="295"/>
      <c r="AB126" s="371"/>
      <c r="AF126" s="371"/>
      <c r="AG126" s="371"/>
    </row>
    <row r="127" spans="1:33" s="386" customFormat="1" ht="23.25" customHeight="1" x14ac:dyDescent="0.3">
      <c r="A127" s="314"/>
      <c r="B127" s="227"/>
      <c r="C127" s="227"/>
      <c r="D127" s="227"/>
      <c r="E127" s="227"/>
      <c r="F127" s="224"/>
      <c r="G127" s="224"/>
      <c r="H127" s="224"/>
      <c r="I127" s="224"/>
      <c r="J127" s="224"/>
      <c r="K127" s="224"/>
      <c r="L127" s="241"/>
      <c r="M127" s="241"/>
      <c r="N127" s="241"/>
      <c r="O127" s="241"/>
      <c r="P127" s="368"/>
      <c r="Q127" s="368"/>
      <c r="R127" s="368"/>
      <c r="S127" s="368"/>
      <c r="T127" s="368"/>
      <c r="U127" s="368"/>
      <c r="V127" s="369"/>
      <c r="W127" s="385"/>
      <c r="X127" s="385"/>
      <c r="Y127" s="385"/>
      <c r="Z127" s="385"/>
      <c r="AA127" s="385"/>
      <c r="AB127" s="385"/>
      <c r="AC127" s="385"/>
      <c r="AD127" s="385"/>
      <c r="AE127" s="385"/>
      <c r="AF127" s="385"/>
      <c r="AG127" s="385"/>
    </row>
    <row r="128" spans="1:33" s="227" customFormat="1" ht="12.75" customHeight="1" x14ac:dyDescent="0.3">
      <c r="A128" s="384" t="s">
        <v>800</v>
      </c>
      <c r="B128" s="288"/>
      <c r="C128" s="288"/>
      <c r="D128" s="288"/>
      <c r="E128" s="288"/>
      <c r="F128" s="288"/>
      <c r="G128" s="288"/>
      <c r="H128" s="288"/>
      <c r="I128" s="288"/>
      <c r="J128" s="288"/>
      <c r="K128" s="288"/>
      <c r="L128" s="288"/>
      <c r="M128" s="288"/>
      <c r="N128" s="288"/>
      <c r="O128" s="241"/>
      <c r="P128" s="241"/>
      <c r="Q128" s="368"/>
      <c r="R128" s="368"/>
      <c r="S128" s="338"/>
      <c r="T128" s="338"/>
      <c r="U128" s="338"/>
      <c r="V128" s="369"/>
      <c r="W128" s="371"/>
      <c r="X128" s="371"/>
      <c r="Y128" s="371"/>
      <c r="Z128" s="371"/>
      <c r="AA128" s="371"/>
    </row>
    <row r="129" spans="1:32" s="227" customFormat="1" ht="12.75" customHeight="1" x14ac:dyDescent="0.3">
      <c r="A129" s="250" t="s">
        <v>779</v>
      </c>
      <c r="B129" s="251" t="s">
        <v>760</v>
      </c>
      <c r="C129" s="251" t="s">
        <v>761</v>
      </c>
      <c r="D129" s="251" t="s">
        <v>762</v>
      </c>
      <c r="E129" s="251" t="s">
        <v>763</v>
      </c>
      <c r="F129" s="251" t="s">
        <v>764</v>
      </c>
      <c r="G129" s="251" t="s">
        <v>765</v>
      </c>
      <c r="H129" s="251" t="s">
        <v>766</v>
      </c>
      <c r="I129" s="251" t="s">
        <v>767</v>
      </c>
      <c r="J129" s="251" t="s">
        <v>768</v>
      </c>
      <c r="K129" s="251" t="s">
        <v>769</v>
      </c>
      <c r="L129" s="251" t="s">
        <v>770</v>
      </c>
      <c r="M129" s="251" t="s">
        <v>771</v>
      </c>
      <c r="N129" s="251" t="s">
        <v>794</v>
      </c>
      <c r="O129" s="241"/>
      <c r="P129" s="338"/>
      <c r="Q129" s="338"/>
      <c r="R129" s="338"/>
      <c r="S129" s="338"/>
      <c r="T129" s="338"/>
      <c r="U129" s="338"/>
      <c r="V129" s="362"/>
      <c r="W129" s="295"/>
      <c r="X129" s="295"/>
      <c r="Y129" s="295"/>
      <c r="Z129" s="295"/>
      <c r="AA129" s="295"/>
      <c r="AB129" s="295"/>
      <c r="AC129" s="295"/>
      <c r="AD129" s="295"/>
      <c r="AE129" s="295"/>
      <c r="AF129" s="295"/>
    </row>
    <row r="130" spans="1:32" s="224" customFormat="1" ht="14.25" customHeight="1" thickBot="1" x14ac:dyDescent="0.35">
      <c r="A130" s="258" t="s">
        <v>18</v>
      </c>
      <c r="B130" s="379">
        <v>46.860539325842701</v>
      </c>
      <c r="C130" s="380">
        <v>49.1229081442916</v>
      </c>
      <c r="D130" s="381">
        <v>50.418376865671597</v>
      </c>
      <c r="E130" s="380">
        <v>0</v>
      </c>
      <c r="F130" s="381">
        <v>0</v>
      </c>
      <c r="G130" s="380">
        <v>0</v>
      </c>
      <c r="H130" s="380">
        <v>0</v>
      </c>
      <c r="I130" s="381">
        <v>0</v>
      </c>
      <c r="J130" s="380">
        <v>0</v>
      </c>
      <c r="K130" s="381">
        <v>0</v>
      </c>
      <c r="L130" s="381">
        <v>0</v>
      </c>
      <c r="M130" s="380">
        <v>0</v>
      </c>
      <c r="N130" s="381">
        <v>48.4538746742043</v>
      </c>
      <c r="P130" s="323"/>
      <c r="Q130" s="323"/>
      <c r="R130" s="323"/>
      <c r="S130" s="323"/>
      <c r="T130" s="323"/>
      <c r="U130" s="323"/>
      <c r="V130" s="387"/>
      <c r="W130" s="323"/>
      <c r="X130" s="323"/>
      <c r="Y130" s="323"/>
      <c r="Z130" s="323"/>
      <c r="AA130" s="388"/>
      <c r="AB130" s="323"/>
    </row>
    <row r="131" spans="1:32" s="227" customFormat="1" ht="12.75" customHeight="1" thickTop="1" x14ac:dyDescent="0.3">
      <c r="A131" s="276" t="s">
        <v>745</v>
      </c>
      <c r="B131" s="382">
        <v>46.860539325842701</v>
      </c>
      <c r="C131" s="383">
        <v>49.1229081442916</v>
      </c>
      <c r="D131" s="383">
        <v>50.418376865671597</v>
      </c>
      <c r="E131" s="383">
        <v>0</v>
      </c>
      <c r="F131" s="383">
        <v>0</v>
      </c>
      <c r="G131" s="383">
        <v>0</v>
      </c>
      <c r="H131" s="383">
        <v>0</v>
      </c>
      <c r="I131" s="383">
        <v>0</v>
      </c>
      <c r="J131" s="383">
        <v>0</v>
      </c>
      <c r="K131" s="383">
        <v>0</v>
      </c>
      <c r="L131" s="383">
        <v>0</v>
      </c>
      <c r="M131" s="383">
        <v>0</v>
      </c>
      <c r="N131" s="383">
        <v>48.4538746742043</v>
      </c>
      <c r="O131" s="241"/>
      <c r="P131" s="241"/>
      <c r="Q131" s="241"/>
      <c r="R131" s="338"/>
      <c r="S131" s="338"/>
      <c r="T131" s="338"/>
      <c r="U131" s="338"/>
      <c r="V131" s="389"/>
      <c r="W131" s="295"/>
      <c r="X131" s="295"/>
      <c r="Y131" s="295"/>
      <c r="Z131" s="295"/>
      <c r="AA131" s="295"/>
      <c r="AB131" s="295"/>
      <c r="AC131" s="295"/>
    </row>
    <row r="132" spans="1:32" s="227" customFormat="1" ht="12.75" customHeight="1" x14ac:dyDescent="0.3">
      <c r="A132" s="281"/>
      <c r="B132" s="390"/>
      <c r="C132" s="390"/>
      <c r="D132" s="390"/>
      <c r="E132" s="390"/>
      <c r="F132" s="390"/>
      <c r="G132" s="390"/>
      <c r="H132" s="390"/>
      <c r="I132" s="390"/>
      <c r="J132" s="390"/>
      <c r="K132" s="390"/>
      <c r="L132" s="390"/>
      <c r="M132" s="390"/>
      <c r="N132" s="390"/>
      <c r="O132" s="241"/>
      <c r="P132" s="241"/>
      <c r="Q132" s="241"/>
      <c r="R132" s="241"/>
      <c r="S132" s="241"/>
      <c r="T132" s="241"/>
      <c r="U132" s="241"/>
      <c r="V132" s="391"/>
    </row>
    <row r="133" spans="1:32" s="227" customFormat="1" ht="12" x14ac:dyDescent="0.3">
      <c r="A133" s="384" t="s">
        <v>801</v>
      </c>
      <c r="B133" s="288"/>
      <c r="C133" s="288"/>
      <c r="D133" s="288"/>
      <c r="E133" s="288"/>
      <c r="F133" s="288"/>
      <c r="G133" s="288"/>
      <c r="H133" s="288"/>
      <c r="I133" s="288"/>
      <c r="J133" s="288"/>
      <c r="K133" s="288"/>
      <c r="L133" s="288"/>
      <c r="M133" s="288"/>
      <c r="N133" s="288"/>
      <c r="O133" s="241"/>
      <c r="P133" s="241"/>
      <c r="Q133" s="241"/>
      <c r="R133" s="338"/>
      <c r="S133" s="338"/>
      <c r="T133" s="338"/>
      <c r="U133" s="338"/>
      <c r="V133" s="389"/>
      <c r="W133" s="295"/>
      <c r="X133" s="295"/>
      <c r="Y133" s="295"/>
      <c r="Z133" s="295"/>
      <c r="AA133" s="295"/>
      <c r="AB133" s="295"/>
      <c r="AC133" s="295"/>
    </row>
    <row r="134" spans="1:32" s="227" customFormat="1" ht="12" x14ac:dyDescent="0.3">
      <c r="A134" s="250" t="s">
        <v>802</v>
      </c>
      <c r="B134" s="251" t="s">
        <v>760</v>
      </c>
      <c r="C134" s="251" t="s">
        <v>761</v>
      </c>
      <c r="D134" s="251" t="s">
        <v>762</v>
      </c>
      <c r="E134" s="251" t="s">
        <v>763</v>
      </c>
      <c r="F134" s="251" t="s">
        <v>764</v>
      </c>
      <c r="G134" s="251" t="s">
        <v>765</v>
      </c>
      <c r="H134" s="251" t="s">
        <v>766</v>
      </c>
      <c r="I134" s="251" t="s">
        <v>767</v>
      </c>
      <c r="J134" s="251" t="s">
        <v>768</v>
      </c>
      <c r="K134" s="251" t="s">
        <v>769</v>
      </c>
      <c r="L134" s="251" t="s">
        <v>770</v>
      </c>
      <c r="M134" s="251" t="s">
        <v>771</v>
      </c>
      <c r="N134" s="251" t="s">
        <v>794</v>
      </c>
      <c r="O134" s="241"/>
      <c r="P134" s="241"/>
      <c r="Q134" s="241"/>
      <c r="R134" s="338"/>
      <c r="S134" s="338"/>
      <c r="T134" s="338"/>
      <c r="U134" s="338"/>
      <c r="V134" s="389"/>
      <c r="W134" s="295"/>
      <c r="X134" s="295"/>
      <c r="Y134" s="295"/>
      <c r="Z134" s="295"/>
      <c r="AA134" s="295"/>
      <c r="AB134" s="295"/>
      <c r="AC134" s="295"/>
    </row>
    <row r="135" spans="1:32" ht="15" thickBot="1" x14ac:dyDescent="0.4">
      <c r="A135" s="258" t="s">
        <v>18</v>
      </c>
      <c r="B135" s="379">
        <v>46.860539325842701</v>
      </c>
      <c r="C135" s="380">
        <v>49.1229081442916</v>
      </c>
      <c r="D135" s="381">
        <v>50.418376865671597</v>
      </c>
      <c r="E135" s="380">
        <v>0</v>
      </c>
      <c r="F135" s="381">
        <v>0</v>
      </c>
      <c r="G135" s="380">
        <v>0</v>
      </c>
      <c r="H135" s="380">
        <v>0</v>
      </c>
      <c r="I135" s="381">
        <v>0</v>
      </c>
      <c r="J135" s="380">
        <v>0</v>
      </c>
      <c r="K135" s="381">
        <v>0</v>
      </c>
      <c r="L135" s="381">
        <v>0</v>
      </c>
      <c r="M135" s="380">
        <v>0</v>
      </c>
      <c r="N135" s="381">
        <v>48.4538746742043</v>
      </c>
      <c r="V135" s="391"/>
    </row>
    <row r="136" spans="1:32" ht="15" thickTop="1" x14ac:dyDescent="0.35">
      <c r="A136" s="267" t="s">
        <v>601</v>
      </c>
      <c r="B136" s="382">
        <v>44.310221536735803</v>
      </c>
      <c r="C136" s="383">
        <v>48.256923518438803</v>
      </c>
      <c r="D136" s="383">
        <v>48.742685885542997</v>
      </c>
      <c r="E136" s="383">
        <v>0</v>
      </c>
      <c r="F136" s="383">
        <v>0</v>
      </c>
      <c r="G136" s="383">
        <v>0</v>
      </c>
      <c r="H136" s="383">
        <v>0</v>
      </c>
      <c r="I136" s="383">
        <v>0</v>
      </c>
      <c r="J136" s="383">
        <v>0</v>
      </c>
      <c r="K136" s="383">
        <v>0</v>
      </c>
      <c r="L136" s="383">
        <v>0</v>
      </c>
      <c r="M136" s="383">
        <v>0</v>
      </c>
      <c r="N136" s="383">
        <v>46.7546934022551</v>
      </c>
      <c r="V136" s="391"/>
    </row>
    <row r="137" spans="1:32" x14ac:dyDescent="0.35">
      <c r="A137" s="276" t="s">
        <v>620</v>
      </c>
      <c r="B137" s="382">
        <v>51.415727523165501</v>
      </c>
      <c r="C137" s="383">
        <v>50.716530235014503</v>
      </c>
      <c r="D137" s="383">
        <v>53.580662537032097</v>
      </c>
      <c r="E137" s="383">
        <v>0</v>
      </c>
      <c r="F137" s="383">
        <v>0</v>
      </c>
      <c r="G137" s="383">
        <v>0</v>
      </c>
      <c r="H137" s="383">
        <v>0</v>
      </c>
      <c r="I137" s="383">
        <v>0</v>
      </c>
      <c r="J137" s="383">
        <v>0</v>
      </c>
      <c r="K137" s="383">
        <v>0</v>
      </c>
      <c r="L137" s="383">
        <v>0</v>
      </c>
      <c r="M137" s="383">
        <v>0</v>
      </c>
      <c r="N137" s="383">
        <v>51.558034556114798</v>
      </c>
      <c r="O137" s="392"/>
      <c r="V137" s="391"/>
    </row>
    <row r="138" spans="1:32" x14ac:dyDescent="0.35">
      <c r="A138" s="282"/>
      <c r="B138" s="390"/>
      <c r="C138" s="390"/>
      <c r="D138" s="390"/>
      <c r="E138" s="390"/>
      <c r="F138" s="390"/>
      <c r="G138" s="390"/>
      <c r="H138" s="390"/>
      <c r="I138" s="390"/>
      <c r="J138" s="390"/>
      <c r="K138" s="393"/>
      <c r="L138" s="390"/>
      <c r="M138" s="390"/>
      <c r="N138" s="394"/>
      <c r="O138" s="392"/>
      <c r="V138" s="391"/>
    </row>
    <row r="139" spans="1:32" x14ac:dyDescent="0.35">
      <c r="A139" s="395" t="s">
        <v>803</v>
      </c>
      <c r="B139" s="390"/>
      <c r="C139" s="390"/>
      <c r="D139" s="390"/>
      <c r="E139" s="390"/>
      <c r="F139" s="390"/>
      <c r="G139" s="390"/>
      <c r="H139" s="390"/>
      <c r="I139" s="390"/>
      <c r="J139" s="390"/>
      <c r="K139" s="393"/>
      <c r="L139" s="390"/>
      <c r="M139" s="390"/>
      <c r="N139" s="394"/>
      <c r="O139" s="392"/>
      <c r="V139" s="391"/>
    </row>
    <row r="140" spans="1:32" x14ac:dyDescent="0.35">
      <c r="A140" s="250" t="s">
        <v>804</v>
      </c>
      <c r="B140" s="396" t="s">
        <v>760</v>
      </c>
      <c r="C140" s="396" t="s">
        <v>761</v>
      </c>
      <c r="D140" s="396" t="s">
        <v>762</v>
      </c>
      <c r="E140" s="396" t="s">
        <v>763</v>
      </c>
      <c r="F140" s="396" t="s">
        <v>764</v>
      </c>
      <c r="G140" s="396" t="s">
        <v>765</v>
      </c>
      <c r="H140" s="396" t="s">
        <v>766</v>
      </c>
      <c r="I140" s="396" t="s">
        <v>767</v>
      </c>
      <c r="J140" s="396" t="s">
        <v>768</v>
      </c>
      <c r="K140" s="396" t="s">
        <v>769</v>
      </c>
      <c r="L140" s="396" t="s">
        <v>770</v>
      </c>
      <c r="M140" s="396" t="s">
        <v>771</v>
      </c>
      <c r="N140" s="396" t="s">
        <v>794</v>
      </c>
      <c r="O140" s="392"/>
      <c r="V140" s="391"/>
      <c r="W140" s="227"/>
    </row>
    <row r="141" spans="1:32" x14ac:dyDescent="0.35">
      <c r="A141" s="397" t="s">
        <v>749</v>
      </c>
      <c r="B141" s="311">
        <v>825</v>
      </c>
      <c r="C141" s="373">
        <v>859</v>
      </c>
      <c r="D141" s="373">
        <v>657</v>
      </c>
      <c r="E141" s="373">
        <v>0</v>
      </c>
      <c r="F141" s="373">
        <v>0</v>
      </c>
      <c r="G141" s="373">
        <v>0</v>
      </c>
      <c r="H141" s="373">
        <v>0</v>
      </c>
      <c r="I141" s="373">
        <v>0</v>
      </c>
      <c r="J141" s="373">
        <v>0</v>
      </c>
      <c r="K141" s="373">
        <v>0</v>
      </c>
      <c r="L141" s="373">
        <v>0</v>
      </c>
      <c r="M141" s="373">
        <v>0</v>
      </c>
      <c r="N141" s="373">
        <f>SUM(B141:M141)</f>
        <v>2341</v>
      </c>
      <c r="O141" s="392"/>
      <c r="V141" s="391"/>
      <c r="W141" s="227"/>
    </row>
    <row r="142" spans="1:32" x14ac:dyDescent="0.35">
      <c r="A142" s="397" t="s">
        <v>805</v>
      </c>
      <c r="B142" s="311">
        <v>0</v>
      </c>
      <c r="C142" s="373">
        <v>0</v>
      </c>
      <c r="D142" s="373">
        <v>0</v>
      </c>
      <c r="E142" s="373">
        <v>0</v>
      </c>
      <c r="F142" s="373">
        <v>0</v>
      </c>
      <c r="G142" s="373">
        <v>0</v>
      </c>
      <c r="H142" s="373">
        <v>0</v>
      </c>
      <c r="I142" s="373">
        <v>0</v>
      </c>
      <c r="J142" s="373">
        <v>0</v>
      </c>
      <c r="K142" s="373">
        <v>0</v>
      </c>
      <c r="L142" s="373">
        <v>0</v>
      </c>
      <c r="M142" s="373">
        <v>0</v>
      </c>
      <c r="N142" s="373">
        <f t="shared" ref="N142:N143" si="18">SUM(B142:M142)</f>
        <v>0</v>
      </c>
      <c r="O142" s="392"/>
      <c r="V142" s="391"/>
      <c r="W142" s="227"/>
    </row>
    <row r="143" spans="1:32" x14ac:dyDescent="0.35">
      <c r="A143" s="398" t="s">
        <v>806</v>
      </c>
      <c r="B143" s="311">
        <v>70</v>
      </c>
      <c r="C143" s="373">
        <v>251</v>
      </c>
      <c r="D143" s="373">
        <v>193</v>
      </c>
      <c r="E143" s="373">
        <v>353</v>
      </c>
      <c r="F143" s="373">
        <v>213</v>
      </c>
      <c r="G143" s="373">
        <v>518</v>
      </c>
      <c r="H143" s="373">
        <v>638</v>
      </c>
      <c r="I143" s="373">
        <v>583</v>
      </c>
      <c r="J143" s="373">
        <v>661</v>
      </c>
      <c r="K143" s="373">
        <v>761</v>
      </c>
      <c r="L143" s="373">
        <v>628</v>
      </c>
      <c r="M143" s="373">
        <v>422</v>
      </c>
      <c r="N143" s="373">
        <f t="shared" si="18"/>
        <v>5291</v>
      </c>
      <c r="O143" s="392"/>
      <c r="V143" s="391"/>
      <c r="W143" s="227"/>
    </row>
    <row r="144" spans="1:32" x14ac:dyDescent="0.35">
      <c r="A144" s="399"/>
      <c r="B144" s="282"/>
      <c r="C144" s="400"/>
      <c r="D144" s="400"/>
      <c r="E144" s="400"/>
      <c r="F144" s="400"/>
      <c r="G144" s="400"/>
      <c r="H144" s="400"/>
      <c r="I144" s="400"/>
      <c r="J144" s="400"/>
      <c r="K144" s="400"/>
      <c r="L144" s="393"/>
      <c r="M144" s="400"/>
      <c r="N144" s="400"/>
      <c r="O144" s="392"/>
      <c r="P144" s="392"/>
      <c r="V144" s="391"/>
      <c r="W144" s="227"/>
    </row>
    <row r="145" spans="1:22" x14ac:dyDescent="0.35">
      <c r="A145" s="395" t="s">
        <v>807</v>
      </c>
      <c r="B145" s="390"/>
      <c r="C145" s="390"/>
      <c r="D145" s="390"/>
      <c r="E145" s="390"/>
      <c r="F145" s="390"/>
      <c r="G145" s="390"/>
      <c r="H145" s="390"/>
      <c r="I145" s="390"/>
      <c r="J145" s="390"/>
      <c r="K145" s="393"/>
      <c r="L145" s="390"/>
      <c r="M145" s="390"/>
      <c r="N145" s="394"/>
      <c r="O145" s="392"/>
      <c r="V145" s="391"/>
    </row>
    <row r="146" spans="1:22" x14ac:dyDescent="0.35">
      <c r="A146" s="250" t="s">
        <v>804</v>
      </c>
      <c r="B146" s="250" t="s">
        <v>808</v>
      </c>
      <c r="C146" s="396" t="s">
        <v>760</v>
      </c>
      <c r="D146" s="396" t="s">
        <v>761</v>
      </c>
      <c r="E146" s="396" t="s">
        <v>762</v>
      </c>
      <c r="F146" s="396" t="s">
        <v>763</v>
      </c>
      <c r="G146" s="396" t="s">
        <v>764</v>
      </c>
      <c r="H146" s="396" t="s">
        <v>765</v>
      </c>
      <c r="I146" s="396" t="s">
        <v>766</v>
      </c>
      <c r="J146" s="396" t="s">
        <v>767</v>
      </c>
      <c r="K146" s="396" t="s">
        <v>768</v>
      </c>
      <c r="L146" s="396" t="s">
        <v>769</v>
      </c>
      <c r="M146" s="396" t="s">
        <v>770</v>
      </c>
      <c r="N146" s="396" t="s">
        <v>771</v>
      </c>
      <c r="O146" s="396" t="s">
        <v>794</v>
      </c>
      <c r="P146" s="392"/>
      <c r="V146" s="391"/>
    </row>
    <row r="147" spans="1:22" x14ac:dyDescent="0.35">
      <c r="A147" s="401" t="s">
        <v>749</v>
      </c>
      <c r="B147" s="310" t="s">
        <v>809</v>
      </c>
      <c r="C147" s="311">
        <v>598</v>
      </c>
      <c r="D147" s="373">
        <v>629</v>
      </c>
      <c r="E147" s="373">
        <v>460</v>
      </c>
      <c r="F147" s="373">
        <v>0</v>
      </c>
      <c r="G147" s="373">
        <v>0</v>
      </c>
      <c r="H147" s="373">
        <v>0</v>
      </c>
      <c r="I147" s="373">
        <v>0</v>
      </c>
      <c r="J147" s="373">
        <v>0</v>
      </c>
      <c r="K147" s="373">
        <v>0</v>
      </c>
      <c r="L147" s="373">
        <v>0</v>
      </c>
      <c r="M147" s="373">
        <v>0</v>
      </c>
      <c r="N147" s="373">
        <v>0</v>
      </c>
      <c r="O147" s="402">
        <f>SUM(C147:N147)</f>
        <v>1687</v>
      </c>
      <c r="P147" s="392"/>
      <c r="V147" s="391"/>
    </row>
    <row r="148" spans="1:22" x14ac:dyDescent="0.35">
      <c r="A148" s="403"/>
      <c r="B148" s="310" t="s">
        <v>810</v>
      </c>
      <c r="C148" s="311">
        <v>151</v>
      </c>
      <c r="D148" s="373">
        <v>167</v>
      </c>
      <c r="E148" s="373">
        <v>161</v>
      </c>
      <c r="F148" s="373">
        <v>0</v>
      </c>
      <c r="G148" s="373">
        <v>0</v>
      </c>
      <c r="H148" s="373">
        <v>0</v>
      </c>
      <c r="I148" s="373">
        <v>0</v>
      </c>
      <c r="J148" s="373">
        <v>0</v>
      </c>
      <c r="K148" s="373">
        <v>0</v>
      </c>
      <c r="L148" s="373">
        <v>0</v>
      </c>
      <c r="M148" s="373">
        <v>0</v>
      </c>
      <c r="N148" s="373">
        <v>0</v>
      </c>
      <c r="O148" s="402">
        <f>SUM(C148:N148)</f>
        <v>479</v>
      </c>
      <c r="P148" s="392"/>
      <c r="V148" s="391"/>
    </row>
    <row r="149" spans="1:22" x14ac:dyDescent="0.35">
      <c r="A149" s="401" t="s">
        <v>805</v>
      </c>
      <c r="B149" s="310" t="s">
        <v>809</v>
      </c>
      <c r="C149" s="311">
        <v>0</v>
      </c>
      <c r="D149" s="373">
        <v>0</v>
      </c>
      <c r="E149" s="373">
        <v>0</v>
      </c>
      <c r="F149" s="373">
        <v>0</v>
      </c>
      <c r="G149" s="373">
        <v>0</v>
      </c>
      <c r="H149" s="373">
        <v>0</v>
      </c>
      <c r="I149" s="373">
        <v>0</v>
      </c>
      <c r="J149" s="373">
        <v>0</v>
      </c>
      <c r="K149" s="373">
        <v>0</v>
      </c>
      <c r="L149" s="373">
        <v>0</v>
      </c>
      <c r="M149" s="373">
        <v>0</v>
      </c>
      <c r="N149" s="373">
        <v>0</v>
      </c>
      <c r="O149" s="402">
        <f>SUM(C149:N149)</f>
        <v>0</v>
      </c>
      <c r="P149" s="392"/>
      <c r="V149" s="391"/>
    </row>
    <row r="150" spans="1:22" x14ac:dyDescent="0.35">
      <c r="A150" s="403"/>
      <c r="B150" s="310" t="s">
        <v>810</v>
      </c>
      <c r="C150" s="311">
        <v>0</v>
      </c>
      <c r="D150" s="373">
        <v>0</v>
      </c>
      <c r="E150" s="373">
        <v>0</v>
      </c>
      <c r="F150" s="373">
        <v>0</v>
      </c>
      <c r="G150" s="373">
        <v>0</v>
      </c>
      <c r="H150" s="373">
        <v>0</v>
      </c>
      <c r="I150" s="373">
        <v>0</v>
      </c>
      <c r="J150" s="373">
        <v>0</v>
      </c>
      <c r="K150" s="373">
        <v>0</v>
      </c>
      <c r="L150" s="373">
        <v>0</v>
      </c>
      <c r="M150" s="373">
        <v>0</v>
      </c>
      <c r="N150" s="373">
        <v>0</v>
      </c>
      <c r="O150" s="402">
        <f t="shared" ref="O150" si="19">SUM(C150:N150)</f>
        <v>0</v>
      </c>
      <c r="P150" s="392"/>
      <c r="V150" s="391"/>
    </row>
    <row r="151" spans="1:22" x14ac:dyDescent="0.35">
      <c r="A151" s="401" t="s">
        <v>806</v>
      </c>
      <c r="B151" s="310" t="s">
        <v>809</v>
      </c>
      <c r="C151" s="311">
        <v>54</v>
      </c>
      <c r="D151" s="373">
        <v>66</v>
      </c>
      <c r="E151" s="373">
        <v>55</v>
      </c>
      <c r="F151" s="373">
        <v>70</v>
      </c>
      <c r="G151" s="373">
        <v>101</v>
      </c>
      <c r="H151" s="373">
        <v>79</v>
      </c>
      <c r="I151" s="373">
        <v>123</v>
      </c>
      <c r="J151" s="373">
        <v>115</v>
      </c>
      <c r="K151" s="373">
        <v>110</v>
      </c>
      <c r="L151" s="373">
        <v>168</v>
      </c>
      <c r="M151" s="373">
        <v>196</v>
      </c>
      <c r="N151" s="373">
        <v>222</v>
      </c>
      <c r="O151" s="402">
        <f>SUM(C151:N151)</f>
        <v>1359</v>
      </c>
      <c r="P151" s="392"/>
      <c r="V151" s="391"/>
    </row>
    <row r="152" spans="1:22" x14ac:dyDescent="0.35">
      <c r="A152" s="403"/>
      <c r="B152" s="310" t="s">
        <v>810</v>
      </c>
      <c r="C152" s="311">
        <v>51</v>
      </c>
      <c r="D152" s="373">
        <v>208</v>
      </c>
      <c r="E152" s="373">
        <v>153</v>
      </c>
      <c r="F152" s="373">
        <v>320</v>
      </c>
      <c r="G152" s="373">
        <v>104</v>
      </c>
      <c r="H152" s="373">
        <v>406</v>
      </c>
      <c r="I152" s="373">
        <v>519</v>
      </c>
      <c r="J152" s="373">
        <v>496</v>
      </c>
      <c r="K152" s="373">
        <v>582</v>
      </c>
      <c r="L152" s="373">
        <v>639</v>
      </c>
      <c r="M152" s="373">
        <v>533</v>
      </c>
      <c r="N152" s="373">
        <v>310</v>
      </c>
      <c r="O152" s="402">
        <f t="shared" ref="O152" si="20">SUM(C152:N152)</f>
        <v>4321</v>
      </c>
      <c r="P152" s="392"/>
      <c r="V152" s="391"/>
    </row>
    <row r="153" spans="1:22" x14ac:dyDescent="0.35">
      <c r="B153" s="392"/>
      <c r="C153" s="392"/>
      <c r="D153" s="392"/>
      <c r="E153" s="392"/>
      <c r="F153" s="392"/>
      <c r="G153" s="392"/>
      <c r="H153" s="392"/>
      <c r="I153" s="392"/>
      <c r="J153" s="392"/>
      <c r="K153" s="392"/>
      <c r="L153" s="392"/>
      <c r="M153" s="392"/>
      <c r="V153" s="391"/>
    </row>
    <row r="154" spans="1:22" ht="15" thickBot="1" x14ac:dyDescent="0.4">
      <c r="A154" s="404"/>
      <c r="B154" s="404"/>
      <c r="C154" s="404"/>
      <c r="D154" s="404"/>
      <c r="E154" s="404"/>
      <c r="F154" s="404"/>
      <c r="G154" s="404"/>
      <c r="H154" s="404"/>
      <c r="I154" s="404"/>
      <c r="J154" s="404"/>
      <c r="K154" s="404"/>
      <c r="L154" s="404"/>
      <c r="M154" s="404"/>
      <c r="N154" s="404"/>
      <c r="O154" s="404"/>
      <c r="P154" s="404"/>
      <c r="Q154" s="404"/>
      <c r="R154" s="404"/>
      <c r="S154" s="404"/>
      <c r="T154" s="404"/>
      <c r="U154" s="404"/>
      <c r="V154" s="405"/>
    </row>
    <row r="155" spans="1:22" x14ac:dyDescent="0.35">
      <c r="B155" s="406"/>
      <c r="C155" s="406"/>
      <c r="D155" s="406"/>
      <c r="E155" s="406"/>
      <c r="F155" s="406"/>
      <c r="G155" s="406"/>
      <c r="H155" s="406"/>
      <c r="I155" s="406"/>
      <c r="J155" s="406"/>
      <c r="K155" s="406"/>
      <c r="L155" s="406"/>
      <c r="M155" s="406"/>
      <c r="P155" s="406"/>
    </row>
    <row r="156" spans="1:22" ht="15" thickBot="1" x14ac:dyDescent="0.4">
      <c r="A156" s="407" t="s">
        <v>811</v>
      </c>
      <c r="B156" s="407"/>
      <c r="C156" s="407"/>
      <c r="D156" s="407"/>
      <c r="E156" s="407"/>
      <c r="F156" s="407"/>
      <c r="G156" s="407"/>
      <c r="H156" s="407"/>
      <c r="I156" s="407"/>
      <c r="J156" s="407"/>
      <c r="K156" s="407"/>
      <c r="L156" s="407"/>
      <c r="M156" s="407"/>
      <c r="N156" s="407"/>
    </row>
    <row r="157" spans="1:22" x14ac:dyDescent="0.35">
      <c r="A157" s="28" t="s">
        <v>812</v>
      </c>
      <c r="B157" s="408" t="s">
        <v>813</v>
      </c>
      <c r="C157" s="409" t="s">
        <v>18</v>
      </c>
      <c r="D157" s="406"/>
      <c r="E157" s="406"/>
      <c r="F157" s="406"/>
      <c r="G157" s="406"/>
      <c r="H157" s="406"/>
      <c r="I157" s="406"/>
      <c r="J157" s="406"/>
      <c r="K157" s="406"/>
      <c r="L157" s="406"/>
      <c r="M157" s="392"/>
      <c r="P157" s="406"/>
    </row>
    <row r="158" spans="1:22" ht="15" thickBot="1" x14ac:dyDescent="0.4">
      <c r="A158" s="410" t="s">
        <v>18</v>
      </c>
      <c r="B158" s="411"/>
      <c r="C158" s="412">
        <f>SUM(C159:C175)</f>
        <v>27</v>
      </c>
      <c r="D158" s="406"/>
      <c r="E158" s="406"/>
      <c r="F158" s="406"/>
      <c r="G158" s="406"/>
      <c r="H158" s="392"/>
      <c r="I158" s="392"/>
    </row>
    <row r="159" spans="1:22" ht="15" thickTop="1" x14ac:dyDescent="0.35">
      <c r="A159" s="413" t="s">
        <v>111</v>
      </c>
      <c r="B159" s="302" t="s">
        <v>814</v>
      </c>
      <c r="C159" s="414">
        <v>3</v>
      </c>
      <c r="D159" s="392"/>
      <c r="E159" s="406"/>
      <c r="F159" s="392"/>
    </row>
    <row r="160" spans="1:22" x14ac:dyDescent="0.35">
      <c r="A160" s="415" t="s">
        <v>815</v>
      </c>
      <c r="B160" s="308" t="s">
        <v>816</v>
      </c>
      <c r="C160" s="416">
        <v>1</v>
      </c>
    </row>
    <row r="161" spans="1:3" x14ac:dyDescent="0.35">
      <c r="A161" s="415" t="s">
        <v>177</v>
      </c>
      <c r="B161" s="308" t="s">
        <v>817</v>
      </c>
      <c r="C161" s="416">
        <v>1</v>
      </c>
    </row>
    <row r="162" spans="1:3" x14ac:dyDescent="0.35">
      <c r="A162" s="417" t="s">
        <v>209</v>
      </c>
      <c r="B162" s="418" t="s">
        <v>818</v>
      </c>
      <c r="C162" s="419">
        <v>1</v>
      </c>
    </row>
    <row r="163" spans="1:3" x14ac:dyDescent="0.35">
      <c r="A163" s="417" t="s">
        <v>235</v>
      </c>
      <c r="B163" s="418" t="s">
        <v>819</v>
      </c>
      <c r="C163" s="419">
        <v>4</v>
      </c>
    </row>
    <row r="164" spans="1:3" x14ac:dyDescent="0.35">
      <c r="A164" s="417" t="s">
        <v>245</v>
      </c>
      <c r="B164" s="418" t="s">
        <v>820</v>
      </c>
      <c r="C164" s="419">
        <v>1</v>
      </c>
    </row>
    <row r="165" spans="1:3" x14ac:dyDescent="0.35">
      <c r="A165" s="417" t="s">
        <v>821</v>
      </c>
      <c r="B165" s="418" t="s">
        <v>822</v>
      </c>
      <c r="C165" s="419">
        <v>1</v>
      </c>
    </row>
    <row r="166" spans="1:3" x14ac:dyDescent="0.35">
      <c r="A166" s="417" t="s">
        <v>278</v>
      </c>
      <c r="B166" s="418" t="s">
        <v>823</v>
      </c>
      <c r="C166" s="419">
        <v>1</v>
      </c>
    </row>
    <row r="167" spans="1:3" x14ac:dyDescent="0.35">
      <c r="A167" s="417" t="s">
        <v>824</v>
      </c>
      <c r="B167" s="418" t="s">
        <v>825</v>
      </c>
      <c r="C167" s="419">
        <v>1</v>
      </c>
    </row>
    <row r="168" spans="1:3" x14ac:dyDescent="0.35">
      <c r="A168" s="417" t="s">
        <v>324</v>
      </c>
      <c r="B168" s="418" t="s">
        <v>826</v>
      </c>
      <c r="C168" s="419">
        <v>1</v>
      </c>
    </row>
    <row r="169" spans="1:3" x14ac:dyDescent="0.35">
      <c r="A169" s="417" t="s">
        <v>827</v>
      </c>
      <c r="B169" s="418" t="s">
        <v>828</v>
      </c>
      <c r="C169" s="419">
        <v>1</v>
      </c>
    </row>
    <row r="170" spans="1:3" x14ac:dyDescent="0.35">
      <c r="A170" s="417" t="s">
        <v>829</v>
      </c>
      <c r="B170" s="418" t="s">
        <v>830</v>
      </c>
      <c r="C170" s="419">
        <v>2</v>
      </c>
    </row>
    <row r="171" spans="1:3" x14ac:dyDescent="0.35">
      <c r="A171" s="417" t="s">
        <v>395</v>
      </c>
      <c r="B171" s="418" t="s">
        <v>831</v>
      </c>
      <c r="C171" s="419">
        <v>2</v>
      </c>
    </row>
    <row r="172" spans="1:3" x14ac:dyDescent="0.35">
      <c r="A172" s="417" t="s">
        <v>832</v>
      </c>
      <c r="B172" s="418" t="s">
        <v>833</v>
      </c>
      <c r="C172" s="419">
        <v>1</v>
      </c>
    </row>
    <row r="173" spans="1:3" x14ac:dyDescent="0.35">
      <c r="A173" s="417" t="s">
        <v>834</v>
      </c>
      <c r="B173" s="418" t="s">
        <v>835</v>
      </c>
      <c r="C173" s="419">
        <v>1</v>
      </c>
    </row>
    <row r="174" spans="1:3" x14ac:dyDescent="0.35">
      <c r="A174" s="417" t="s">
        <v>836</v>
      </c>
      <c r="B174" s="418" t="s">
        <v>837</v>
      </c>
      <c r="C174" s="419">
        <v>3</v>
      </c>
    </row>
    <row r="175" spans="1:3" ht="15" thickBot="1" x14ac:dyDescent="0.4">
      <c r="A175" s="420" t="s">
        <v>508</v>
      </c>
      <c r="B175" s="421" t="s">
        <v>838</v>
      </c>
      <c r="C175" s="422">
        <v>2</v>
      </c>
    </row>
  </sheetData>
  <mergeCells count="45">
    <mergeCell ref="A151:A152"/>
    <mergeCell ref="A156:N156"/>
    <mergeCell ref="A121:V121"/>
    <mergeCell ref="A123:N123"/>
    <mergeCell ref="A128:N128"/>
    <mergeCell ref="A133:N133"/>
    <mergeCell ref="A147:A148"/>
    <mergeCell ref="A149:A150"/>
    <mergeCell ref="A32:V32"/>
    <mergeCell ref="A35:E35"/>
    <mergeCell ref="A87:V87"/>
    <mergeCell ref="A89:N89"/>
    <mergeCell ref="A104:V104"/>
    <mergeCell ref="A106:N106"/>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F11:G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32148-DD92-45F9-BE6E-9B521100ADEB}">
  <dimension ref="A1:AW34"/>
  <sheetViews>
    <sheetView showGridLines="0" zoomScale="90" zoomScaleNormal="90" workbookViewId="0">
      <pane xSplit="1" topLeftCell="AN1" activePane="topRight" state="frozen"/>
      <selection pane="topRight" activeCell="AT27" sqref="AT27"/>
    </sheetView>
  </sheetViews>
  <sheetFormatPr defaultColWidth="9.1796875" defaultRowHeight="15.5" x14ac:dyDescent="0.35"/>
  <cols>
    <col min="1" max="1" width="71.1796875" style="49" customWidth="1"/>
    <col min="2" max="43" width="9.1796875" style="49"/>
    <col min="44" max="49" width="8.81640625" style="49" customWidth="1"/>
    <col min="50" max="16384" width="9.1796875" style="49"/>
  </cols>
  <sheetData>
    <row r="1" spans="1:49" x14ac:dyDescent="0.35">
      <c r="A1" s="423" t="s">
        <v>839</v>
      </c>
    </row>
    <row r="2" spans="1:49" x14ac:dyDescent="0.35">
      <c r="A2" s="423"/>
    </row>
    <row r="3" spans="1:49" x14ac:dyDescent="0.35">
      <c r="A3" s="423"/>
    </row>
    <row r="4" spans="1:49" x14ac:dyDescent="0.35">
      <c r="A4" s="424" t="s">
        <v>840</v>
      </c>
      <c r="B4" s="425">
        <v>2023</v>
      </c>
      <c r="C4" s="426"/>
      <c r="D4" s="426"/>
      <c r="E4" s="426"/>
      <c r="F4" s="426"/>
      <c r="G4" s="426"/>
      <c r="H4" s="426"/>
      <c r="I4" s="426"/>
      <c r="J4" s="426"/>
      <c r="K4" s="426"/>
      <c r="L4" s="426"/>
      <c r="M4" s="426"/>
      <c r="N4" s="426"/>
      <c r="O4" s="426"/>
      <c r="P4" s="426"/>
      <c r="Q4" s="426"/>
      <c r="R4" s="426"/>
      <c r="S4" s="426"/>
      <c r="T4" s="426"/>
      <c r="U4" s="426"/>
      <c r="V4" s="426"/>
      <c r="W4" s="426"/>
      <c r="X4" s="426"/>
      <c r="Y4" s="427"/>
      <c r="Z4" s="428">
        <v>2024</v>
      </c>
      <c r="AA4" s="428"/>
      <c r="AB4" s="428"/>
      <c r="AC4" s="428"/>
      <c r="AD4" s="428"/>
      <c r="AE4" s="428"/>
      <c r="AF4" s="428"/>
      <c r="AG4" s="428"/>
      <c r="AH4" s="428"/>
      <c r="AI4" s="428"/>
      <c r="AJ4" s="428"/>
      <c r="AK4" s="428"/>
      <c r="AL4" s="428"/>
      <c r="AM4" s="428"/>
      <c r="AN4" s="428"/>
      <c r="AO4" s="428"/>
      <c r="AP4" s="428"/>
      <c r="AQ4" s="428"/>
      <c r="AR4" s="428"/>
      <c r="AS4" s="428"/>
      <c r="AT4" s="428"/>
      <c r="AU4" s="428"/>
      <c r="AV4" s="428"/>
      <c r="AW4" s="429"/>
    </row>
    <row r="5" spans="1:49" x14ac:dyDescent="0.35">
      <c r="A5" s="424"/>
      <c r="B5" s="430" t="s">
        <v>841</v>
      </c>
      <c r="C5" s="431"/>
      <c r="D5" s="430" t="s">
        <v>842</v>
      </c>
      <c r="E5" s="431"/>
      <c r="F5" s="430" t="s">
        <v>843</v>
      </c>
      <c r="G5" s="431"/>
      <c r="H5" s="430" t="s">
        <v>844</v>
      </c>
      <c r="I5" s="431"/>
      <c r="J5" s="430" t="s">
        <v>767</v>
      </c>
      <c r="K5" s="431"/>
      <c r="L5" s="430" t="s">
        <v>845</v>
      </c>
      <c r="M5" s="431"/>
      <c r="N5" s="430" t="s">
        <v>846</v>
      </c>
      <c r="O5" s="431"/>
      <c r="P5" s="430" t="s">
        <v>847</v>
      </c>
      <c r="Q5" s="431"/>
      <c r="R5" s="430" t="s">
        <v>848</v>
      </c>
      <c r="S5" s="431"/>
      <c r="T5" s="430" t="s">
        <v>849</v>
      </c>
      <c r="U5" s="431"/>
      <c r="V5" s="430" t="s">
        <v>850</v>
      </c>
      <c r="W5" s="431"/>
      <c r="X5" s="430" t="s">
        <v>851</v>
      </c>
      <c r="Y5" s="431"/>
      <c r="Z5" s="432" t="s">
        <v>841</v>
      </c>
      <c r="AA5" s="433"/>
      <c r="AB5" s="432" t="s">
        <v>842</v>
      </c>
      <c r="AC5" s="433"/>
      <c r="AD5" s="432" t="s">
        <v>843</v>
      </c>
      <c r="AE5" s="433"/>
      <c r="AF5" s="432" t="s">
        <v>844</v>
      </c>
      <c r="AG5" s="433"/>
      <c r="AH5" s="432" t="s">
        <v>767</v>
      </c>
      <c r="AI5" s="433"/>
      <c r="AJ5" s="432" t="s">
        <v>845</v>
      </c>
      <c r="AK5" s="433"/>
      <c r="AL5" s="432" t="s">
        <v>846</v>
      </c>
      <c r="AM5" s="433"/>
      <c r="AN5" s="432" t="s">
        <v>847</v>
      </c>
      <c r="AO5" s="433"/>
      <c r="AP5" s="432" t="s">
        <v>848</v>
      </c>
      <c r="AQ5" s="433"/>
      <c r="AR5" s="432" t="s">
        <v>849</v>
      </c>
      <c r="AS5" s="433"/>
      <c r="AT5" s="432" t="s">
        <v>850</v>
      </c>
      <c r="AU5" s="433"/>
      <c r="AV5" s="432" t="s">
        <v>851</v>
      </c>
      <c r="AW5" s="433"/>
    </row>
    <row r="6" spans="1:49" x14ac:dyDescent="0.35">
      <c r="A6" s="424"/>
      <c r="B6" s="434" t="s">
        <v>852</v>
      </c>
      <c r="C6" s="434" t="s">
        <v>853</v>
      </c>
      <c r="D6" s="434" t="s">
        <v>852</v>
      </c>
      <c r="E6" s="434" t="s">
        <v>853</v>
      </c>
      <c r="F6" s="434" t="s">
        <v>852</v>
      </c>
      <c r="G6" s="434" t="s">
        <v>853</v>
      </c>
      <c r="H6" s="434" t="s">
        <v>852</v>
      </c>
      <c r="I6" s="434" t="s">
        <v>853</v>
      </c>
      <c r="J6" s="434" t="s">
        <v>852</v>
      </c>
      <c r="K6" s="434" t="s">
        <v>853</v>
      </c>
      <c r="L6" s="434" t="s">
        <v>852</v>
      </c>
      <c r="M6" s="434" t="s">
        <v>853</v>
      </c>
      <c r="N6" s="434" t="s">
        <v>852</v>
      </c>
      <c r="O6" s="434" t="s">
        <v>853</v>
      </c>
      <c r="P6" s="434" t="s">
        <v>852</v>
      </c>
      <c r="Q6" s="434" t="s">
        <v>853</v>
      </c>
      <c r="R6" s="434" t="s">
        <v>852</v>
      </c>
      <c r="S6" s="434" t="s">
        <v>853</v>
      </c>
      <c r="T6" s="434" t="s">
        <v>852</v>
      </c>
      <c r="U6" s="434" t="s">
        <v>853</v>
      </c>
      <c r="V6" s="434" t="s">
        <v>852</v>
      </c>
      <c r="W6" s="434" t="s">
        <v>853</v>
      </c>
      <c r="X6" s="434" t="s">
        <v>852</v>
      </c>
      <c r="Y6" s="434" t="s">
        <v>853</v>
      </c>
      <c r="Z6" s="435" t="s">
        <v>852</v>
      </c>
      <c r="AA6" s="435" t="s">
        <v>853</v>
      </c>
      <c r="AB6" s="435" t="s">
        <v>852</v>
      </c>
      <c r="AC6" s="435" t="s">
        <v>853</v>
      </c>
      <c r="AD6" s="435" t="s">
        <v>852</v>
      </c>
      <c r="AE6" s="435" t="s">
        <v>853</v>
      </c>
      <c r="AF6" s="435" t="s">
        <v>852</v>
      </c>
      <c r="AG6" s="435" t="s">
        <v>853</v>
      </c>
      <c r="AH6" s="435" t="s">
        <v>852</v>
      </c>
      <c r="AI6" s="435" t="s">
        <v>853</v>
      </c>
      <c r="AJ6" s="435" t="s">
        <v>852</v>
      </c>
      <c r="AK6" s="435" t="s">
        <v>853</v>
      </c>
      <c r="AL6" s="435" t="s">
        <v>852</v>
      </c>
      <c r="AM6" s="435" t="s">
        <v>853</v>
      </c>
      <c r="AN6" s="435" t="s">
        <v>852</v>
      </c>
      <c r="AO6" s="435" t="s">
        <v>853</v>
      </c>
      <c r="AP6" s="435" t="s">
        <v>852</v>
      </c>
      <c r="AQ6" s="435" t="s">
        <v>853</v>
      </c>
      <c r="AR6" s="435" t="s">
        <v>852</v>
      </c>
      <c r="AS6" s="435" t="s">
        <v>853</v>
      </c>
      <c r="AT6" s="435" t="s">
        <v>852</v>
      </c>
      <c r="AU6" s="435" t="s">
        <v>853</v>
      </c>
      <c r="AV6" s="435" t="s">
        <v>852</v>
      </c>
      <c r="AW6" s="435" t="s">
        <v>853</v>
      </c>
    </row>
    <row r="7" spans="1:49" x14ac:dyDescent="0.35">
      <c r="A7" s="436" t="s">
        <v>854</v>
      </c>
      <c r="B7" s="437">
        <v>50.077658426273302</v>
      </c>
      <c r="C7" s="437">
        <v>43.682359565160901</v>
      </c>
      <c r="D7" s="437">
        <v>42.8849597689292</v>
      </c>
      <c r="E7" s="437">
        <v>42.793431428339098</v>
      </c>
      <c r="F7" s="437">
        <v>43.019862114248198</v>
      </c>
      <c r="G7" s="437">
        <v>45.321667390360403</v>
      </c>
      <c r="H7" s="437">
        <v>48.512544145301099</v>
      </c>
      <c r="I7" s="437">
        <v>50.272072432594697</v>
      </c>
      <c r="J7" s="437">
        <v>43.268614947011102</v>
      </c>
      <c r="K7" s="437">
        <v>35.515960701047199</v>
      </c>
      <c r="L7" s="437">
        <v>38.078070847470002</v>
      </c>
      <c r="M7" s="437">
        <v>39.270787586005</v>
      </c>
      <c r="N7" s="437">
        <v>42.1362040288302</v>
      </c>
      <c r="O7" s="437">
        <v>42.786277168932997</v>
      </c>
      <c r="P7" s="437">
        <v>39.808013122535201</v>
      </c>
      <c r="Q7" s="437">
        <v>38.775142406590902</v>
      </c>
      <c r="R7" s="437">
        <v>39.5924269346241</v>
      </c>
      <c r="S7" s="437">
        <v>41.875955231963403</v>
      </c>
      <c r="T7" s="437">
        <v>0</v>
      </c>
      <c r="U7" s="437">
        <v>0</v>
      </c>
      <c r="V7" s="437">
        <v>0</v>
      </c>
      <c r="W7" s="437">
        <v>0</v>
      </c>
      <c r="X7" s="437">
        <v>0</v>
      </c>
      <c r="Y7" s="437">
        <v>0</v>
      </c>
      <c r="Z7" s="437">
        <v>0</v>
      </c>
      <c r="AA7" s="437">
        <v>0</v>
      </c>
      <c r="AB7" s="437">
        <v>0</v>
      </c>
      <c r="AC7" s="437">
        <v>0</v>
      </c>
      <c r="AD7" s="437">
        <v>0</v>
      </c>
      <c r="AE7" s="437">
        <v>0</v>
      </c>
      <c r="AF7" s="437">
        <v>0</v>
      </c>
      <c r="AG7" s="437">
        <v>0</v>
      </c>
      <c r="AH7" s="437">
        <v>0</v>
      </c>
      <c r="AI7" s="437">
        <v>0</v>
      </c>
      <c r="AJ7" s="437">
        <v>0</v>
      </c>
      <c r="AK7" s="437">
        <v>0</v>
      </c>
      <c r="AL7" s="437">
        <v>0</v>
      </c>
      <c r="AM7" s="437">
        <v>0</v>
      </c>
      <c r="AN7" s="437">
        <v>0</v>
      </c>
      <c r="AO7" s="437">
        <v>0</v>
      </c>
      <c r="AP7" s="437">
        <v>0</v>
      </c>
      <c r="AQ7" s="437">
        <v>0</v>
      </c>
      <c r="AR7" s="437">
        <v>57.074350927246797</v>
      </c>
      <c r="AS7" s="437">
        <v>57.169100841741503</v>
      </c>
      <c r="AT7" s="437">
        <v>58.931392931392899</v>
      </c>
      <c r="AU7" s="437">
        <v>61.728014690879398</v>
      </c>
      <c r="AV7" s="437">
        <v>62.494533762057898</v>
      </c>
      <c r="AW7" s="437">
        <v>0</v>
      </c>
    </row>
    <row r="8" spans="1:49" x14ac:dyDescent="0.35">
      <c r="A8" s="436" t="s">
        <v>855</v>
      </c>
      <c r="B8" s="437">
        <v>71.904302019315196</v>
      </c>
      <c r="C8" s="437">
        <v>59.022913256955803</v>
      </c>
      <c r="D8" s="437">
        <v>58.804856115107903</v>
      </c>
      <c r="E8" s="437">
        <v>56.031290074377999</v>
      </c>
      <c r="F8" s="437">
        <v>52.507682593138298</v>
      </c>
      <c r="G8" s="437">
        <v>53.2716579959285</v>
      </c>
      <c r="H8" s="437">
        <v>55.766170368562399</v>
      </c>
      <c r="I8" s="437">
        <v>61.291329479768798</v>
      </c>
      <c r="J8" s="437">
        <v>62.604145077720197</v>
      </c>
      <c r="K8" s="437">
        <v>53.525115473441097</v>
      </c>
      <c r="L8" s="437">
        <v>51.425330341560702</v>
      </c>
      <c r="M8" s="437">
        <v>55.124661912957897</v>
      </c>
      <c r="N8" s="437">
        <v>56.2574047954866</v>
      </c>
      <c r="O8" s="437">
        <v>59.815751093826002</v>
      </c>
      <c r="P8" s="437">
        <v>62.833025586916399</v>
      </c>
      <c r="Q8" s="437">
        <v>64.755285412262197</v>
      </c>
      <c r="R8" s="437">
        <v>68.187044534412905</v>
      </c>
      <c r="S8" s="437">
        <v>68.341557440246703</v>
      </c>
      <c r="T8" s="437">
        <v>0</v>
      </c>
      <c r="U8" s="437">
        <v>0</v>
      </c>
      <c r="V8" s="437">
        <v>0</v>
      </c>
      <c r="W8" s="437">
        <v>0</v>
      </c>
      <c r="X8" s="437">
        <v>0</v>
      </c>
      <c r="Y8" s="437">
        <v>0</v>
      </c>
      <c r="Z8" s="437">
        <v>0</v>
      </c>
      <c r="AA8" s="437">
        <v>0</v>
      </c>
      <c r="AB8" s="437">
        <v>0</v>
      </c>
      <c r="AC8" s="437">
        <v>0</v>
      </c>
      <c r="AD8" s="437">
        <v>0</v>
      </c>
      <c r="AE8" s="437">
        <v>0</v>
      </c>
      <c r="AF8" s="437">
        <v>0</v>
      </c>
      <c r="AG8" s="437">
        <v>0</v>
      </c>
      <c r="AH8" s="437">
        <v>0</v>
      </c>
      <c r="AI8" s="437">
        <v>0</v>
      </c>
      <c r="AJ8" s="437">
        <v>0</v>
      </c>
      <c r="AK8" s="437">
        <v>0</v>
      </c>
      <c r="AL8" s="437">
        <v>0</v>
      </c>
      <c r="AM8" s="437">
        <v>0</v>
      </c>
      <c r="AN8" s="437">
        <v>0</v>
      </c>
      <c r="AO8" s="437">
        <v>0</v>
      </c>
      <c r="AP8" s="437">
        <v>0</v>
      </c>
      <c r="AQ8" s="437">
        <v>0</v>
      </c>
      <c r="AR8" s="437">
        <v>78.634670804699596</v>
      </c>
      <c r="AS8" s="437">
        <v>78.807809640024402</v>
      </c>
      <c r="AT8" s="437">
        <v>80.491879350348</v>
      </c>
      <c r="AU8" s="437">
        <v>81.897067745197106</v>
      </c>
      <c r="AV8" s="437">
        <v>81.740770146883705</v>
      </c>
      <c r="AW8" s="437">
        <v>0</v>
      </c>
    </row>
    <row r="9" spans="1:49" x14ac:dyDescent="0.35">
      <c r="A9" s="438" t="s">
        <v>18</v>
      </c>
      <c r="B9" s="439">
        <v>52.365263400045997</v>
      </c>
      <c r="C9" s="439">
        <v>45.474946450428398</v>
      </c>
      <c r="D9" s="439">
        <v>44.8112146820935</v>
      </c>
      <c r="E9" s="439">
        <v>44.604399845619398</v>
      </c>
      <c r="F9" s="439">
        <v>44.567876644115501</v>
      </c>
      <c r="G9" s="439">
        <v>46.602018141415599</v>
      </c>
      <c r="H9" s="439">
        <v>49.659961389961403</v>
      </c>
      <c r="I9" s="439">
        <v>51.897872158969797</v>
      </c>
      <c r="J9" s="439">
        <v>45.535598574437103</v>
      </c>
      <c r="K9" s="439">
        <v>37.512175610380503</v>
      </c>
      <c r="L9" s="439">
        <v>39.781840748520104</v>
      </c>
      <c r="M9" s="439">
        <v>41.324806473192901</v>
      </c>
      <c r="N9" s="439">
        <v>44.054872400907101</v>
      </c>
      <c r="O9" s="439">
        <v>45.017676848106497</v>
      </c>
      <c r="P9" s="439">
        <v>42.498428060658398</v>
      </c>
      <c r="Q9" s="439">
        <v>41.5954901454514</v>
      </c>
      <c r="R9" s="439">
        <v>42.507194541502699</v>
      </c>
      <c r="S9" s="439">
        <v>44.649465377467699</v>
      </c>
      <c r="T9" s="439">
        <v>0</v>
      </c>
      <c r="U9" s="439">
        <v>0</v>
      </c>
      <c r="V9" s="439">
        <v>0</v>
      </c>
      <c r="W9" s="439">
        <v>0</v>
      </c>
      <c r="X9" s="439">
        <v>0</v>
      </c>
      <c r="Y9" s="439">
        <v>0</v>
      </c>
      <c r="Z9" s="439">
        <v>0</v>
      </c>
      <c r="AA9" s="439">
        <v>0</v>
      </c>
      <c r="AB9" s="439">
        <v>0</v>
      </c>
      <c r="AC9" s="439">
        <v>0</v>
      </c>
      <c r="AD9" s="439">
        <v>0</v>
      </c>
      <c r="AE9" s="439">
        <v>0</v>
      </c>
      <c r="AF9" s="439">
        <v>0</v>
      </c>
      <c r="AG9" s="439">
        <v>0</v>
      </c>
      <c r="AH9" s="439">
        <v>0</v>
      </c>
      <c r="AI9" s="439">
        <v>0</v>
      </c>
      <c r="AJ9" s="439">
        <v>0</v>
      </c>
      <c r="AK9" s="439">
        <v>0</v>
      </c>
      <c r="AL9" s="439">
        <v>0</v>
      </c>
      <c r="AM9" s="439">
        <v>0</v>
      </c>
      <c r="AN9" s="439">
        <v>0</v>
      </c>
      <c r="AO9" s="439">
        <v>0</v>
      </c>
      <c r="AP9" s="439">
        <v>0</v>
      </c>
      <c r="AQ9" s="439">
        <v>0</v>
      </c>
      <c r="AR9" s="439">
        <v>59.5327974520361</v>
      </c>
      <c r="AS9" s="439">
        <v>59.777203088613803</v>
      </c>
      <c r="AT9" s="439">
        <v>61.465625387380697</v>
      </c>
      <c r="AU9" s="439">
        <v>64.268928971772098</v>
      </c>
      <c r="AV9" s="439">
        <v>64.965042804728895</v>
      </c>
      <c r="AW9" s="439">
        <v>0</v>
      </c>
    </row>
    <row r="11" spans="1:49" x14ac:dyDescent="0.35">
      <c r="A11" s="423" t="s">
        <v>856</v>
      </c>
    </row>
    <row r="12" spans="1:49" x14ac:dyDescent="0.35">
      <c r="A12" s="123"/>
    </row>
    <row r="13" spans="1:49" x14ac:dyDescent="0.35">
      <c r="A13" s="123"/>
    </row>
    <row r="14" spans="1:49" x14ac:dyDescent="0.35">
      <c r="A14" s="440" t="s">
        <v>840</v>
      </c>
      <c r="B14" s="425">
        <v>2023</v>
      </c>
      <c r="C14" s="426"/>
      <c r="D14" s="426"/>
      <c r="E14" s="426"/>
      <c r="F14" s="426"/>
      <c r="G14" s="426"/>
      <c r="H14" s="426"/>
      <c r="I14" s="426"/>
      <c r="J14" s="426"/>
      <c r="K14" s="426"/>
      <c r="L14" s="426"/>
      <c r="M14" s="426"/>
      <c r="N14" s="426"/>
      <c r="O14" s="426"/>
      <c r="P14" s="426"/>
      <c r="Q14" s="426"/>
      <c r="R14" s="426"/>
      <c r="S14" s="426"/>
      <c r="T14" s="426"/>
      <c r="U14" s="426"/>
      <c r="V14" s="426"/>
      <c r="W14" s="426"/>
      <c r="X14" s="426"/>
      <c r="Y14" s="427"/>
      <c r="Z14" s="428">
        <v>2024</v>
      </c>
      <c r="AA14" s="428"/>
      <c r="AB14" s="428"/>
      <c r="AC14" s="428"/>
      <c r="AD14" s="428"/>
      <c r="AE14" s="428"/>
      <c r="AF14" s="428"/>
      <c r="AG14" s="428"/>
      <c r="AH14" s="428"/>
      <c r="AI14" s="428"/>
      <c r="AJ14" s="428"/>
      <c r="AK14" s="428"/>
      <c r="AL14" s="428"/>
      <c r="AM14" s="428"/>
      <c r="AN14" s="428"/>
      <c r="AO14" s="428"/>
      <c r="AP14" s="428"/>
      <c r="AQ14" s="428"/>
      <c r="AR14" s="428"/>
      <c r="AS14" s="428"/>
      <c r="AT14" s="428"/>
      <c r="AU14" s="428"/>
      <c r="AV14" s="428"/>
      <c r="AW14" s="429"/>
    </row>
    <row r="15" spans="1:49" x14ac:dyDescent="0.35">
      <c r="A15" s="440"/>
      <c r="B15" s="430" t="s">
        <v>841</v>
      </c>
      <c r="C15" s="431"/>
      <c r="D15" s="430" t="s">
        <v>842</v>
      </c>
      <c r="E15" s="431"/>
      <c r="F15" s="430" t="s">
        <v>843</v>
      </c>
      <c r="G15" s="431"/>
      <c r="H15" s="430" t="s">
        <v>844</v>
      </c>
      <c r="I15" s="431"/>
      <c r="J15" s="430" t="s">
        <v>767</v>
      </c>
      <c r="K15" s="431"/>
      <c r="L15" s="430" t="s">
        <v>845</v>
      </c>
      <c r="M15" s="431"/>
      <c r="N15" s="430" t="s">
        <v>846</v>
      </c>
      <c r="O15" s="431"/>
      <c r="P15" s="430" t="s">
        <v>847</v>
      </c>
      <c r="Q15" s="431"/>
      <c r="R15" s="430" t="s">
        <v>848</v>
      </c>
      <c r="S15" s="431"/>
      <c r="T15" s="430" t="s">
        <v>849</v>
      </c>
      <c r="U15" s="431"/>
      <c r="V15" s="430" t="s">
        <v>850</v>
      </c>
      <c r="W15" s="431"/>
      <c r="X15" s="430" t="s">
        <v>851</v>
      </c>
      <c r="Y15" s="431"/>
      <c r="Z15" s="432" t="s">
        <v>841</v>
      </c>
      <c r="AA15" s="433"/>
      <c r="AB15" s="432" t="s">
        <v>842</v>
      </c>
      <c r="AC15" s="433"/>
      <c r="AD15" s="432" t="s">
        <v>843</v>
      </c>
      <c r="AE15" s="433"/>
      <c r="AF15" s="432" t="s">
        <v>844</v>
      </c>
      <c r="AG15" s="433"/>
      <c r="AH15" s="432" t="s">
        <v>767</v>
      </c>
      <c r="AI15" s="433"/>
      <c r="AJ15" s="432" t="s">
        <v>845</v>
      </c>
      <c r="AK15" s="433"/>
      <c r="AL15" s="432" t="s">
        <v>846</v>
      </c>
      <c r="AM15" s="433"/>
      <c r="AN15" s="432" t="s">
        <v>847</v>
      </c>
      <c r="AO15" s="433"/>
      <c r="AP15" s="432" t="s">
        <v>848</v>
      </c>
      <c r="AQ15" s="433"/>
      <c r="AR15" s="432" t="s">
        <v>849</v>
      </c>
      <c r="AS15" s="433"/>
      <c r="AT15" s="432" t="s">
        <v>850</v>
      </c>
      <c r="AU15" s="433"/>
      <c r="AV15" s="432" t="s">
        <v>851</v>
      </c>
      <c r="AW15" s="433"/>
    </row>
    <row r="16" spans="1:49" x14ac:dyDescent="0.35">
      <c r="A16" s="440"/>
      <c r="B16" s="434" t="s">
        <v>852</v>
      </c>
      <c r="C16" s="434" t="s">
        <v>853</v>
      </c>
      <c r="D16" s="434" t="s">
        <v>852</v>
      </c>
      <c r="E16" s="434" t="s">
        <v>853</v>
      </c>
      <c r="F16" s="434" t="s">
        <v>852</v>
      </c>
      <c r="G16" s="434" t="s">
        <v>853</v>
      </c>
      <c r="H16" s="434" t="s">
        <v>852</v>
      </c>
      <c r="I16" s="434" t="s">
        <v>853</v>
      </c>
      <c r="J16" s="434" t="s">
        <v>852</v>
      </c>
      <c r="K16" s="434" t="s">
        <v>853</v>
      </c>
      <c r="L16" s="434" t="s">
        <v>852</v>
      </c>
      <c r="M16" s="434" t="s">
        <v>853</v>
      </c>
      <c r="N16" s="434" t="s">
        <v>852</v>
      </c>
      <c r="O16" s="434" t="s">
        <v>853</v>
      </c>
      <c r="P16" s="434" t="s">
        <v>852</v>
      </c>
      <c r="Q16" s="434" t="s">
        <v>853</v>
      </c>
      <c r="R16" s="434" t="s">
        <v>852</v>
      </c>
      <c r="S16" s="434" t="s">
        <v>853</v>
      </c>
      <c r="T16" s="434" t="s">
        <v>852</v>
      </c>
      <c r="U16" s="434" t="s">
        <v>853</v>
      </c>
      <c r="V16" s="434" t="s">
        <v>852</v>
      </c>
      <c r="W16" s="434" t="s">
        <v>853</v>
      </c>
      <c r="X16" s="434" t="s">
        <v>852</v>
      </c>
      <c r="Y16" s="434" t="s">
        <v>853</v>
      </c>
      <c r="Z16" s="435" t="s">
        <v>852</v>
      </c>
      <c r="AA16" s="435" t="s">
        <v>853</v>
      </c>
      <c r="AB16" s="435" t="s">
        <v>852</v>
      </c>
      <c r="AC16" s="435" t="s">
        <v>853</v>
      </c>
      <c r="AD16" s="435" t="s">
        <v>852</v>
      </c>
      <c r="AE16" s="435" t="s">
        <v>853</v>
      </c>
      <c r="AF16" s="435" t="s">
        <v>852</v>
      </c>
      <c r="AG16" s="435" t="s">
        <v>853</v>
      </c>
      <c r="AH16" s="435" t="s">
        <v>852</v>
      </c>
      <c r="AI16" s="435" t="s">
        <v>853</v>
      </c>
      <c r="AJ16" s="435" t="s">
        <v>852</v>
      </c>
      <c r="AK16" s="435" t="s">
        <v>853</v>
      </c>
      <c r="AL16" s="435" t="s">
        <v>852</v>
      </c>
      <c r="AM16" s="435" t="s">
        <v>853</v>
      </c>
      <c r="AN16" s="435" t="s">
        <v>852</v>
      </c>
      <c r="AO16" s="435" t="s">
        <v>853</v>
      </c>
      <c r="AP16" s="435" t="s">
        <v>852</v>
      </c>
      <c r="AQ16" s="435" t="s">
        <v>853</v>
      </c>
      <c r="AR16" s="435" t="s">
        <v>852</v>
      </c>
      <c r="AS16" s="435" t="s">
        <v>853</v>
      </c>
      <c r="AT16" s="435" t="s">
        <v>852</v>
      </c>
      <c r="AU16" s="435" t="s">
        <v>853</v>
      </c>
      <c r="AV16" s="435" t="s">
        <v>852</v>
      </c>
      <c r="AW16" s="435" t="s">
        <v>853</v>
      </c>
    </row>
    <row r="17" spans="1:49" x14ac:dyDescent="0.35">
      <c r="A17" s="441" t="s">
        <v>854</v>
      </c>
      <c r="B17" s="442"/>
      <c r="C17" s="442"/>
      <c r="D17" s="442"/>
      <c r="E17" s="442"/>
      <c r="F17" s="442"/>
      <c r="G17" s="442"/>
      <c r="H17" s="442"/>
      <c r="I17" s="442"/>
      <c r="J17" s="442"/>
      <c r="K17" s="442"/>
      <c r="L17" s="442"/>
      <c r="M17" s="442"/>
      <c r="N17" s="442"/>
      <c r="O17" s="442"/>
      <c r="P17" s="442"/>
      <c r="Q17" s="442"/>
      <c r="R17" s="442"/>
      <c r="S17" s="442"/>
      <c r="T17" s="442"/>
      <c r="U17" s="442"/>
      <c r="V17" s="442"/>
      <c r="W17" s="442"/>
      <c r="X17" s="442"/>
      <c r="Y17" s="442"/>
      <c r="Z17" s="442"/>
      <c r="AA17" s="442"/>
      <c r="AB17" s="442"/>
      <c r="AC17" s="442"/>
      <c r="AD17" s="442"/>
      <c r="AE17" s="442"/>
      <c r="AF17" s="442"/>
      <c r="AG17" s="442"/>
      <c r="AH17" s="442"/>
      <c r="AI17" s="442"/>
      <c r="AJ17" s="442"/>
      <c r="AK17" s="442"/>
      <c r="AL17" s="442"/>
      <c r="AM17" s="442"/>
      <c r="AN17" s="442"/>
      <c r="AO17" s="442"/>
      <c r="AP17" s="442"/>
      <c r="AQ17" s="442"/>
      <c r="AR17" s="442"/>
      <c r="AS17" s="442"/>
      <c r="AT17" s="442"/>
      <c r="AU17" s="442"/>
      <c r="AV17" s="442"/>
      <c r="AW17" s="442"/>
    </row>
    <row r="18" spans="1:49" x14ac:dyDescent="0.35">
      <c r="A18" s="443" t="s">
        <v>857</v>
      </c>
      <c r="B18" s="443">
        <v>18356</v>
      </c>
      <c r="C18" s="443">
        <v>22026</v>
      </c>
      <c r="D18" s="443">
        <v>23176</v>
      </c>
      <c r="E18" s="443">
        <v>23562</v>
      </c>
      <c r="F18" s="443">
        <v>23326</v>
      </c>
      <c r="G18" s="443">
        <v>21987</v>
      </c>
      <c r="H18" s="443">
        <v>20755</v>
      </c>
      <c r="I18" s="443">
        <v>18911</v>
      </c>
      <c r="J18" s="443">
        <v>20705</v>
      </c>
      <c r="K18" s="443">
        <v>26752</v>
      </c>
      <c r="L18" s="443">
        <v>26400</v>
      </c>
      <c r="M18" s="443">
        <v>26307</v>
      </c>
      <c r="N18" s="443">
        <v>25999</v>
      </c>
      <c r="O18" s="443">
        <v>26225</v>
      </c>
      <c r="P18" s="443">
        <v>27603</v>
      </c>
      <c r="Q18" s="443">
        <v>29998</v>
      </c>
      <c r="R18" s="443">
        <v>31502</v>
      </c>
      <c r="S18" s="443">
        <v>32067</v>
      </c>
      <c r="T18" s="443">
        <v>0</v>
      </c>
      <c r="U18" s="443">
        <v>0</v>
      </c>
      <c r="V18" s="443">
        <v>0</v>
      </c>
      <c r="W18" s="443">
        <v>0</v>
      </c>
      <c r="X18" s="443">
        <v>0</v>
      </c>
      <c r="Y18" s="443">
        <v>0</v>
      </c>
      <c r="Z18" s="443">
        <v>0</v>
      </c>
      <c r="AA18" s="443">
        <v>0</v>
      </c>
      <c r="AB18" s="443">
        <v>0</v>
      </c>
      <c r="AC18" s="443">
        <v>0</v>
      </c>
      <c r="AD18" s="443">
        <v>0</v>
      </c>
      <c r="AE18" s="443">
        <v>0</v>
      </c>
      <c r="AF18" s="443">
        <v>0</v>
      </c>
      <c r="AG18" s="443">
        <v>0</v>
      </c>
      <c r="AH18" s="443">
        <v>0</v>
      </c>
      <c r="AI18" s="443">
        <v>0</v>
      </c>
      <c r="AJ18" s="443">
        <v>0</v>
      </c>
      <c r="AK18" s="443">
        <v>0</v>
      </c>
      <c r="AL18" s="443">
        <v>0</v>
      </c>
      <c r="AM18" s="443">
        <v>0</v>
      </c>
      <c r="AN18" s="443">
        <v>0</v>
      </c>
      <c r="AO18" s="443">
        <v>0</v>
      </c>
      <c r="AP18" s="443">
        <v>0</v>
      </c>
      <c r="AQ18" s="443">
        <v>0</v>
      </c>
      <c r="AR18" s="443">
        <v>32635</v>
      </c>
      <c r="AS18" s="443">
        <v>33367</v>
      </c>
      <c r="AT18" s="443">
        <v>33024</v>
      </c>
      <c r="AU18" s="443">
        <v>31721</v>
      </c>
      <c r="AV18" s="443">
        <v>31522</v>
      </c>
      <c r="AW18" s="443">
        <v>0</v>
      </c>
    </row>
    <row r="19" spans="1:49" x14ac:dyDescent="0.35">
      <c r="A19" s="443" t="s">
        <v>858</v>
      </c>
      <c r="B19" s="443">
        <v>801</v>
      </c>
      <c r="C19" s="443">
        <v>769</v>
      </c>
      <c r="D19" s="443">
        <v>773</v>
      </c>
      <c r="E19" s="443">
        <v>766</v>
      </c>
      <c r="F19" s="443">
        <v>782</v>
      </c>
      <c r="G19" s="443">
        <v>794</v>
      </c>
      <c r="H19" s="443">
        <v>791</v>
      </c>
      <c r="I19" s="443">
        <v>820</v>
      </c>
      <c r="J19" s="443">
        <v>822</v>
      </c>
      <c r="K19" s="443">
        <v>779</v>
      </c>
      <c r="L19" s="443">
        <v>753</v>
      </c>
      <c r="M19" s="443">
        <v>757</v>
      </c>
      <c r="N19" s="443">
        <v>795</v>
      </c>
      <c r="O19" s="443">
        <v>803</v>
      </c>
      <c r="P19" s="443">
        <v>804</v>
      </c>
      <c r="Q19" s="443">
        <v>839</v>
      </c>
      <c r="R19" s="443">
        <v>887</v>
      </c>
      <c r="S19" s="443">
        <v>917</v>
      </c>
      <c r="T19" s="443">
        <v>0</v>
      </c>
      <c r="U19" s="443">
        <v>0</v>
      </c>
      <c r="V19" s="443">
        <v>0</v>
      </c>
      <c r="W19" s="443">
        <v>0</v>
      </c>
      <c r="X19" s="443">
        <v>0</v>
      </c>
      <c r="Y19" s="443">
        <v>0</v>
      </c>
      <c r="Z19" s="443">
        <v>0</v>
      </c>
      <c r="AA19" s="443">
        <v>0</v>
      </c>
      <c r="AB19" s="443">
        <v>0</v>
      </c>
      <c r="AC19" s="443">
        <v>0</v>
      </c>
      <c r="AD19" s="443">
        <v>0</v>
      </c>
      <c r="AE19" s="443">
        <v>0</v>
      </c>
      <c r="AF19" s="443">
        <v>0</v>
      </c>
      <c r="AG19" s="443">
        <v>0</v>
      </c>
      <c r="AH19" s="443">
        <v>0</v>
      </c>
      <c r="AI19" s="443">
        <v>0</v>
      </c>
      <c r="AJ19" s="443">
        <v>0</v>
      </c>
      <c r="AK19" s="443">
        <v>0</v>
      </c>
      <c r="AL19" s="443">
        <v>0</v>
      </c>
      <c r="AM19" s="443">
        <v>0</v>
      </c>
      <c r="AN19" s="443">
        <v>0</v>
      </c>
      <c r="AO19" s="443">
        <v>0</v>
      </c>
      <c r="AP19" s="443">
        <v>0</v>
      </c>
      <c r="AQ19" s="443">
        <v>0</v>
      </c>
      <c r="AR19" s="443">
        <v>1914</v>
      </c>
      <c r="AS19" s="443">
        <v>1992</v>
      </c>
      <c r="AT19" s="443">
        <v>2019</v>
      </c>
      <c r="AU19" s="443">
        <v>2045</v>
      </c>
      <c r="AV19" s="443">
        <v>2102</v>
      </c>
      <c r="AW19" s="443">
        <v>0</v>
      </c>
    </row>
    <row r="20" spans="1:49" x14ac:dyDescent="0.35">
      <c r="A20" s="443" t="s">
        <v>859</v>
      </c>
      <c r="B20" s="443">
        <v>227</v>
      </c>
      <c r="C20" s="443">
        <v>219</v>
      </c>
      <c r="D20" s="443">
        <v>217</v>
      </c>
      <c r="E20" s="443">
        <v>207</v>
      </c>
      <c r="F20" s="443">
        <v>198</v>
      </c>
      <c r="G20" s="443">
        <v>189</v>
      </c>
      <c r="H20" s="443">
        <v>200</v>
      </c>
      <c r="I20" s="443">
        <v>204</v>
      </c>
      <c r="J20" s="443">
        <v>213</v>
      </c>
      <c r="K20" s="443">
        <v>202</v>
      </c>
      <c r="L20" s="443">
        <v>202</v>
      </c>
      <c r="M20" s="443">
        <v>209</v>
      </c>
      <c r="N20" s="443">
        <v>207</v>
      </c>
      <c r="O20" s="443">
        <v>200</v>
      </c>
      <c r="P20" s="443">
        <v>191</v>
      </c>
      <c r="Q20" s="443">
        <v>185</v>
      </c>
      <c r="R20" s="443">
        <v>201</v>
      </c>
      <c r="S20" s="443">
        <v>201</v>
      </c>
      <c r="T20" s="443">
        <v>0</v>
      </c>
      <c r="U20" s="443">
        <v>0</v>
      </c>
      <c r="V20" s="443">
        <v>0</v>
      </c>
      <c r="W20" s="443">
        <v>0</v>
      </c>
      <c r="X20" s="443">
        <v>0</v>
      </c>
      <c r="Y20" s="443">
        <v>0</v>
      </c>
      <c r="Z20" s="443">
        <v>0</v>
      </c>
      <c r="AA20" s="443">
        <v>0</v>
      </c>
      <c r="AB20" s="443">
        <v>0</v>
      </c>
      <c r="AC20" s="443">
        <v>0</v>
      </c>
      <c r="AD20" s="443">
        <v>0</v>
      </c>
      <c r="AE20" s="443">
        <v>0</v>
      </c>
      <c r="AF20" s="443">
        <v>0</v>
      </c>
      <c r="AG20" s="443">
        <v>0</v>
      </c>
      <c r="AH20" s="443">
        <v>0</v>
      </c>
      <c r="AI20" s="443">
        <v>0</v>
      </c>
      <c r="AJ20" s="443">
        <v>0</v>
      </c>
      <c r="AK20" s="443">
        <v>0</v>
      </c>
      <c r="AL20" s="443">
        <v>0</v>
      </c>
      <c r="AM20" s="443">
        <v>0</v>
      </c>
      <c r="AN20" s="443">
        <v>0</v>
      </c>
      <c r="AO20" s="443">
        <v>0</v>
      </c>
      <c r="AP20" s="443">
        <v>0</v>
      </c>
      <c r="AQ20" s="443">
        <v>0</v>
      </c>
      <c r="AR20" s="443">
        <v>442</v>
      </c>
      <c r="AS20" s="443">
        <v>458</v>
      </c>
      <c r="AT20" s="443">
        <v>485</v>
      </c>
      <c r="AU20" s="443">
        <v>475</v>
      </c>
      <c r="AV20" s="443">
        <v>521</v>
      </c>
      <c r="AW20" s="443">
        <v>0</v>
      </c>
    </row>
    <row r="21" spans="1:49" ht="16" thickBot="1" x14ac:dyDescent="0.4">
      <c r="A21" s="444" t="s">
        <v>860</v>
      </c>
      <c r="B21" s="444">
        <v>73</v>
      </c>
      <c r="C21" s="444">
        <v>75</v>
      </c>
      <c r="D21" s="444">
        <v>69</v>
      </c>
      <c r="E21" s="444">
        <v>67</v>
      </c>
      <c r="F21" s="444">
        <v>62</v>
      </c>
      <c r="G21" s="444">
        <v>60</v>
      </c>
      <c r="H21" s="444">
        <v>57</v>
      </c>
      <c r="I21" s="444">
        <v>56</v>
      </c>
      <c r="J21" s="444">
        <v>57</v>
      </c>
      <c r="K21" s="444">
        <v>54</v>
      </c>
      <c r="L21" s="444">
        <v>56</v>
      </c>
      <c r="M21" s="444">
        <v>51</v>
      </c>
      <c r="N21" s="444">
        <v>54</v>
      </c>
      <c r="O21" s="444">
        <v>55</v>
      </c>
      <c r="P21" s="444">
        <v>55</v>
      </c>
      <c r="Q21" s="444">
        <v>51</v>
      </c>
      <c r="R21" s="444">
        <v>52</v>
      </c>
      <c r="S21" s="444">
        <v>53</v>
      </c>
      <c r="T21" s="444">
        <v>0</v>
      </c>
      <c r="U21" s="444">
        <v>0</v>
      </c>
      <c r="V21" s="444">
        <v>0</v>
      </c>
      <c r="W21" s="444">
        <v>0</v>
      </c>
      <c r="X21" s="444">
        <v>0</v>
      </c>
      <c r="Y21" s="444">
        <v>0</v>
      </c>
      <c r="Z21" s="444">
        <v>0</v>
      </c>
      <c r="AA21" s="444">
        <v>0</v>
      </c>
      <c r="AB21" s="444">
        <v>0</v>
      </c>
      <c r="AC21" s="444">
        <v>0</v>
      </c>
      <c r="AD21" s="444">
        <v>0</v>
      </c>
      <c r="AE21" s="444">
        <v>0</v>
      </c>
      <c r="AF21" s="444">
        <v>0</v>
      </c>
      <c r="AG21" s="444">
        <v>0</v>
      </c>
      <c r="AH21" s="444">
        <v>0</v>
      </c>
      <c r="AI21" s="444">
        <v>0</v>
      </c>
      <c r="AJ21" s="444">
        <v>0</v>
      </c>
      <c r="AK21" s="444">
        <v>0</v>
      </c>
      <c r="AL21" s="444">
        <v>0</v>
      </c>
      <c r="AM21" s="444">
        <v>0</v>
      </c>
      <c r="AN21" s="444">
        <v>0</v>
      </c>
      <c r="AO21" s="444">
        <v>0</v>
      </c>
      <c r="AP21" s="444">
        <v>0</v>
      </c>
      <c r="AQ21" s="444">
        <v>0</v>
      </c>
      <c r="AR21" s="444">
        <v>59</v>
      </c>
      <c r="AS21" s="444">
        <v>61</v>
      </c>
      <c r="AT21" s="444">
        <v>66</v>
      </c>
      <c r="AU21" s="444">
        <v>66</v>
      </c>
      <c r="AV21" s="444">
        <v>65</v>
      </c>
      <c r="AW21" s="444">
        <v>0</v>
      </c>
    </row>
    <row r="22" spans="1:49" x14ac:dyDescent="0.35">
      <c r="A22" s="445" t="s">
        <v>18</v>
      </c>
      <c r="B22" s="445">
        <v>19457</v>
      </c>
      <c r="C22" s="445">
        <v>23089</v>
      </c>
      <c r="D22" s="445">
        <v>24235</v>
      </c>
      <c r="E22" s="445">
        <v>24602</v>
      </c>
      <c r="F22" s="445">
        <v>24368</v>
      </c>
      <c r="G22" s="445">
        <v>23030</v>
      </c>
      <c r="H22" s="445">
        <v>21803</v>
      </c>
      <c r="I22" s="445">
        <v>19991</v>
      </c>
      <c r="J22" s="445">
        <v>21797</v>
      </c>
      <c r="K22" s="445">
        <v>27787</v>
      </c>
      <c r="L22" s="445">
        <v>27411</v>
      </c>
      <c r="M22" s="445">
        <v>27324</v>
      </c>
      <c r="N22" s="445">
        <v>27055</v>
      </c>
      <c r="O22" s="445">
        <v>27283</v>
      </c>
      <c r="P22" s="445">
        <v>28653</v>
      </c>
      <c r="Q22" s="445">
        <v>31073</v>
      </c>
      <c r="R22" s="445">
        <v>32642</v>
      </c>
      <c r="S22" s="445">
        <v>33238</v>
      </c>
      <c r="T22" s="445">
        <v>0</v>
      </c>
      <c r="U22" s="445">
        <v>0</v>
      </c>
      <c r="V22" s="445">
        <v>0</v>
      </c>
      <c r="W22" s="445">
        <v>0</v>
      </c>
      <c r="X22" s="445">
        <v>0</v>
      </c>
      <c r="Y22" s="445">
        <v>0</v>
      </c>
      <c r="Z22" s="445">
        <v>0</v>
      </c>
      <c r="AA22" s="445">
        <v>0</v>
      </c>
      <c r="AB22" s="445">
        <v>0</v>
      </c>
      <c r="AC22" s="445">
        <v>0</v>
      </c>
      <c r="AD22" s="445">
        <v>0</v>
      </c>
      <c r="AE22" s="445">
        <v>0</v>
      </c>
      <c r="AF22" s="445">
        <v>0</v>
      </c>
      <c r="AG22" s="445">
        <v>0</v>
      </c>
      <c r="AH22" s="445">
        <v>0</v>
      </c>
      <c r="AI22" s="445">
        <v>0</v>
      </c>
      <c r="AJ22" s="445">
        <v>0</v>
      </c>
      <c r="AK22" s="445">
        <v>0</v>
      </c>
      <c r="AL22" s="445">
        <v>0</v>
      </c>
      <c r="AM22" s="445">
        <v>0</v>
      </c>
      <c r="AN22" s="445">
        <v>0</v>
      </c>
      <c r="AO22" s="445">
        <v>0</v>
      </c>
      <c r="AP22" s="445">
        <v>0</v>
      </c>
      <c r="AQ22" s="445">
        <v>0</v>
      </c>
      <c r="AR22" s="445">
        <v>35050</v>
      </c>
      <c r="AS22" s="445">
        <v>35878</v>
      </c>
      <c r="AT22" s="445">
        <v>35594</v>
      </c>
      <c r="AU22" s="445">
        <v>34307</v>
      </c>
      <c r="AV22" s="445">
        <v>34210</v>
      </c>
      <c r="AW22" s="445">
        <v>0</v>
      </c>
    </row>
    <row r="23" spans="1:49" x14ac:dyDescent="0.35">
      <c r="A23" s="441" t="s">
        <v>855</v>
      </c>
      <c r="B23" s="442"/>
      <c r="C23" s="442"/>
      <c r="D23" s="442"/>
      <c r="E23" s="442"/>
      <c r="F23" s="442"/>
      <c r="G23" s="442"/>
      <c r="H23" s="442"/>
      <c r="I23" s="442"/>
      <c r="J23" s="442"/>
      <c r="K23" s="442"/>
      <c r="L23" s="442"/>
      <c r="M23" s="442"/>
      <c r="N23" s="442"/>
      <c r="O23" s="442"/>
      <c r="P23" s="442"/>
      <c r="Q23" s="442"/>
      <c r="R23" s="442"/>
      <c r="S23" s="442"/>
      <c r="T23" s="442"/>
      <c r="U23" s="442"/>
      <c r="V23" s="442"/>
      <c r="W23" s="442"/>
      <c r="X23" s="442"/>
      <c r="Y23" s="442"/>
      <c r="Z23" s="442"/>
      <c r="AA23" s="442"/>
      <c r="AB23" s="442"/>
      <c r="AC23" s="442"/>
      <c r="AD23" s="442"/>
      <c r="AE23" s="442"/>
      <c r="AF23" s="442"/>
      <c r="AG23" s="442"/>
      <c r="AH23" s="442"/>
      <c r="AI23" s="442"/>
      <c r="AJ23" s="442"/>
      <c r="AK23" s="442"/>
      <c r="AL23" s="442"/>
      <c r="AM23" s="442"/>
      <c r="AN23" s="442"/>
      <c r="AO23" s="442"/>
      <c r="AP23" s="442"/>
      <c r="AQ23" s="442"/>
      <c r="AR23" s="442"/>
      <c r="AS23" s="442"/>
      <c r="AT23" s="442"/>
      <c r="AU23" s="442"/>
      <c r="AV23" s="442"/>
      <c r="AW23" s="442"/>
    </row>
    <row r="24" spans="1:49" x14ac:dyDescent="0.35">
      <c r="A24" s="443" t="s">
        <v>857</v>
      </c>
      <c r="B24" s="443">
        <v>2089</v>
      </c>
      <c r="C24" s="443">
        <v>2861</v>
      </c>
      <c r="D24" s="443">
        <v>3122</v>
      </c>
      <c r="E24" s="443">
        <v>3678</v>
      </c>
      <c r="F24" s="443">
        <v>4536</v>
      </c>
      <c r="G24" s="443">
        <v>4211</v>
      </c>
      <c r="H24" s="443">
        <v>3888</v>
      </c>
      <c r="I24" s="443">
        <v>3252</v>
      </c>
      <c r="J24" s="443">
        <v>2737</v>
      </c>
      <c r="K24" s="443">
        <v>3312</v>
      </c>
      <c r="L24" s="443">
        <v>3855</v>
      </c>
      <c r="M24" s="443">
        <v>3889</v>
      </c>
      <c r="N24" s="443">
        <v>4048</v>
      </c>
      <c r="O24" s="443">
        <v>3905</v>
      </c>
      <c r="P24" s="443">
        <v>3590</v>
      </c>
      <c r="Q24" s="443">
        <v>3576</v>
      </c>
      <c r="R24" s="443">
        <v>3476</v>
      </c>
      <c r="S24" s="443">
        <v>3669</v>
      </c>
      <c r="T24" s="443">
        <v>0</v>
      </c>
      <c r="U24" s="443">
        <v>0</v>
      </c>
      <c r="V24" s="443">
        <v>0</v>
      </c>
      <c r="W24" s="443">
        <v>0</v>
      </c>
      <c r="X24" s="443">
        <v>0</v>
      </c>
      <c r="Y24" s="443">
        <v>0</v>
      </c>
      <c r="Z24" s="443">
        <v>0</v>
      </c>
      <c r="AA24" s="443">
        <v>0</v>
      </c>
      <c r="AB24" s="443">
        <v>0</v>
      </c>
      <c r="AC24" s="443">
        <v>0</v>
      </c>
      <c r="AD24" s="443">
        <v>0</v>
      </c>
      <c r="AE24" s="443">
        <v>0</v>
      </c>
      <c r="AF24" s="443">
        <v>0</v>
      </c>
      <c r="AG24" s="443">
        <v>0</v>
      </c>
      <c r="AH24" s="443">
        <v>0</v>
      </c>
      <c r="AI24" s="443">
        <v>0</v>
      </c>
      <c r="AJ24" s="443">
        <v>0</v>
      </c>
      <c r="AK24" s="443">
        <v>0</v>
      </c>
      <c r="AL24" s="443">
        <v>0</v>
      </c>
      <c r="AM24" s="443">
        <v>0</v>
      </c>
      <c r="AN24" s="443">
        <v>0</v>
      </c>
      <c r="AO24" s="443">
        <v>0</v>
      </c>
      <c r="AP24" s="443">
        <v>0</v>
      </c>
      <c r="AQ24" s="443">
        <v>0</v>
      </c>
      <c r="AR24" s="443">
        <v>4093</v>
      </c>
      <c r="AS24" s="443">
        <v>4457</v>
      </c>
      <c r="AT24" s="443">
        <v>4257</v>
      </c>
      <c r="AU24" s="443">
        <v>4450</v>
      </c>
      <c r="AV24" s="443">
        <v>4548</v>
      </c>
      <c r="AW24" s="443">
        <v>0</v>
      </c>
    </row>
    <row r="25" spans="1:49" x14ac:dyDescent="0.35">
      <c r="A25" s="443" t="s">
        <v>858</v>
      </c>
      <c r="B25" s="443">
        <v>153</v>
      </c>
      <c r="C25" s="443">
        <v>157</v>
      </c>
      <c r="D25" s="443">
        <v>175</v>
      </c>
      <c r="E25" s="443">
        <v>183</v>
      </c>
      <c r="F25" s="443">
        <v>180</v>
      </c>
      <c r="G25" s="443">
        <v>172</v>
      </c>
      <c r="H25" s="443">
        <v>166</v>
      </c>
      <c r="I25" s="443">
        <v>164</v>
      </c>
      <c r="J25" s="443">
        <v>118</v>
      </c>
      <c r="K25" s="443">
        <v>115</v>
      </c>
      <c r="L25" s="443">
        <v>117</v>
      </c>
      <c r="M25" s="443">
        <v>136</v>
      </c>
      <c r="N25" s="443">
        <v>165</v>
      </c>
      <c r="O25" s="443">
        <v>170</v>
      </c>
      <c r="P25" s="443">
        <v>162</v>
      </c>
      <c r="Q25" s="443">
        <v>166</v>
      </c>
      <c r="R25" s="443">
        <v>189</v>
      </c>
      <c r="S25" s="443">
        <v>177</v>
      </c>
      <c r="T25" s="443">
        <v>0</v>
      </c>
      <c r="U25" s="443">
        <v>0</v>
      </c>
      <c r="V25" s="443">
        <v>0</v>
      </c>
      <c r="W25" s="443">
        <v>0</v>
      </c>
      <c r="X25" s="443">
        <v>0</v>
      </c>
      <c r="Y25" s="443">
        <v>0</v>
      </c>
      <c r="Z25" s="443">
        <v>0</v>
      </c>
      <c r="AA25" s="443">
        <v>0</v>
      </c>
      <c r="AB25" s="443">
        <v>0</v>
      </c>
      <c r="AC25" s="443">
        <v>0</v>
      </c>
      <c r="AD25" s="443">
        <v>0</v>
      </c>
      <c r="AE25" s="443">
        <v>0</v>
      </c>
      <c r="AF25" s="443">
        <v>0</v>
      </c>
      <c r="AG25" s="443">
        <v>0</v>
      </c>
      <c r="AH25" s="443">
        <v>0</v>
      </c>
      <c r="AI25" s="443">
        <v>0</v>
      </c>
      <c r="AJ25" s="443">
        <v>0</v>
      </c>
      <c r="AK25" s="443">
        <v>0</v>
      </c>
      <c r="AL25" s="443">
        <v>0</v>
      </c>
      <c r="AM25" s="443">
        <v>0</v>
      </c>
      <c r="AN25" s="443">
        <v>0</v>
      </c>
      <c r="AO25" s="443">
        <v>0</v>
      </c>
      <c r="AP25" s="443">
        <v>0</v>
      </c>
      <c r="AQ25" s="443">
        <v>0</v>
      </c>
      <c r="AR25" s="443">
        <v>336</v>
      </c>
      <c r="AS25" s="443">
        <v>376</v>
      </c>
      <c r="AT25" s="443">
        <v>383</v>
      </c>
      <c r="AU25" s="443">
        <v>390</v>
      </c>
      <c r="AV25" s="443">
        <v>384</v>
      </c>
      <c r="AW25" s="443">
        <v>0</v>
      </c>
    </row>
    <row r="26" spans="1:49" x14ac:dyDescent="0.35">
      <c r="A26" s="443" t="s">
        <v>859</v>
      </c>
      <c r="B26" s="443">
        <v>30</v>
      </c>
      <c r="C26" s="443">
        <v>31</v>
      </c>
      <c r="D26" s="443">
        <v>33</v>
      </c>
      <c r="E26" s="443">
        <v>32</v>
      </c>
      <c r="F26" s="443">
        <v>29</v>
      </c>
      <c r="G26" s="443">
        <v>32</v>
      </c>
      <c r="H26" s="443">
        <v>38</v>
      </c>
      <c r="I26" s="443">
        <v>39</v>
      </c>
      <c r="J26" s="443">
        <v>35</v>
      </c>
      <c r="K26" s="443">
        <v>32</v>
      </c>
      <c r="L26" s="443">
        <v>34</v>
      </c>
      <c r="M26" s="443">
        <v>37</v>
      </c>
      <c r="N26" s="443">
        <v>35</v>
      </c>
      <c r="O26" s="443">
        <v>32</v>
      </c>
      <c r="P26" s="443">
        <v>32</v>
      </c>
      <c r="Q26" s="443">
        <v>35</v>
      </c>
      <c r="R26" s="443">
        <v>34</v>
      </c>
      <c r="S26" s="443">
        <v>37</v>
      </c>
      <c r="T26" s="443">
        <v>0</v>
      </c>
      <c r="U26" s="443">
        <v>0</v>
      </c>
      <c r="V26" s="443">
        <v>0</v>
      </c>
      <c r="W26" s="443">
        <v>0</v>
      </c>
      <c r="X26" s="443">
        <v>0</v>
      </c>
      <c r="Y26" s="443">
        <v>0</v>
      </c>
      <c r="Z26" s="443">
        <v>0</v>
      </c>
      <c r="AA26" s="443">
        <v>0</v>
      </c>
      <c r="AB26" s="443">
        <v>0</v>
      </c>
      <c r="AC26" s="443">
        <v>0</v>
      </c>
      <c r="AD26" s="443">
        <v>0</v>
      </c>
      <c r="AE26" s="443">
        <v>0</v>
      </c>
      <c r="AF26" s="443">
        <v>0</v>
      </c>
      <c r="AG26" s="443">
        <v>0</v>
      </c>
      <c r="AH26" s="443">
        <v>0</v>
      </c>
      <c r="AI26" s="443">
        <v>0</v>
      </c>
      <c r="AJ26" s="443">
        <v>0</v>
      </c>
      <c r="AK26" s="443">
        <v>0</v>
      </c>
      <c r="AL26" s="443">
        <v>0</v>
      </c>
      <c r="AM26" s="443">
        <v>0</v>
      </c>
      <c r="AN26" s="443">
        <v>0</v>
      </c>
      <c r="AO26" s="443">
        <v>0</v>
      </c>
      <c r="AP26" s="443">
        <v>0</v>
      </c>
      <c r="AQ26" s="443">
        <v>0</v>
      </c>
      <c r="AR26" s="443">
        <v>82</v>
      </c>
      <c r="AS26" s="443">
        <v>84</v>
      </c>
      <c r="AT26" s="443">
        <v>99</v>
      </c>
      <c r="AU26" s="443">
        <v>102</v>
      </c>
      <c r="AV26" s="443">
        <v>103</v>
      </c>
      <c r="AW26" s="443">
        <v>0</v>
      </c>
    </row>
    <row r="27" spans="1:49" ht="16" thickBot="1" x14ac:dyDescent="0.4">
      <c r="A27" s="444" t="s">
        <v>860</v>
      </c>
      <c r="B27" s="444">
        <v>6</v>
      </c>
      <c r="C27" s="444">
        <v>6</v>
      </c>
      <c r="D27" s="444">
        <v>6</v>
      </c>
      <c r="E27" s="444">
        <v>6</v>
      </c>
      <c r="F27" s="444">
        <v>6</v>
      </c>
      <c r="G27" s="444">
        <v>6</v>
      </c>
      <c r="H27" s="444">
        <v>5</v>
      </c>
      <c r="I27" s="444">
        <v>5</v>
      </c>
      <c r="J27" s="444">
        <v>5</v>
      </c>
      <c r="K27" s="444">
        <v>5</v>
      </c>
      <c r="L27" s="444">
        <v>5</v>
      </c>
      <c r="M27" s="444">
        <v>5</v>
      </c>
      <c r="N27" s="444">
        <v>6</v>
      </c>
      <c r="O27" s="444">
        <v>7</v>
      </c>
      <c r="P27" s="444">
        <v>7</v>
      </c>
      <c r="Q27" s="444">
        <v>7</v>
      </c>
      <c r="R27" s="444">
        <v>6</v>
      </c>
      <c r="S27" s="444">
        <v>8</v>
      </c>
      <c r="T27" s="444">
        <v>0</v>
      </c>
      <c r="U27" s="444">
        <v>0</v>
      </c>
      <c r="V27" s="444">
        <v>0</v>
      </c>
      <c r="W27" s="444">
        <v>0</v>
      </c>
      <c r="X27" s="444">
        <v>0</v>
      </c>
      <c r="Y27" s="444">
        <v>0</v>
      </c>
      <c r="Z27" s="444">
        <v>0</v>
      </c>
      <c r="AA27" s="444">
        <v>0</v>
      </c>
      <c r="AB27" s="444">
        <v>0</v>
      </c>
      <c r="AC27" s="444">
        <v>0</v>
      </c>
      <c r="AD27" s="444">
        <v>0</v>
      </c>
      <c r="AE27" s="444">
        <v>0</v>
      </c>
      <c r="AF27" s="444">
        <v>0</v>
      </c>
      <c r="AG27" s="444">
        <v>0</v>
      </c>
      <c r="AH27" s="444">
        <v>0</v>
      </c>
      <c r="AI27" s="444">
        <v>0</v>
      </c>
      <c r="AJ27" s="444">
        <v>0</v>
      </c>
      <c r="AK27" s="444">
        <v>0</v>
      </c>
      <c r="AL27" s="444">
        <v>0</v>
      </c>
      <c r="AM27" s="444">
        <v>0</v>
      </c>
      <c r="AN27" s="444">
        <v>0</v>
      </c>
      <c r="AO27" s="444">
        <v>0</v>
      </c>
      <c r="AP27" s="444">
        <v>0</v>
      </c>
      <c r="AQ27" s="444">
        <v>0</v>
      </c>
      <c r="AR27" s="444">
        <v>0</v>
      </c>
      <c r="AS27" s="444">
        <v>0</v>
      </c>
      <c r="AT27" s="444">
        <v>2</v>
      </c>
      <c r="AU27" s="444">
        <v>3</v>
      </c>
      <c r="AV27" s="444">
        <v>3</v>
      </c>
      <c r="AW27" s="444">
        <v>0</v>
      </c>
    </row>
    <row r="28" spans="1:49" x14ac:dyDescent="0.35">
      <c r="A28" s="445" t="s">
        <v>18</v>
      </c>
      <c r="B28" s="445">
        <v>2278</v>
      </c>
      <c r="C28" s="445">
        <v>3055</v>
      </c>
      <c r="D28" s="445">
        <v>3336</v>
      </c>
      <c r="E28" s="445">
        <v>3899</v>
      </c>
      <c r="F28" s="445">
        <v>4751</v>
      </c>
      <c r="G28" s="445">
        <v>4421</v>
      </c>
      <c r="H28" s="445">
        <v>4097</v>
      </c>
      <c r="I28" s="445">
        <v>3460</v>
      </c>
      <c r="J28" s="445">
        <v>2895</v>
      </c>
      <c r="K28" s="445">
        <v>3464</v>
      </c>
      <c r="L28" s="445">
        <v>4011</v>
      </c>
      <c r="M28" s="445">
        <v>4067</v>
      </c>
      <c r="N28" s="445">
        <v>4254</v>
      </c>
      <c r="O28" s="445">
        <v>4114</v>
      </c>
      <c r="P28" s="445">
        <v>3791</v>
      </c>
      <c r="Q28" s="445">
        <v>3784</v>
      </c>
      <c r="R28" s="445">
        <v>3705</v>
      </c>
      <c r="S28" s="445">
        <v>3891</v>
      </c>
      <c r="T28" s="445">
        <v>0</v>
      </c>
      <c r="U28" s="445">
        <v>0</v>
      </c>
      <c r="V28" s="445">
        <v>0</v>
      </c>
      <c r="W28" s="445">
        <v>0</v>
      </c>
      <c r="X28" s="445">
        <v>0</v>
      </c>
      <c r="Y28" s="445">
        <v>0</v>
      </c>
      <c r="Z28" s="445">
        <v>0</v>
      </c>
      <c r="AA28" s="445">
        <v>0</v>
      </c>
      <c r="AB28" s="445">
        <v>0</v>
      </c>
      <c r="AC28" s="445">
        <v>0</v>
      </c>
      <c r="AD28" s="445">
        <v>0</v>
      </c>
      <c r="AE28" s="445">
        <v>0</v>
      </c>
      <c r="AF28" s="445">
        <v>0</v>
      </c>
      <c r="AG28" s="445">
        <v>0</v>
      </c>
      <c r="AH28" s="445">
        <v>0</v>
      </c>
      <c r="AI28" s="445">
        <v>0</v>
      </c>
      <c r="AJ28" s="445">
        <v>0</v>
      </c>
      <c r="AK28" s="445">
        <v>0</v>
      </c>
      <c r="AL28" s="445">
        <v>0</v>
      </c>
      <c r="AM28" s="445">
        <v>0</v>
      </c>
      <c r="AN28" s="445">
        <v>0</v>
      </c>
      <c r="AO28" s="445">
        <v>0</v>
      </c>
      <c r="AP28" s="445">
        <v>0</v>
      </c>
      <c r="AQ28" s="445">
        <v>0</v>
      </c>
      <c r="AR28" s="445">
        <v>4511</v>
      </c>
      <c r="AS28" s="445">
        <v>4917</v>
      </c>
      <c r="AT28" s="445">
        <v>4741</v>
      </c>
      <c r="AU28" s="445">
        <v>4945</v>
      </c>
      <c r="AV28" s="445">
        <v>5038</v>
      </c>
      <c r="AW28" s="445">
        <v>0</v>
      </c>
    </row>
    <row r="29" spans="1:49" x14ac:dyDescent="0.35">
      <c r="A29" s="441" t="s">
        <v>18</v>
      </c>
      <c r="B29" s="442"/>
      <c r="C29" s="442"/>
      <c r="D29" s="442"/>
      <c r="E29" s="442"/>
      <c r="F29" s="442"/>
      <c r="G29" s="442"/>
      <c r="H29" s="442"/>
      <c r="I29" s="442"/>
      <c r="J29" s="442"/>
      <c r="K29" s="442"/>
      <c r="L29" s="442"/>
      <c r="M29" s="442"/>
      <c r="N29" s="442"/>
      <c r="O29" s="442"/>
      <c r="P29" s="442"/>
      <c r="Q29" s="442"/>
      <c r="R29" s="442"/>
      <c r="S29" s="442"/>
      <c r="T29" s="442"/>
      <c r="U29" s="442"/>
      <c r="V29" s="442"/>
      <c r="W29" s="442"/>
      <c r="X29" s="442"/>
      <c r="Y29" s="442"/>
      <c r="Z29" s="442"/>
      <c r="AA29" s="442"/>
      <c r="AB29" s="442"/>
      <c r="AC29" s="442"/>
      <c r="AD29" s="442"/>
      <c r="AE29" s="442"/>
      <c r="AF29" s="442"/>
      <c r="AG29" s="442"/>
      <c r="AH29" s="442"/>
      <c r="AI29" s="442"/>
      <c r="AJ29" s="442"/>
      <c r="AK29" s="442"/>
      <c r="AL29" s="442"/>
      <c r="AM29" s="442"/>
      <c r="AN29" s="442"/>
      <c r="AO29" s="442"/>
      <c r="AP29" s="442"/>
      <c r="AQ29" s="442"/>
      <c r="AR29" s="442"/>
      <c r="AS29" s="442"/>
      <c r="AT29" s="442"/>
      <c r="AU29" s="442"/>
      <c r="AV29" s="442"/>
      <c r="AW29" s="442"/>
    </row>
    <row r="30" spans="1:49" x14ac:dyDescent="0.35">
      <c r="A30" s="443" t="s">
        <v>857</v>
      </c>
      <c r="B30" s="443">
        <f t="shared" ref="B30:AK33" si="0">SUM(B18,B24)</f>
        <v>20445</v>
      </c>
      <c r="C30" s="443">
        <f t="shared" si="0"/>
        <v>24887</v>
      </c>
      <c r="D30" s="443">
        <f t="shared" si="0"/>
        <v>26298</v>
      </c>
      <c r="E30" s="443">
        <f t="shared" si="0"/>
        <v>27240</v>
      </c>
      <c r="F30" s="443">
        <f t="shared" si="0"/>
        <v>27862</v>
      </c>
      <c r="G30" s="443">
        <f t="shared" si="0"/>
        <v>26198</v>
      </c>
      <c r="H30" s="443">
        <f t="shared" si="0"/>
        <v>24643</v>
      </c>
      <c r="I30" s="443">
        <f t="shared" si="0"/>
        <v>22163</v>
      </c>
      <c r="J30" s="443">
        <f t="shared" si="0"/>
        <v>23442</v>
      </c>
      <c r="K30" s="443">
        <f t="shared" si="0"/>
        <v>30064</v>
      </c>
      <c r="L30" s="443">
        <f t="shared" si="0"/>
        <v>30255</v>
      </c>
      <c r="M30" s="443">
        <f t="shared" si="0"/>
        <v>30196</v>
      </c>
      <c r="N30" s="443">
        <f t="shared" si="0"/>
        <v>30047</v>
      </c>
      <c r="O30" s="443">
        <f t="shared" si="0"/>
        <v>30130</v>
      </c>
      <c r="P30" s="443">
        <f t="shared" si="0"/>
        <v>31193</v>
      </c>
      <c r="Q30" s="443">
        <f t="shared" si="0"/>
        <v>33574</v>
      </c>
      <c r="R30" s="443">
        <f t="shared" si="0"/>
        <v>34978</v>
      </c>
      <c r="S30" s="443">
        <f t="shared" si="0"/>
        <v>35736</v>
      </c>
      <c r="T30" s="443">
        <f t="shared" si="0"/>
        <v>0</v>
      </c>
      <c r="U30" s="443">
        <f t="shared" si="0"/>
        <v>0</v>
      </c>
      <c r="V30" s="443">
        <f t="shared" si="0"/>
        <v>0</v>
      </c>
      <c r="W30" s="443">
        <f t="shared" si="0"/>
        <v>0</v>
      </c>
      <c r="X30" s="443">
        <f t="shared" si="0"/>
        <v>0</v>
      </c>
      <c r="Y30" s="443">
        <f t="shared" si="0"/>
        <v>0</v>
      </c>
      <c r="Z30" s="443">
        <f t="shared" si="0"/>
        <v>0</v>
      </c>
      <c r="AA30" s="443">
        <f t="shared" si="0"/>
        <v>0</v>
      </c>
      <c r="AB30" s="443">
        <f t="shared" si="0"/>
        <v>0</v>
      </c>
      <c r="AC30" s="443">
        <f t="shared" si="0"/>
        <v>0</v>
      </c>
      <c r="AD30" s="443">
        <f t="shared" si="0"/>
        <v>0</v>
      </c>
      <c r="AE30" s="443">
        <f t="shared" si="0"/>
        <v>0</v>
      </c>
      <c r="AF30" s="443">
        <f t="shared" si="0"/>
        <v>0</v>
      </c>
      <c r="AG30" s="443">
        <f t="shared" si="0"/>
        <v>0</v>
      </c>
      <c r="AH30" s="443">
        <f t="shared" si="0"/>
        <v>0</v>
      </c>
      <c r="AI30" s="443">
        <f t="shared" si="0"/>
        <v>0</v>
      </c>
      <c r="AJ30" s="443">
        <f t="shared" si="0"/>
        <v>0</v>
      </c>
      <c r="AK30" s="443">
        <f t="shared" si="0"/>
        <v>0</v>
      </c>
      <c r="AL30" s="443">
        <f>SUM(AL18,AL24)</f>
        <v>0</v>
      </c>
      <c r="AM30" s="443">
        <f t="shared" ref="AM30:AO30" si="1">SUM(AM18,AM24)</f>
        <v>0</v>
      </c>
      <c r="AN30" s="443">
        <f>SUM(AN18,AN24)</f>
        <v>0</v>
      </c>
      <c r="AO30" s="443">
        <f t="shared" si="1"/>
        <v>0</v>
      </c>
      <c r="AP30" s="443">
        <f>SUM(AP18,AP24)</f>
        <v>0</v>
      </c>
      <c r="AQ30" s="443">
        <f t="shared" ref="AQ30:AS30" si="2">SUM(AQ18,AQ24)</f>
        <v>0</v>
      </c>
      <c r="AR30" s="443">
        <f>SUM(AR18,AR24)</f>
        <v>36728</v>
      </c>
      <c r="AS30" s="443">
        <f t="shared" si="2"/>
        <v>37824</v>
      </c>
      <c r="AT30" s="443">
        <f>SUM(AT18,AT24)</f>
        <v>37281</v>
      </c>
      <c r="AU30" s="443">
        <f t="shared" ref="AU30:AW30" si="3">SUM(AU18,AU24)</f>
        <v>36171</v>
      </c>
      <c r="AV30" s="443">
        <f>SUM(AV18,AV24)</f>
        <v>36070</v>
      </c>
      <c r="AW30" s="443">
        <f t="shared" si="3"/>
        <v>0</v>
      </c>
    </row>
    <row r="31" spans="1:49" x14ac:dyDescent="0.35">
      <c r="A31" s="443" t="s">
        <v>858</v>
      </c>
      <c r="B31" s="443">
        <f t="shared" si="0"/>
        <v>954</v>
      </c>
      <c r="C31" s="443">
        <f t="shared" si="0"/>
        <v>926</v>
      </c>
      <c r="D31" s="443">
        <f t="shared" si="0"/>
        <v>948</v>
      </c>
      <c r="E31" s="443">
        <f t="shared" si="0"/>
        <v>949</v>
      </c>
      <c r="F31" s="443">
        <f t="shared" si="0"/>
        <v>962</v>
      </c>
      <c r="G31" s="443">
        <f t="shared" si="0"/>
        <v>966</v>
      </c>
      <c r="H31" s="443">
        <f t="shared" si="0"/>
        <v>957</v>
      </c>
      <c r="I31" s="443">
        <f t="shared" si="0"/>
        <v>984</v>
      </c>
      <c r="J31" s="443">
        <f t="shared" si="0"/>
        <v>940</v>
      </c>
      <c r="K31" s="443">
        <f t="shared" si="0"/>
        <v>894</v>
      </c>
      <c r="L31" s="443">
        <f t="shared" si="0"/>
        <v>870</v>
      </c>
      <c r="M31" s="443">
        <f t="shared" si="0"/>
        <v>893</v>
      </c>
      <c r="N31" s="443">
        <f t="shared" si="0"/>
        <v>960</v>
      </c>
      <c r="O31" s="443">
        <f t="shared" si="0"/>
        <v>973</v>
      </c>
      <c r="P31" s="443">
        <f t="shared" si="0"/>
        <v>966</v>
      </c>
      <c r="Q31" s="443">
        <f t="shared" si="0"/>
        <v>1005</v>
      </c>
      <c r="R31" s="443">
        <f t="shared" si="0"/>
        <v>1076</v>
      </c>
      <c r="S31" s="443">
        <f t="shared" si="0"/>
        <v>1094</v>
      </c>
      <c r="T31" s="443">
        <f t="shared" si="0"/>
        <v>0</v>
      </c>
      <c r="U31" s="443">
        <f t="shared" si="0"/>
        <v>0</v>
      </c>
      <c r="V31" s="443">
        <f t="shared" si="0"/>
        <v>0</v>
      </c>
      <c r="W31" s="443">
        <f t="shared" si="0"/>
        <v>0</v>
      </c>
      <c r="X31" s="443">
        <f t="shared" si="0"/>
        <v>0</v>
      </c>
      <c r="Y31" s="443">
        <f t="shared" si="0"/>
        <v>0</v>
      </c>
      <c r="Z31" s="443">
        <f t="shared" si="0"/>
        <v>0</v>
      </c>
      <c r="AA31" s="443">
        <f t="shared" si="0"/>
        <v>0</v>
      </c>
      <c r="AB31" s="443">
        <f t="shared" si="0"/>
        <v>0</v>
      </c>
      <c r="AC31" s="443">
        <f t="shared" si="0"/>
        <v>0</v>
      </c>
      <c r="AD31" s="443">
        <f t="shared" si="0"/>
        <v>0</v>
      </c>
      <c r="AE31" s="443">
        <f t="shared" si="0"/>
        <v>0</v>
      </c>
      <c r="AF31" s="443">
        <f t="shared" si="0"/>
        <v>0</v>
      </c>
      <c r="AG31" s="443">
        <f t="shared" si="0"/>
        <v>0</v>
      </c>
      <c r="AH31" s="443">
        <f t="shared" si="0"/>
        <v>0</v>
      </c>
      <c r="AI31" s="443">
        <f t="shared" si="0"/>
        <v>0</v>
      </c>
      <c r="AJ31" s="443">
        <f t="shared" si="0"/>
        <v>0</v>
      </c>
      <c r="AK31" s="443">
        <f t="shared" si="0"/>
        <v>0</v>
      </c>
      <c r="AL31" s="443">
        <f t="shared" ref="AL31:AW33" si="4">SUM(AL19,AL25)</f>
        <v>0</v>
      </c>
      <c r="AM31" s="443">
        <f t="shared" si="4"/>
        <v>0</v>
      </c>
      <c r="AN31" s="443">
        <f t="shared" si="4"/>
        <v>0</v>
      </c>
      <c r="AO31" s="443">
        <f t="shared" si="4"/>
        <v>0</v>
      </c>
      <c r="AP31" s="443">
        <f t="shared" si="4"/>
        <v>0</v>
      </c>
      <c r="AQ31" s="443">
        <f t="shared" si="4"/>
        <v>0</v>
      </c>
      <c r="AR31" s="443">
        <f t="shared" si="4"/>
        <v>2250</v>
      </c>
      <c r="AS31" s="443">
        <f t="shared" si="4"/>
        <v>2368</v>
      </c>
      <c r="AT31" s="443">
        <f t="shared" si="4"/>
        <v>2402</v>
      </c>
      <c r="AU31" s="443">
        <f t="shared" si="4"/>
        <v>2435</v>
      </c>
      <c r="AV31" s="443">
        <f t="shared" si="4"/>
        <v>2486</v>
      </c>
      <c r="AW31" s="443">
        <f t="shared" si="4"/>
        <v>0</v>
      </c>
    </row>
    <row r="32" spans="1:49" x14ac:dyDescent="0.35">
      <c r="A32" s="443" t="s">
        <v>859</v>
      </c>
      <c r="B32" s="443">
        <f t="shared" si="0"/>
        <v>257</v>
      </c>
      <c r="C32" s="443">
        <f t="shared" si="0"/>
        <v>250</v>
      </c>
      <c r="D32" s="443">
        <f t="shared" si="0"/>
        <v>250</v>
      </c>
      <c r="E32" s="443">
        <f t="shared" si="0"/>
        <v>239</v>
      </c>
      <c r="F32" s="443">
        <f t="shared" si="0"/>
        <v>227</v>
      </c>
      <c r="G32" s="443">
        <f t="shared" si="0"/>
        <v>221</v>
      </c>
      <c r="H32" s="443">
        <f t="shared" si="0"/>
        <v>238</v>
      </c>
      <c r="I32" s="443">
        <f t="shared" si="0"/>
        <v>243</v>
      </c>
      <c r="J32" s="443">
        <f t="shared" si="0"/>
        <v>248</v>
      </c>
      <c r="K32" s="443">
        <f t="shared" si="0"/>
        <v>234</v>
      </c>
      <c r="L32" s="443">
        <f t="shared" si="0"/>
        <v>236</v>
      </c>
      <c r="M32" s="443">
        <f t="shared" si="0"/>
        <v>246</v>
      </c>
      <c r="N32" s="443">
        <f t="shared" si="0"/>
        <v>242</v>
      </c>
      <c r="O32" s="443">
        <f t="shared" si="0"/>
        <v>232</v>
      </c>
      <c r="P32" s="443">
        <f t="shared" si="0"/>
        <v>223</v>
      </c>
      <c r="Q32" s="443">
        <f t="shared" si="0"/>
        <v>220</v>
      </c>
      <c r="R32" s="443">
        <f t="shared" si="0"/>
        <v>235</v>
      </c>
      <c r="S32" s="443">
        <f t="shared" si="0"/>
        <v>238</v>
      </c>
      <c r="T32" s="443">
        <f t="shared" si="0"/>
        <v>0</v>
      </c>
      <c r="U32" s="443">
        <f t="shared" si="0"/>
        <v>0</v>
      </c>
      <c r="V32" s="443">
        <f t="shared" si="0"/>
        <v>0</v>
      </c>
      <c r="W32" s="443">
        <f t="shared" si="0"/>
        <v>0</v>
      </c>
      <c r="X32" s="443">
        <f t="shared" si="0"/>
        <v>0</v>
      </c>
      <c r="Y32" s="443">
        <f t="shared" si="0"/>
        <v>0</v>
      </c>
      <c r="Z32" s="443">
        <f t="shared" si="0"/>
        <v>0</v>
      </c>
      <c r="AA32" s="443">
        <f t="shared" si="0"/>
        <v>0</v>
      </c>
      <c r="AB32" s="443">
        <f t="shared" si="0"/>
        <v>0</v>
      </c>
      <c r="AC32" s="443">
        <f t="shared" si="0"/>
        <v>0</v>
      </c>
      <c r="AD32" s="443">
        <f t="shared" si="0"/>
        <v>0</v>
      </c>
      <c r="AE32" s="443">
        <f t="shared" si="0"/>
        <v>0</v>
      </c>
      <c r="AF32" s="443">
        <f t="shared" si="0"/>
        <v>0</v>
      </c>
      <c r="AG32" s="443">
        <f t="shared" si="0"/>
        <v>0</v>
      </c>
      <c r="AH32" s="443">
        <f t="shared" si="0"/>
        <v>0</v>
      </c>
      <c r="AI32" s="443">
        <f t="shared" si="0"/>
        <v>0</v>
      </c>
      <c r="AJ32" s="443">
        <f t="shared" si="0"/>
        <v>0</v>
      </c>
      <c r="AK32" s="443">
        <f t="shared" si="0"/>
        <v>0</v>
      </c>
      <c r="AL32" s="443">
        <f t="shared" si="4"/>
        <v>0</v>
      </c>
      <c r="AM32" s="443">
        <f t="shared" si="4"/>
        <v>0</v>
      </c>
      <c r="AN32" s="443">
        <f t="shared" si="4"/>
        <v>0</v>
      </c>
      <c r="AO32" s="443">
        <f t="shared" si="4"/>
        <v>0</v>
      </c>
      <c r="AP32" s="443">
        <f t="shared" si="4"/>
        <v>0</v>
      </c>
      <c r="AQ32" s="443">
        <f t="shared" si="4"/>
        <v>0</v>
      </c>
      <c r="AR32" s="443">
        <f t="shared" si="4"/>
        <v>524</v>
      </c>
      <c r="AS32" s="443">
        <f t="shared" si="4"/>
        <v>542</v>
      </c>
      <c r="AT32" s="443">
        <f t="shared" si="4"/>
        <v>584</v>
      </c>
      <c r="AU32" s="443">
        <f t="shared" si="4"/>
        <v>577</v>
      </c>
      <c r="AV32" s="443">
        <f t="shared" si="4"/>
        <v>624</v>
      </c>
      <c r="AW32" s="443">
        <f t="shared" si="4"/>
        <v>0</v>
      </c>
    </row>
    <row r="33" spans="1:49" ht="16" thickBot="1" x14ac:dyDescent="0.4">
      <c r="A33" s="444" t="s">
        <v>860</v>
      </c>
      <c r="B33" s="443">
        <f t="shared" si="0"/>
        <v>79</v>
      </c>
      <c r="C33" s="443">
        <f t="shared" si="0"/>
        <v>81</v>
      </c>
      <c r="D33" s="443">
        <f t="shared" si="0"/>
        <v>75</v>
      </c>
      <c r="E33" s="443">
        <f t="shared" si="0"/>
        <v>73</v>
      </c>
      <c r="F33" s="443">
        <f t="shared" si="0"/>
        <v>68</v>
      </c>
      <c r="G33" s="443">
        <f t="shared" si="0"/>
        <v>66</v>
      </c>
      <c r="H33" s="443">
        <f t="shared" si="0"/>
        <v>62</v>
      </c>
      <c r="I33" s="443">
        <f t="shared" si="0"/>
        <v>61</v>
      </c>
      <c r="J33" s="443">
        <f t="shared" si="0"/>
        <v>62</v>
      </c>
      <c r="K33" s="443">
        <f t="shared" si="0"/>
        <v>59</v>
      </c>
      <c r="L33" s="443">
        <f t="shared" si="0"/>
        <v>61</v>
      </c>
      <c r="M33" s="443">
        <f t="shared" si="0"/>
        <v>56</v>
      </c>
      <c r="N33" s="443">
        <f t="shared" si="0"/>
        <v>60</v>
      </c>
      <c r="O33" s="443">
        <f t="shared" si="0"/>
        <v>62</v>
      </c>
      <c r="P33" s="443">
        <f t="shared" si="0"/>
        <v>62</v>
      </c>
      <c r="Q33" s="443">
        <f t="shared" si="0"/>
        <v>58</v>
      </c>
      <c r="R33" s="443">
        <f t="shared" si="0"/>
        <v>58</v>
      </c>
      <c r="S33" s="443">
        <f t="shared" si="0"/>
        <v>61</v>
      </c>
      <c r="T33" s="443">
        <f t="shared" si="0"/>
        <v>0</v>
      </c>
      <c r="U33" s="443">
        <f t="shared" si="0"/>
        <v>0</v>
      </c>
      <c r="V33" s="443">
        <f t="shared" si="0"/>
        <v>0</v>
      </c>
      <c r="W33" s="443">
        <f t="shared" si="0"/>
        <v>0</v>
      </c>
      <c r="X33" s="443">
        <f t="shared" si="0"/>
        <v>0</v>
      </c>
      <c r="Y33" s="443">
        <f t="shared" si="0"/>
        <v>0</v>
      </c>
      <c r="Z33" s="443">
        <f t="shared" si="0"/>
        <v>0</v>
      </c>
      <c r="AA33" s="443">
        <f t="shared" si="0"/>
        <v>0</v>
      </c>
      <c r="AB33" s="443">
        <f t="shared" si="0"/>
        <v>0</v>
      </c>
      <c r="AC33" s="443">
        <f t="shared" si="0"/>
        <v>0</v>
      </c>
      <c r="AD33" s="443">
        <f t="shared" si="0"/>
        <v>0</v>
      </c>
      <c r="AE33" s="443">
        <f t="shared" si="0"/>
        <v>0</v>
      </c>
      <c r="AF33" s="443">
        <f t="shared" si="0"/>
        <v>0</v>
      </c>
      <c r="AG33" s="443">
        <f t="shared" si="0"/>
        <v>0</v>
      </c>
      <c r="AH33" s="443">
        <f t="shared" si="0"/>
        <v>0</v>
      </c>
      <c r="AI33" s="443">
        <f t="shared" si="0"/>
        <v>0</v>
      </c>
      <c r="AJ33" s="443">
        <f t="shared" si="0"/>
        <v>0</v>
      </c>
      <c r="AK33" s="443">
        <f t="shared" si="0"/>
        <v>0</v>
      </c>
      <c r="AL33" s="443">
        <f t="shared" si="4"/>
        <v>0</v>
      </c>
      <c r="AM33" s="443">
        <f t="shared" si="4"/>
        <v>0</v>
      </c>
      <c r="AN33" s="443">
        <f t="shared" si="4"/>
        <v>0</v>
      </c>
      <c r="AO33" s="443">
        <f t="shared" si="4"/>
        <v>0</v>
      </c>
      <c r="AP33" s="443">
        <f t="shared" si="4"/>
        <v>0</v>
      </c>
      <c r="AQ33" s="443">
        <f t="shared" si="4"/>
        <v>0</v>
      </c>
      <c r="AR33" s="443">
        <f t="shared" si="4"/>
        <v>59</v>
      </c>
      <c r="AS33" s="443">
        <f t="shared" si="4"/>
        <v>61</v>
      </c>
      <c r="AT33" s="443">
        <f t="shared" si="4"/>
        <v>68</v>
      </c>
      <c r="AU33" s="443">
        <f t="shared" si="4"/>
        <v>69</v>
      </c>
      <c r="AV33" s="443">
        <f t="shared" si="4"/>
        <v>68</v>
      </c>
      <c r="AW33" s="443">
        <f t="shared" si="4"/>
        <v>0</v>
      </c>
    </row>
    <row r="34" spans="1:49" x14ac:dyDescent="0.35">
      <c r="A34" s="445" t="s">
        <v>18</v>
      </c>
      <c r="B34" s="445">
        <f t="shared" ref="B34:C34" si="5">SUM(B30:B33)</f>
        <v>21735</v>
      </c>
      <c r="C34" s="445">
        <f t="shared" si="5"/>
        <v>26144</v>
      </c>
      <c r="D34" s="445">
        <f t="shared" ref="D34:AW34" si="6">SUM(D30:D33)</f>
        <v>27571</v>
      </c>
      <c r="E34" s="445">
        <f t="shared" si="6"/>
        <v>28501</v>
      </c>
      <c r="F34" s="445">
        <f t="shared" si="6"/>
        <v>29119</v>
      </c>
      <c r="G34" s="445">
        <f t="shared" si="6"/>
        <v>27451</v>
      </c>
      <c r="H34" s="445">
        <f t="shared" si="6"/>
        <v>25900</v>
      </c>
      <c r="I34" s="445">
        <f t="shared" si="6"/>
        <v>23451</v>
      </c>
      <c r="J34" s="445">
        <f t="shared" si="6"/>
        <v>24692</v>
      </c>
      <c r="K34" s="445">
        <f t="shared" si="6"/>
        <v>31251</v>
      </c>
      <c r="L34" s="445">
        <f t="shared" si="6"/>
        <v>31422</v>
      </c>
      <c r="M34" s="445">
        <f t="shared" si="6"/>
        <v>31391</v>
      </c>
      <c r="N34" s="445">
        <f t="shared" si="6"/>
        <v>31309</v>
      </c>
      <c r="O34" s="445">
        <f t="shared" si="6"/>
        <v>31397</v>
      </c>
      <c r="P34" s="445">
        <f t="shared" si="6"/>
        <v>32444</v>
      </c>
      <c r="Q34" s="445">
        <f t="shared" si="6"/>
        <v>34857</v>
      </c>
      <c r="R34" s="445">
        <f t="shared" si="6"/>
        <v>36347</v>
      </c>
      <c r="S34" s="445">
        <f t="shared" si="6"/>
        <v>37129</v>
      </c>
      <c r="T34" s="445">
        <f t="shared" si="6"/>
        <v>0</v>
      </c>
      <c r="U34" s="445">
        <f t="shared" si="6"/>
        <v>0</v>
      </c>
      <c r="V34" s="445">
        <f t="shared" si="6"/>
        <v>0</v>
      </c>
      <c r="W34" s="445">
        <f t="shared" si="6"/>
        <v>0</v>
      </c>
      <c r="X34" s="445">
        <f t="shared" si="6"/>
        <v>0</v>
      </c>
      <c r="Y34" s="445">
        <f t="shared" si="6"/>
        <v>0</v>
      </c>
      <c r="Z34" s="445">
        <f t="shared" si="6"/>
        <v>0</v>
      </c>
      <c r="AA34" s="445">
        <f t="shared" si="6"/>
        <v>0</v>
      </c>
      <c r="AB34" s="445">
        <f t="shared" si="6"/>
        <v>0</v>
      </c>
      <c r="AC34" s="445">
        <f t="shared" si="6"/>
        <v>0</v>
      </c>
      <c r="AD34" s="445">
        <f t="shared" si="6"/>
        <v>0</v>
      </c>
      <c r="AE34" s="445">
        <f t="shared" si="6"/>
        <v>0</v>
      </c>
      <c r="AF34" s="445">
        <f t="shared" si="6"/>
        <v>0</v>
      </c>
      <c r="AG34" s="445">
        <f t="shared" si="6"/>
        <v>0</v>
      </c>
      <c r="AH34" s="445">
        <f t="shared" si="6"/>
        <v>0</v>
      </c>
      <c r="AI34" s="445">
        <f t="shared" si="6"/>
        <v>0</v>
      </c>
      <c r="AJ34" s="445">
        <f t="shared" si="6"/>
        <v>0</v>
      </c>
      <c r="AK34" s="445">
        <f t="shared" si="6"/>
        <v>0</v>
      </c>
      <c r="AL34" s="445">
        <f t="shared" si="6"/>
        <v>0</v>
      </c>
      <c r="AM34" s="445">
        <f t="shared" si="6"/>
        <v>0</v>
      </c>
      <c r="AN34" s="445">
        <f t="shared" si="6"/>
        <v>0</v>
      </c>
      <c r="AO34" s="445">
        <f t="shared" si="6"/>
        <v>0</v>
      </c>
      <c r="AP34" s="445">
        <f t="shared" si="6"/>
        <v>0</v>
      </c>
      <c r="AQ34" s="445">
        <f t="shared" si="6"/>
        <v>0</v>
      </c>
      <c r="AR34" s="445">
        <f t="shared" si="6"/>
        <v>39561</v>
      </c>
      <c r="AS34" s="445">
        <f t="shared" si="6"/>
        <v>40795</v>
      </c>
      <c r="AT34" s="445">
        <f t="shared" si="6"/>
        <v>40335</v>
      </c>
      <c r="AU34" s="445">
        <f t="shared" si="6"/>
        <v>39252</v>
      </c>
      <c r="AV34" s="445">
        <f t="shared" si="6"/>
        <v>39248</v>
      </c>
      <c r="AW34" s="445">
        <f t="shared" si="6"/>
        <v>0</v>
      </c>
    </row>
  </sheetData>
  <mergeCells count="50">
    <mergeCell ref="AP15:AQ15"/>
    <mergeCell ref="AR15:AS15"/>
    <mergeCell ref="AT15:AU15"/>
    <mergeCell ref="AV15:AW15"/>
    <mergeCell ref="AD15:AE15"/>
    <mergeCell ref="AF15:AG15"/>
    <mergeCell ref="AH15:AI15"/>
    <mergeCell ref="AJ15:AK15"/>
    <mergeCell ref="AL15:AM15"/>
    <mergeCell ref="AN15:AO15"/>
    <mergeCell ref="R15:S15"/>
    <mergeCell ref="T15:U15"/>
    <mergeCell ref="V15:W15"/>
    <mergeCell ref="X15:Y15"/>
    <mergeCell ref="Z15:AA15"/>
    <mergeCell ref="AB15:AC15"/>
    <mergeCell ref="AV5:AW5"/>
    <mergeCell ref="A14:A16"/>
    <mergeCell ref="B15:C15"/>
    <mergeCell ref="D15:E15"/>
    <mergeCell ref="F15:G15"/>
    <mergeCell ref="H15:I15"/>
    <mergeCell ref="J15:K15"/>
    <mergeCell ref="L15:M15"/>
    <mergeCell ref="N15:O15"/>
    <mergeCell ref="P15:Q15"/>
    <mergeCell ref="AJ5:AK5"/>
    <mergeCell ref="AL5:AM5"/>
    <mergeCell ref="AN5:AO5"/>
    <mergeCell ref="AP5:AQ5"/>
    <mergeCell ref="AR5:AS5"/>
    <mergeCell ref="AT5:AU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DD672-A8DD-40E0-A9F8-0FC73B1FA67D}">
  <dimension ref="A1:O8"/>
  <sheetViews>
    <sheetView showGridLines="0" zoomScale="80" zoomScaleNormal="80" workbookViewId="0">
      <selection activeCell="M16" sqref="M16"/>
    </sheetView>
  </sheetViews>
  <sheetFormatPr defaultColWidth="8.81640625" defaultRowHeight="15.5" x14ac:dyDescent="0.35"/>
  <cols>
    <col min="1" max="1" width="64" style="49" customWidth="1"/>
    <col min="2" max="2" width="13.54296875" style="49" customWidth="1"/>
    <col min="3" max="3" width="12.1796875" style="49" customWidth="1"/>
    <col min="4" max="4" width="11.54296875" style="49" customWidth="1"/>
    <col min="5" max="5" width="10.1796875" style="49" bestFit="1" customWidth="1"/>
    <col min="6" max="6" width="11" style="49" bestFit="1" customWidth="1"/>
    <col min="7" max="7" width="10.81640625" style="49" bestFit="1" customWidth="1"/>
    <col min="8" max="8" width="11.453125" style="49" customWidth="1"/>
    <col min="9" max="9" width="13.81640625" style="49" customWidth="1"/>
    <col min="10" max="10" width="12.54296875" style="49" customWidth="1"/>
    <col min="11" max="11" width="12.453125" style="49" customWidth="1"/>
    <col min="12" max="12" width="13.81640625" style="49" customWidth="1"/>
    <col min="13" max="14" width="10.1796875" style="49" bestFit="1" customWidth="1"/>
    <col min="15" max="15" width="13.6328125" style="49" customWidth="1"/>
    <col min="16" max="16384" width="8.81640625" style="49"/>
  </cols>
  <sheetData>
    <row r="1" spans="1:15" x14ac:dyDescent="0.35">
      <c r="A1" s="423" t="s">
        <v>861</v>
      </c>
    </row>
    <row r="2" spans="1:15" ht="16" thickBot="1" x14ac:dyDescent="0.4"/>
    <row r="3" spans="1:15" x14ac:dyDescent="0.35">
      <c r="A3" s="446"/>
      <c r="B3" s="447">
        <v>45231</v>
      </c>
      <c r="C3" s="447">
        <v>45261</v>
      </c>
      <c r="D3" s="447">
        <v>45292</v>
      </c>
      <c r="E3" s="447">
        <v>45323</v>
      </c>
      <c r="F3" s="447">
        <v>45352</v>
      </c>
      <c r="G3" s="447">
        <v>45383</v>
      </c>
      <c r="H3" s="447">
        <v>45413</v>
      </c>
      <c r="I3" s="447">
        <v>45444</v>
      </c>
      <c r="J3" s="447">
        <v>45474</v>
      </c>
      <c r="K3" s="447">
        <v>45505</v>
      </c>
      <c r="L3" s="448">
        <v>45536</v>
      </c>
      <c r="M3" s="449">
        <v>45566</v>
      </c>
      <c r="N3" s="450">
        <v>45597</v>
      </c>
      <c r="O3" s="451">
        <v>45627</v>
      </c>
    </row>
    <row r="4" spans="1:15" x14ac:dyDescent="0.35">
      <c r="A4" s="452" t="s">
        <v>862</v>
      </c>
      <c r="B4" s="453">
        <v>0</v>
      </c>
      <c r="C4" s="453">
        <v>0</v>
      </c>
      <c r="D4" s="453">
        <v>0</v>
      </c>
      <c r="E4" s="453">
        <v>0</v>
      </c>
      <c r="F4" s="453">
        <v>0</v>
      </c>
      <c r="G4" s="453">
        <v>0</v>
      </c>
      <c r="H4" s="453">
        <v>0</v>
      </c>
      <c r="I4" s="453">
        <v>0</v>
      </c>
      <c r="J4" s="453">
        <v>0</v>
      </c>
      <c r="K4" s="453">
        <v>0</v>
      </c>
      <c r="L4" s="454">
        <v>0</v>
      </c>
      <c r="M4" s="455">
        <v>21711</v>
      </c>
      <c r="N4" s="453">
        <v>20879</v>
      </c>
      <c r="O4" s="454">
        <v>10590</v>
      </c>
    </row>
    <row r="5" spans="1:15" x14ac:dyDescent="0.35">
      <c r="A5" s="452" t="s">
        <v>863</v>
      </c>
      <c r="B5" s="453">
        <v>0</v>
      </c>
      <c r="C5" s="453">
        <v>0</v>
      </c>
      <c r="D5" s="453">
        <v>0</v>
      </c>
      <c r="E5" s="453">
        <v>0</v>
      </c>
      <c r="F5" s="453">
        <v>0</v>
      </c>
      <c r="G5" s="453">
        <v>0</v>
      </c>
      <c r="H5" s="453">
        <v>0</v>
      </c>
      <c r="I5" s="453">
        <v>0</v>
      </c>
      <c r="J5" s="453">
        <v>0</v>
      </c>
      <c r="K5" s="453">
        <v>0</v>
      </c>
      <c r="L5" s="454">
        <v>0</v>
      </c>
      <c r="M5" s="455">
        <v>973</v>
      </c>
      <c r="N5" s="453">
        <v>723</v>
      </c>
      <c r="O5" s="454">
        <v>425</v>
      </c>
    </row>
    <row r="6" spans="1:15" x14ac:dyDescent="0.35">
      <c r="A6" s="452" t="s">
        <v>864</v>
      </c>
      <c r="B6" s="456">
        <f t="shared" ref="B6:O6" si="0">IF(ISERROR(B5/B4),0,B5/B4)</f>
        <v>0</v>
      </c>
      <c r="C6" s="456">
        <f t="shared" si="0"/>
        <v>0</v>
      </c>
      <c r="D6" s="456">
        <f t="shared" si="0"/>
        <v>0</v>
      </c>
      <c r="E6" s="456">
        <f t="shared" si="0"/>
        <v>0</v>
      </c>
      <c r="F6" s="456">
        <f t="shared" si="0"/>
        <v>0</v>
      </c>
      <c r="G6" s="456">
        <f t="shared" si="0"/>
        <v>0</v>
      </c>
      <c r="H6" s="456">
        <f t="shared" si="0"/>
        <v>0</v>
      </c>
      <c r="I6" s="456">
        <f t="shared" si="0"/>
        <v>0</v>
      </c>
      <c r="J6" s="456">
        <f t="shared" si="0"/>
        <v>0</v>
      </c>
      <c r="K6" s="456">
        <f t="shared" si="0"/>
        <v>0</v>
      </c>
      <c r="L6" s="457">
        <f t="shared" si="0"/>
        <v>0</v>
      </c>
      <c r="M6" s="458">
        <f t="shared" si="0"/>
        <v>4.4815991893510203E-2</v>
      </c>
      <c r="N6" s="456">
        <f t="shared" si="0"/>
        <v>3.4628095215288091E-2</v>
      </c>
      <c r="O6" s="457">
        <f t="shared" si="0"/>
        <v>4.0132200188857416E-2</v>
      </c>
    </row>
    <row r="7" spans="1:15" x14ac:dyDescent="0.35">
      <c r="A7" s="452" t="s">
        <v>865</v>
      </c>
      <c r="B7" s="459">
        <v>0</v>
      </c>
      <c r="C7" s="459">
        <v>0</v>
      </c>
      <c r="D7" s="459">
        <v>0</v>
      </c>
      <c r="E7" s="459">
        <v>0</v>
      </c>
      <c r="F7" s="459">
        <v>0</v>
      </c>
      <c r="G7" s="459">
        <v>0</v>
      </c>
      <c r="H7" s="459">
        <v>0</v>
      </c>
      <c r="I7" s="459">
        <v>0</v>
      </c>
      <c r="J7" s="459">
        <v>0</v>
      </c>
      <c r="K7" s="459">
        <v>0</v>
      </c>
      <c r="L7" s="460">
        <v>0</v>
      </c>
      <c r="M7" s="461">
        <v>7106.2827225130904</v>
      </c>
      <c r="N7" s="459">
        <v>7251.4306151645196</v>
      </c>
      <c r="O7" s="460">
        <v>7529.0714285714303</v>
      </c>
    </row>
    <row r="8" spans="1:15" ht="16" thickBot="1" x14ac:dyDescent="0.4">
      <c r="A8" s="462" t="s">
        <v>866</v>
      </c>
      <c r="B8" s="463">
        <v>0</v>
      </c>
      <c r="C8" s="463">
        <v>0</v>
      </c>
      <c r="D8" s="463">
        <v>0</v>
      </c>
      <c r="E8" s="463">
        <v>0</v>
      </c>
      <c r="F8" s="463">
        <v>0</v>
      </c>
      <c r="G8" s="463">
        <v>0</v>
      </c>
      <c r="H8" s="463">
        <v>0</v>
      </c>
      <c r="I8" s="463">
        <v>0</v>
      </c>
      <c r="J8" s="463">
        <v>0</v>
      </c>
      <c r="K8" s="463">
        <v>0</v>
      </c>
      <c r="L8" s="464">
        <v>0</v>
      </c>
      <c r="M8" s="465">
        <v>73.648509763600003</v>
      </c>
      <c r="N8" s="463">
        <v>70.828492392800001</v>
      </c>
      <c r="O8" s="464">
        <v>71.531764705900002</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0297B-157D-452D-AD87-57222BE91211}">
  <dimension ref="A1:L148"/>
  <sheetViews>
    <sheetView showGridLines="0" topLeftCell="A21" zoomScale="80" zoomScaleNormal="80" workbookViewId="0">
      <selection activeCell="B56" sqref="B56"/>
    </sheetView>
  </sheetViews>
  <sheetFormatPr defaultRowHeight="14.5" x14ac:dyDescent="0.35"/>
  <cols>
    <col min="1" max="1" width="35.81640625" customWidth="1"/>
    <col min="2" max="2" width="11.1796875" customWidth="1"/>
    <col min="3" max="3" width="10.81640625" customWidth="1"/>
  </cols>
  <sheetData>
    <row r="1" spans="1:12" ht="71.5" customHeight="1" x14ac:dyDescent="0.35">
      <c r="A1" s="466" t="s">
        <v>867</v>
      </c>
      <c r="B1" s="467"/>
      <c r="C1" s="467"/>
      <c r="D1" s="467"/>
      <c r="E1" s="467"/>
      <c r="F1" s="467"/>
      <c r="G1" s="467"/>
      <c r="H1" s="467"/>
      <c r="I1" s="467"/>
      <c r="J1" s="467"/>
      <c r="K1" s="467"/>
      <c r="L1" s="467"/>
    </row>
    <row r="2" spans="1:12" ht="12.65" customHeight="1" x14ac:dyDescent="0.35"/>
    <row r="3" spans="1:12" ht="16" thickBot="1" x14ac:dyDescent="0.4">
      <c r="A3" s="423" t="s">
        <v>868</v>
      </c>
      <c r="B3" s="49"/>
      <c r="C3" s="49"/>
    </row>
    <row r="4" spans="1:12" ht="15" x14ac:dyDescent="0.35">
      <c r="A4" s="446" t="s">
        <v>804</v>
      </c>
      <c r="B4" s="451" t="s">
        <v>869</v>
      </c>
    </row>
    <row r="5" spans="1:12" ht="15.5" x14ac:dyDescent="0.35">
      <c r="A5" s="452" t="s">
        <v>870</v>
      </c>
      <c r="B5" s="468">
        <v>15</v>
      </c>
    </row>
    <row r="6" spans="1:12" ht="15.5" x14ac:dyDescent="0.35">
      <c r="A6" s="452" t="s">
        <v>871</v>
      </c>
      <c r="B6" s="468">
        <v>9</v>
      </c>
    </row>
    <row r="7" spans="1:12" ht="15.5" x14ac:dyDescent="0.35">
      <c r="A7" s="452" t="s">
        <v>872</v>
      </c>
      <c r="B7" s="468">
        <v>10</v>
      </c>
    </row>
    <row r="8" spans="1:12" ht="15.5" x14ac:dyDescent="0.35">
      <c r="A8" s="452" t="s">
        <v>873</v>
      </c>
      <c r="B8" s="468">
        <v>25</v>
      </c>
    </row>
    <row r="9" spans="1:12" ht="15.5" x14ac:dyDescent="0.35">
      <c r="A9" s="452" t="s">
        <v>874</v>
      </c>
      <c r="B9" s="468">
        <v>17</v>
      </c>
    </row>
    <row r="10" spans="1:12" ht="15.5" x14ac:dyDescent="0.35">
      <c r="A10" s="452" t="s">
        <v>806</v>
      </c>
      <c r="B10" s="468">
        <v>25</v>
      </c>
    </row>
    <row r="11" spans="1:12" ht="16" thickBot="1" x14ac:dyDescent="0.4">
      <c r="A11" s="462" t="s">
        <v>805</v>
      </c>
      <c r="B11" s="469">
        <v>0</v>
      </c>
    </row>
    <row r="13" spans="1:12" ht="16" thickBot="1" x14ac:dyDescent="0.4">
      <c r="A13" s="423" t="s">
        <v>875</v>
      </c>
      <c r="B13" s="49"/>
    </row>
    <row r="14" spans="1:12" ht="15" x14ac:dyDescent="0.35">
      <c r="A14" s="446" t="s">
        <v>804</v>
      </c>
      <c r="B14" s="451" t="s">
        <v>876</v>
      </c>
    </row>
    <row r="15" spans="1:12" ht="15.5" x14ac:dyDescent="0.35">
      <c r="A15" s="452" t="s">
        <v>870</v>
      </c>
      <c r="B15" s="468">
        <v>22</v>
      </c>
    </row>
    <row r="16" spans="1:12" ht="15.5" x14ac:dyDescent="0.35">
      <c r="A16" s="452" t="s">
        <v>871</v>
      </c>
      <c r="B16" s="468">
        <v>21</v>
      </c>
    </row>
    <row r="17" spans="1:2" ht="15.5" x14ac:dyDescent="0.35">
      <c r="A17" s="452" t="s">
        <v>872</v>
      </c>
      <c r="B17" s="468">
        <v>19</v>
      </c>
    </row>
    <row r="18" spans="1:2" ht="15.5" x14ac:dyDescent="0.35">
      <c r="A18" s="452" t="s">
        <v>873</v>
      </c>
      <c r="B18" s="468">
        <v>19</v>
      </c>
    </row>
    <row r="19" spans="1:2" ht="15.5" x14ac:dyDescent="0.35">
      <c r="A19" s="452" t="s">
        <v>874</v>
      </c>
      <c r="B19" s="468">
        <v>19</v>
      </c>
    </row>
    <row r="20" spans="1:2" ht="15.5" x14ac:dyDescent="0.35">
      <c r="A20" s="470" t="s">
        <v>806</v>
      </c>
      <c r="B20" s="471">
        <v>20</v>
      </c>
    </row>
    <row r="21" spans="1:2" ht="16" thickBot="1" x14ac:dyDescent="0.4">
      <c r="A21" s="462" t="s">
        <v>805</v>
      </c>
      <c r="B21" s="469">
        <v>0</v>
      </c>
    </row>
    <row r="22" spans="1:2" ht="15.5" x14ac:dyDescent="0.35">
      <c r="B22" s="472"/>
    </row>
    <row r="23" spans="1:2" ht="16" thickBot="1" x14ac:dyDescent="0.4">
      <c r="A23" s="423" t="s">
        <v>877</v>
      </c>
      <c r="B23" s="49"/>
    </row>
    <row r="24" spans="1:2" ht="15" x14ac:dyDescent="0.35">
      <c r="A24" s="446" t="s">
        <v>804</v>
      </c>
      <c r="B24" s="451" t="s">
        <v>780</v>
      </c>
    </row>
    <row r="25" spans="1:2" ht="15.5" x14ac:dyDescent="0.35">
      <c r="A25" s="452" t="s">
        <v>870</v>
      </c>
      <c r="B25" s="454">
        <v>12</v>
      </c>
    </row>
    <row r="26" spans="1:2" ht="15.5" x14ac:dyDescent="0.35">
      <c r="A26" s="452" t="s">
        <v>871</v>
      </c>
      <c r="B26" s="454">
        <v>3</v>
      </c>
    </row>
    <row r="27" spans="1:2" ht="15.5" x14ac:dyDescent="0.35">
      <c r="A27" s="452" t="s">
        <v>872</v>
      </c>
      <c r="B27" s="454">
        <v>9</v>
      </c>
    </row>
    <row r="28" spans="1:2" ht="15.5" x14ac:dyDescent="0.35">
      <c r="A28" s="452" t="s">
        <v>873</v>
      </c>
      <c r="B28" s="454">
        <v>11</v>
      </c>
    </row>
    <row r="29" spans="1:2" ht="15.5" x14ac:dyDescent="0.35">
      <c r="A29" s="452" t="s">
        <v>874</v>
      </c>
      <c r="B29" s="454">
        <v>8</v>
      </c>
    </row>
    <row r="30" spans="1:2" ht="15.5" x14ac:dyDescent="0.35">
      <c r="A30" s="452" t="s">
        <v>806</v>
      </c>
      <c r="B30" s="454">
        <v>14</v>
      </c>
    </row>
    <row r="31" spans="1:2" ht="16" thickBot="1" x14ac:dyDescent="0.4">
      <c r="A31" s="462" t="s">
        <v>805</v>
      </c>
      <c r="B31" s="469">
        <v>0</v>
      </c>
    </row>
    <row r="32" spans="1:2" ht="15.5" x14ac:dyDescent="0.35">
      <c r="B32" s="472"/>
    </row>
    <row r="33" spans="1:2" ht="16" thickBot="1" x14ac:dyDescent="0.4">
      <c r="A33" s="423" t="s">
        <v>878</v>
      </c>
      <c r="B33" s="49"/>
    </row>
    <row r="34" spans="1:2" ht="15" x14ac:dyDescent="0.35">
      <c r="A34" s="446" t="s">
        <v>804</v>
      </c>
      <c r="B34" s="451" t="s">
        <v>869</v>
      </c>
    </row>
    <row r="35" spans="1:2" ht="15.5" x14ac:dyDescent="0.35">
      <c r="A35" s="452" t="s">
        <v>870</v>
      </c>
      <c r="B35" s="454">
        <v>30</v>
      </c>
    </row>
    <row r="36" spans="1:2" ht="15.5" x14ac:dyDescent="0.35">
      <c r="A36" s="452" t="s">
        <v>871</v>
      </c>
      <c r="B36" s="454">
        <v>12</v>
      </c>
    </row>
    <row r="37" spans="1:2" ht="15.5" x14ac:dyDescent="0.35">
      <c r="A37" s="452" t="s">
        <v>872</v>
      </c>
      <c r="B37" s="454">
        <v>11</v>
      </c>
    </row>
    <row r="38" spans="1:2" ht="15.5" x14ac:dyDescent="0.35">
      <c r="A38" s="452" t="s">
        <v>873</v>
      </c>
      <c r="B38" s="454">
        <v>6</v>
      </c>
    </row>
    <row r="39" spans="1:2" ht="15.5" x14ac:dyDescent="0.35">
      <c r="A39" s="452" t="s">
        <v>879</v>
      </c>
      <c r="B39" s="454">
        <v>1</v>
      </c>
    </row>
    <row r="40" spans="1:2" ht="15.5" x14ac:dyDescent="0.35">
      <c r="A40" s="452" t="s">
        <v>806</v>
      </c>
      <c r="B40" s="454">
        <v>7</v>
      </c>
    </row>
    <row r="41" spans="1:2" ht="16" thickBot="1" x14ac:dyDescent="0.4">
      <c r="A41" s="462" t="s">
        <v>805</v>
      </c>
      <c r="B41" s="469">
        <v>0</v>
      </c>
    </row>
    <row r="43" spans="1:2" ht="16" thickBot="1" x14ac:dyDescent="0.4">
      <c r="A43" s="423" t="s">
        <v>880</v>
      </c>
      <c r="B43" s="49"/>
    </row>
    <row r="44" spans="1:2" ht="15" x14ac:dyDescent="0.35">
      <c r="A44" s="446" t="s">
        <v>804</v>
      </c>
      <c r="B44" s="451" t="s">
        <v>876</v>
      </c>
    </row>
    <row r="45" spans="1:2" ht="15.5" x14ac:dyDescent="0.35">
      <c r="A45" s="452" t="s">
        <v>870</v>
      </c>
      <c r="B45" s="454">
        <v>19</v>
      </c>
    </row>
    <row r="46" spans="1:2" ht="15.5" x14ac:dyDescent="0.35">
      <c r="A46" s="452" t="s">
        <v>871</v>
      </c>
      <c r="B46" s="454">
        <v>8</v>
      </c>
    </row>
    <row r="47" spans="1:2" ht="15.5" x14ac:dyDescent="0.35">
      <c r="A47" s="452" t="s">
        <v>872</v>
      </c>
      <c r="B47" s="454">
        <v>9</v>
      </c>
    </row>
    <row r="48" spans="1:2" ht="15.5" x14ac:dyDescent="0.35">
      <c r="A48" s="452" t="s">
        <v>873</v>
      </c>
      <c r="B48" s="454">
        <v>4</v>
      </c>
    </row>
    <row r="49" spans="1:2" ht="15.5" x14ac:dyDescent="0.35">
      <c r="A49" s="452" t="s">
        <v>879</v>
      </c>
      <c r="B49" s="454">
        <v>1</v>
      </c>
    </row>
    <row r="50" spans="1:2" ht="15.5" x14ac:dyDescent="0.35">
      <c r="A50" s="452" t="s">
        <v>806</v>
      </c>
      <c r="B50" s="454">
        <v>4</v>
      </c>
    </row>
    <row r="51" spans="1:2" ht="16" thickBot="1" x14ac:dyDescent="0.4">
      <c r="A51" s="462" t="s">
        <v>805</v>
      </c>
      <c r="B51" s="469">
        <v>0</v>
      </c>
    </row>
    <row r="52" spans="1:2" ht="15.5" x14ac:dyDescent="0.35">
      <c r="B52" s="472"/>
    </row>
    <row r="53" spans="1:2" ht="16" thickBot="1" x14ac:dyDescent="0.4">
      <c r="A53" s="423" t="s">
        <v>881</v>
      </c>
      <c r="B53" s="49"/>
    </row>
    <row r="54" spans="1:2" ht="15" x14ac:dyDescent="0.35">
      <c r="A54" s="446" t="s">
        <v>804</v>
      </c>
      <c r="B54" s="451" t="s">
        <v>780</v>
      </c>
    </row>
    <row r="55" spans="1:2" ht="15.5" x14ac:dyDescent="0.35">
      <c r="A55" s="452" t="s">
        <v>870</v>
      </c>
      <c r="B55" s="454">
        <v>2</v>
      </c>
    </row>
    <row r="56" spans="1:2" ht="15.5" x14ac:dyDescent="0.35">
      <c r="A56" s="452" t="s">
        <v>871</v>
      </c>
      <c r="B56" s="454">
        <v>1</v>
      </c>
    </row>
    <row r="57" spans="1:2" ht="15.5" x14ac:dyDescent="0.35">
      <c r="A57" s="452" t="s">
        <v>872</v>
      </c>
      <c r="B57" s="454">
        <v>0</v>
      </c>
    </row>
    <row r="58" spans="1:2" ht="15.5" x14ac:dyDescent="0.35">
      <c r="A58" s="452" t="s">
        <v>873</v>
      </c>
      <c r="B58" s="454">
        <v>0</v>
      </c>
    </row>
    <row r="59" spans="1:2" ht="15.5" x14ac:dyDescent="0.35">
      <c r="A59" s="452" t="s">
        <v>874</v>
      </c>
      <c r="B59" s="454">
        <v>0</v>
      </c>
    </row>
    <row r="60" spans="1:2" ht="15.5" x14ac:dyDescent="0.35">
      <c r="A60" s="452" t="s">
        <v>806</v>
      </c>
      <c r="B60" s="454">
        <v>0</v>
      </c>
    </row>
    <row r="61" spans="1:2" ht="16" thickBot="1" x14ac:dyDescent="0.4">
      <c r="A61" s="462" t="s">
        <v>805</v>
      </c>
      <c r="B61" s="469">
        <v>0</v>
      </c>
    </row>
    <row r="62" spans="1:2" ht="15.5" x14ac:dyDescent="0.35">
      <c r="B62" s="472"/>
    </row>
    <row r="63" spans="1:2" ht="16" thickBot="1" x14ac:dyDescent="0.4">
      <c r="A63" s="423" t="s">
        <v>882</v>
      </c>
      <c r="B63" s="49"/>
    </row>
    <row r="64" spans="1:2" ht="15" x14ac:dyDescent="0.35">
      <c r="A64" s="446" t="s">
        <v>804</v>
      </c>
      <c r="B64" s="451" t="s">
        <v>869</v>
      </c>
    </row>
    <row r="65" spans="1:2" ht="15.5" x14ac:dyDescent="0.35">
      <c r="A65" s="452" t="s">
        <v>870</v>
      </c>
      <c r="B65" s="454">
        <v>24545</v>
      </c>
    </row>
    <row r="66" spans="1:2" ht="15.5" x14ac:dyDescent="0.35">
      <c r="A66" s="452" t="s">
        <v>871</v>
      </c>
      <c r="B66" s="454">
        <v>22976</v>
      </c>
    </row>
    <row r="67" spans="1:2" ht="15.5" x14ac:dyDescent="0.35">
      <c r="A67" s="452" t="s">
        <v>872</v>
      </c>
      <c r="B67" s="454">
        <v>16174</v>
      </c>
    </row>
    <row r="68" spans="1:2" ht="15.5" x14ac:dyDescent="0.35">
      <c r="A68" s="452" t="s">
        <v>873</v>
      </c>
      <c r="B68" s="454">
        <v>6941</v>
      </c>
    </row>
    <row r="69" spans="1:2" ht="15.5" x14ac:dyDescent="0.35">
      <c r="A69" s="452" t="s">
        <v>874</v>
      </c>
      <c r="B69" s="454">
        <v>5977</v>
      </c>
    </row>
    <row r="70" spans="1:2" ht="15.5" x14ac:dyDescent="0.35">
      <c r="A70" s="452" t="s">
        <v>806</v>
      </c>
      <c r="B70" s="454">
        <v>9042</v>
      </c>
    </row>
    <row r="71" spans="1:2" ht="16" thickBot="1" x14ac:dyDescent="0.4">
      <c r="A71" s="462" t="s">
        <v>805</v>
      </c>
      <c r="B71" s="469">
        <v>0</v>
      </c>
    </row>
    <row r="73" spans="1:2" ht="16" thickBot="1" x14ac:dyDescent="0.4">
      <c r="A73" s="423" t="s">
        <v>883</v>
      </c>
      <c r="B73" s="49"/>
    </row>
    <row r="74" spans="1:2" ht="15" x14ac:dyDescent="0.35">
      <c r="A74" s="446" t="s">
        <v>804</v>
      </c>
      <c r="B74" s="451" t="s">
        <v>876</v>
      </c>
    </row>
    <row r="75" spans="1:2" ht="15.5" x14ac:dyDescent="0.35">
      <c r="A75" s="452" t="s">
        <v>870</v>
      </c>
      <c r="B75" s="454">
        <v>25793</v>
      </c>
    </row>
    <row r="76" spans="1:2" ht="15.5" x14ac:dyDescent="0.35">
      <c r="A76" s="452" t="s">
        <v>871</v>
      </c>
      <c r="B76" s="454">
        <v>24371</v>
      </c>
    </row>
    <row r="77" spans="1:2" ht="15.5" x14ac:dyDescent="0.35">
      <c r="A77" s="452" t="s">
        <v>872</v>
      </c>
      <c r="B77" s="454">
        <v>17657</v>
      </c>
    </row>
    <row r="78" spans="1:2" ht="15.5" x14ac:dyDescent="0.35">
      <c r="A78" s="452" t="s">
        <v>873</v>
      </c>
      <c r="B78" s="454">
        <v>7422</v>
      </c>
    </row>
    <row r="79" spans="1:2" ht="15.5" x14ac:dyDescent="0.35">
      <c r="A79" s="452" t="s">
        <v>874</v>
      </c>
      <c r="B79" s="454">
        <v>6468</v>
      </c>
    </row>
    <row r="80" spans="1:2" ht="15.5" x14ac:dyDescent="0.35">
      <c r="A80" s="452" t="s">
        <v>806</v>
      </c>
      <c r="B80" s="454">
        <v>9470</v>
      </c>
    </row>
    <row r="81" spans="1:8" ht="16" thickBot="1" x14ac:dyDescent="0.4">
      <c r="A81" s="462" t="s">
        <v>805</v>
      </c>
      <c r="B81" s="469">
        <v>0</v>
      </c>
    </row>
    <row r="82" spans="1:8" ht="15.5" x14ac:dyDescent="0.35">
      <c r="B82" s="472"/>
    </row>
    <row r="83" spans="1:8" ht="16" thickBot="1" x14ac:dyDescent="0.4">
      <c r="A83" s="423" t="s">
        <v>884</v>
      </c>
      <c r="B83" s="49"/>
    </row>
    <row r="84" spans="1:8" ht="15" x14ac:dyDescent="0.35">
      <c r="A84" s="446" t="s">
        <v>804</v>
      </c>
      <c r="B84" s="451" t="s">
        <v>780</v>
      </c>
    </row>
    <row r="85" spans="1:8" ht="15.5" x14ac:dyDescent="0.35">
      <c r="A85" s="452" t="s">
        <v>870</v>
      </c>
      <c r="B85" s="454">
        <v>13632</v>
      </c>
    </row>
    <row r="86" spans="1:8" ht="15.5" x14ac:dyDescent="0.35">
      <c r="A86" s="452" t="s">
        <v>871</v>
      </c>
      <c r="B86" s="454">
        <v>13203</v>
      </c>
    </row>
    <row r="87" spans="1:8" ht="15.5" x14ac:dyDescent="0.35">
      <c r="A87" s="452" t="s">
        <v>872</v>
      </c>
      <c r="B87" s="454">
        <v>10998</v>
      </c>
    </row>
    <row r="88" spans="1:8" ht="15.5" x14ac:dyDescent="0.35">
      <c r="A88" s="452" t="s">
        <v>873</v>
      </c>
      <c r="B88" s="454">
        <v>64</v>
      </c>
    </row>
    <row r="89" spans="1:8" ht="15.5" x14ac:dyDescent="0.35">
      <c r="A89" s="452" t="s">
        <v>874</v>
      </c>
      <c r="B89" s="454">
        <v>4065</v>
      </c>
    </row>
    <row r="90" spans="1:8" ht="15.5" x14ac:dyDescent="0.35">
      <c r="A90" s="452" t="s">
        <v>806</v>
      </c>
      <c r="B90" s="454">
        <v>5801</v>
      </c>
    </row>
    <row r="91" spans="1:8" ht="16" thickBot="1" x14ac:dyDescent="0.4">
      <c r="A91" s="462" t="s">
        <v>805</v>
      </c>
      <c r="B91" s="469">
        <v>0</v>
      </c>
    </row>
    <row r="92" spans="1:8" ht="15.5" x14ac:dyDescent="0.35">
      <c r="B92" s="472"/>
    </row>
    <row r="93" spans="1:8" ht="16" thickBot="1" x14ac:dyDescent="0.4">
      <c r="A93" s="423" t="s">
        <v>885</v>
      </c>
      <c r="B93" s="49"/>
    </row>
    <row r="94" spans="1:8" ht="15" x14ac:dyDescent="0.35">
      <c r="A94" s="446" t="s">
        <v>886</v>
      </c>
      <c r="B94" s="450" t="s">
        <v>870</v>
      </c>
      <c r="C94" s="450" t="s">
        <v>871</v>
      </c>
      <c r="D94" s="450" t="s">
        <v>872</v>
      </c>
      <c r="E94" s="450" t="s">
        <v>873</v>
      </c>
      <c r="F94" s="450" t="s">
        <v>879</v>
      </c>
      <c r="G94" s="450" t="s">
        <v>806</v>
      </c>
      <c r="H94" s="451" t="s">
        <v>805</v>
      </c>
    </row>
    <row r="95" spans="1:8" ht="15.5" x14ac:dyDescent="0.35">
      <c r="A95" s="452" t="s">
        <v>887</v>
      </c>
      <c r="B95" s="473"/>
      <c r="C95" s="473"/>
      <c r="D95" s="473"/>
      <c r="E95" s="473"/>
      <c r="F95" s="453">
        <v>23</v>
      </c>
      <c r="G95" s="453">
        <v>123</v>
      </c>
      <c r="H95" s="454">
        <v>0</v>
      </c>
    </row>
    <row r="96" spans="1:8" ht="15.5" x14ac:dyDescent="0.35">
      <c r="A96" s="452" t="s">
        <v>888</v>
      </c>
      <c r="B96" s="473">
        <v>0</v>
      </c>
      <c r="C96" s="473">
        <v>0</v>
      </c>
      <c r="D96" s="473">
        <v>0</v>
      </c>
      <c r="E96" s="453">
        <v>10</v>
      </c>
      <c r="F96" s="453">
        <v>37</v>
      </c>
      <c r="G96" s="453">
        <v>69</v>
      </c>
      <c r="H96" s="454">
        <v>0</v>
      </c>
    </row>
    <row r="97" spans="1:8" ht="15.5" x14ac:dyDescent="0.35">
      <c r="A97" s="452" t="s">
        <v>889</v>
      </c>
      <c r="B97" s="473"/>
      <c r="C97" s="473"/>
      <c r="D97" s="473"/>
      <c r="E97" s="473"/>
      <c r="F97" s="453">
        <v>54</v>
      </c>
      <c r="G97" s="453">
        <v>129</v>
      </c>
      <c r="H97" s="454">
        <v>0</v>
      </c>
    </row>
    <row r="98" spans="1:8" ht="15.5" x14ac:dyDescent="0.35">
      <c r="A98" s="452" t="s">
        <v>890</v>
      </c>
      <c r="B98" s="453">
        <v>10119</v>
      </c>
      <c r="C98" s="453">
        <v>9164</v>
      </c>
      <c r="D98" s="453">
        <v>6123</v>
      </c>
      <c r="E98" s="453">
        <v>5270</v>
      </c>
      <c r="F98" s="453">
        <v>6607</v>
      </c>
      <c r="G98" s="453">
        <v>5089</v>
      </c>
      <c r="H98" s="454">
        <v>0</v>
      </c>
    </row>
    <row r="99" spans="1:8" ht="15.5" x14ac:dyDescent="0.35">
      <c r="A99" s="452" t="s">
        <v>891</v>
      </c>
      <c r="B99" s="473"/>
      <c r="C99" s="473"/>
      <c r="D99" s="473"/>
      <c r="E99" s="473"/>
      <c r="F99" s="473"/>
      <c r="G99" s="453">
        <v>39</v>
      </c>
      <c r="H99" s="454">
        <v>0</v>
      </c>
    </row>
    <row r="100" spans="1:8" ht="15.5" x14ac:dyDescent="0.35">
      <c r="A100" s="452" t="s">
        <v>892</v>
      </c>
      <c r="B100" s="473">
        <v>0</v>
      </c>
      <c r="C100" s="473">
        <v>0</v>
      </c>
      <c r="D100" s="473">
        <v>0</v>
      </c>
      <c r="E100" s="453">
        <v>1303</v>
      </c>
      <c r="F100" s="453">
        <v>4296</v>
      </c>
      <c r="G100" s="453">
        <v>1008</v>
      </c>
      <c r="H100" s="454">
        <v>0</v>
      </c>
    </row>
    <row r="101" spans="1:8" ht="15.5" x14ac:dyDescent="0.35">
      <c r="A101" s="452" t="s">
        <v>893</v>
      </c>
      <c r="B101" s="453">
        <v>13597</v>
      </c>
      <c r="C101" s="453">
        <v>13716</v>
      </c>
      <c r="D101" s="453">
        <v>9950</v>
      </c>
      <c r="E101" s="453">
        <v>10790</v>
      </c>
      <c r="F101" s="453">
        <v>16487</v>
      </c>
      <c r="G101" s="453">
        <v>11532</v>
      </c>
      <c r="H101" s="454">
        <v>0</v>
      </c>
    </row>
    <row r="102" spans="1:8" ht="15.5" x14ac:dyDescent="0.35">
      <c r="A102" s="452" t="s">
        <v>894</v>
      </c>
      <c r="B102" s="453">
        <v>53</v>
      </c>
      <c r="C102" s="453">
        <v>34</v>
      </c>
      <c r="D102" s="453">
        <v>36</v>
      </c>
      <c r="E102" s="453">
        <v>11</v>
      </c>
      <c r="F102" s="453">
        <v>30</v>
      </c>
      <c r="G102" s="453">
        <v>58</v>
      </c>
      <c r="H102" s="454">
        <v>0</v>
      </c>
    </row>
    <row r="103" spans="1:8" ht="15.5" x14ac:dyDescent="0.35">
      <c r="A103" s="452" t="s">
        <v>895</v>
      </c>
      <c r="B103" s="453">
        <v>637</v>
      </c>
      <c r="C103" s="453">
        <v>823</v>
      </c>
      <c r="D103" s="453">
        <v>543</v>
      </c>
      <c r="E103" s="453">
        <v>2222</v>
      </c>
      <c r="F103" s="453">
        <v>10858</v>
      </c>
      <c r="G103" s="453">
        <v>21525</v>
      </c>
      <c r="H103" s="454">
        <v>0</v>
      </c>
    </row>
    <row r="104" spans="1:8" ht="15.5" x14ac:dyDescent="0.35">
      <c r="A104" s="452" t="s">
        <v>896</v>
      </c>
      <c r="B104" s="453">
        <v>236</v>
      </c>
      <c r="C104" s="453">
        <v>132</v>
      </c>
      <c r="D104" s="453">
        <v>105</v>
      </c>
      <c r="E104" s="453">
        <v>52</v>
      </c>
      <c r="F104" s="453">
        <v>88</v>
      </c>
      <c r="G104" s="453">
        <v>194</v>
      </c>
      <c r="H104" s="454">
        <v>0</v>
      </c>
    </row>
    <row r="105" spans="1:8" ht="15.5" x14ac:dyDescent="0.35">
      <c r="A105" s="452" t="s">
        <v>897</v>
      </c>
      <c r="B105" s="453">
        <v>81</v>
      </c>
      <c r="C105" s="453">
        <v>40</v>
      </c>
      <c r="D105" s="453">
        <v>29</v>
      </c>
      <c r="E105" s="453">
        <v>12</v>
      </c>
      <c r="F105" s="453">
        <v>5</v>
      </c>
      <c r="G105" s="453">
        <v>8</v>
      </c>
      <c r="H105" s="454">
        <v>0</v>
      </c>
    </row>
    <row r="106" spans="1:8" ht="15.5" x14ac:dyDescent="0.35">
      <c r="A106" s="452" t="s">
        <v>898</v>
      </c>
      <c r="B106" s="453">
        <v>134</v>
      </c>
      <c r="C106" s="453">
        <v>82</v>
      </c>
      <c r="D106" s="453">
        <v>72</v>
      </c>
      <c r="E106" s="453">
        <v>29</v>
      </c>
      <c r="F106" s="453">
        <v>26</v>
      </c>
      <c r="G106" s="453">
        <v>38</v>
      </c>
      <c r="H106" s="454">
        <v>0</v>
      </c>
    </row>
    <row r="107" spans="1:8" ht="15.5" x14ac:dyDescent="0.35">
      <c r="A107" s="452" t="s">
        <v>899</v>
      </c>
      <c r="B107" s="453">
        <v>27</v>
      </c>
      <c r="C107" s="453">
        <v>19</v>
      </c>
      <c r="D107" s="453">
        <v>17</v>
      </c>
      <c r="E107" s="453">
        <v>7</v>
      </c>
      <c r="F107" s="453">
        <v>12</v>
      </c>
      <c r="G107" s="453">
        <v>25</v>
      </c>
      <c r="H107" s="454">
        <v>0</v>
      </c>
    </row>
    <row r="108" spans="1:8" ht="15.5" x14ac:dyDescent="0.35">
      <c r="A108" s="452" t="s">
        <v>900</v>
      </c>
      <c r="B108" s="473"/>
      <c r="C108" s="473"/>
      <c r="D108" s="473"/>
      <c r="E108" s="473"/>
      <c r="F108" s="453">
        <v>86</v>
      </c>
      <c r="G108" s="453">
        <v>199</v>
      </c>
      <c r="H108" s="454">
        <v>0</v>
      </c>
    </row>
    <row r="109" spans="1:8" ht="15.5" x14ac:dyDescent="0.35">
      <c r="A109" s="452" t="s">
        <v>901</v>
      </c>
      <c r="B109" s="473">
        <v>0</v>
      </c>
      <c r="C109" s="473">
        <v>0</v>
      </c>
      <c r="D109" s="473">
        <v>0</v>
      </c>
      <c r="E109" s="453">
        <v>2452</v>
      </c>
      <c r="F109" s="453">
        <v>17061</v>
      </c>
      <c r="G109" s="453">
        <v>17048</v>
      </c>
      <c r="H109" s="454">
        <v>0</v>
      </c>
    </row>
    <row r="110" spans="1:8" ht="16" thickBot="1" x14ac:dyDescent="0.4">
      <c r="A110" s="462" t="s">
        <v>902</v>
      </c>
      <c r="B110" s="474">
        <v>51</v>
      </c>
      <c r="C110" s="474">
        <v>32</v>
      </c>
      <c r="D110" s="474">
        <v>14</v>
      </c>
      <c r="E110" s="474">
        <v>5</v>
      </c>
      <c r="F110" s="474">
        <v>24</v>
      </c>
      <c r="G110" s="474">
        <v>9</v>
      </c>
      <c r="H110" s="469">
        <v>0</v>
      </c>
    </row>
    <row r="112" spans="1:8" ht="16" thickBot="1" x14ac:dyDescent="0.4">
      <c r="A112" s="423" t="s">
        <v>903</v>
      </c>
      <c r="B112" s="49"/>
    </row>
    <row r="113" spans="1:8" ht="15" x14ac:dyDescent="0.35">
      <c r="A113" s="446" t="s">
        <v>886</v>
      </c>
      <c r="B113" s="450" t="s">
        <v>870</v>
      </c>
      <c r="C113" s="450" t="s">
        <v>871</v>
      </c>
      <c r="D113" s="450" t="s">
        <v>872</v>
      </c>
      <c r="E113" s="450" t="s">
        <v>873</v>
      </c>
      <c r="F113" s="450" t="s">
        <v>879</v>
      </c>
      <c r="G113" s="450" t="s">
        <v>806</v>
      </c>
      <c r="H113" s="451" t="s">
        <v>805</v>
      </c>
    </row>
    <row r="114" spans="1:8" ht="15.5" x14ac:dyDescent="0.35">
      <c r="A114" s="452" t="s">
        <v>887</v>
      </c>
      <c r="B114" s="473"/>
      <c r="C114" s="473"/>
      <c r="D114" s="473"/>
      <c r="E114" s="473"/>
      <c r="F114" s="453">
        <v>173</v>
      </c>
      <c r="G114" s="453">
        <v>649</v>
      </c>
      <c r="H114" s="454">
        <v>0</v>
      </c>
    </row>
    <row r="115" spans="1:8" ht="15.5" x14ac:dyDescent="0.35">
      <c r="A115" s="452" t="s">
        <v>888</v>
      </c>
      <c r="B115" s="473">
        <v>0</v>
      </c>
      <c r="C115" s="473">
        <v>0</v>
      </c>
      <c r="D115" s="473">
        <v>0</v>
      </c>
      <c r="E115" s="453">
        <v>10</v>
      </c>
      <c r="F115" s="453">
        <v>36</v>
      </c>
      <c r="G115" s="453">
        <v>49</v>
      </c>
      <c r="H115" s="454">
        <v>0</v>
      </c>
    </row>
    <row r="116" spans="1:8" ht="15.5" x14ac:dyDescent="0.35">
      <c r="A116" s="452" t="s">
        <v>889</v>
      </c>
      <c r="B116" s="473"/>
      <c r="C116" s="473"/>
      <c r="D116" s="473"/>
      <c r="E116" s="473"/>
      <c r="F116" s="453">
        <v>108</v>
      </c>
      <c r="G116" s="453">
        <v>689</v>
      </c>
      <c r="H116" s="454">
        <v>0</v>
      </c>
    </row>
    <row r="117" spans="1:8" ht="15.5" x14ac:dyDescent="0.35">
      <c r="A117" s="452" t="s">
        <v>890</v>
      </c>
      <c r="B117" s="453">
        <v>33169</v>
      </c>
      <c r="C117" s="453">
        <v>43408</v>
      </c>
      <c r="D117" s="453">
        <v>11108</v>
      </c>
      <c r="E117" s="453">
        <v>5137</v>
      </c>
      <c r="F117" s="453">
        <v>5367</v>
      </c>
      <c r="G117" s="453">
        <v>8904</v>
      </c>
      <c r="H117" s="454">
        <v>0</v>
      </c>
    </row>
    <row r="118" spans="1:8" ht="15.5" x14ac:dyDescent="0.35">
      <c r="A118" s="452" t="s">
        <v>891</v>
      </c>
      <c r="B118" s="473"/>
      <c r="C118" s="473"/>
      <c r="D118" s="473"/>
      <c r="E118" s="473"/>
      <c r="F118" s="473"/>
      <c r="G118" s="453">
        <v>200</v>
      </c>
      <c r="H118" s="454">
        <v>0</v>
      </c>
    </row>
    <row r="119" spans="1:8" ht="15.5" x14ac:dyDescent="0.35">
      <c r="A119" s="452" t="s">
        <v>892</v>
      </c>
      <c r="B119" s="473">
        <v>0</v>
      </c>
      <c r="C119" s="473">
        <v>0</v>
      </c>
      <c r="D119" s="473">
        <v>0</v>
      </c>
      <c r="E119" s="453">
        <v>12331</v>
      </c>
      <c r="F119" s="453">
        <v>3926</v>
      </c>
      <c r="G119" s="453">
        <v>1684</v>
      </c>
      <c r="H119" s="454">
        <v>0</v>
      </c>
    </row>
    <row r="120" spans="1:8" ht="15.5" x14ac:dyDescent="0.35">
      <c r="A120" s="452" t="s">
        <v>893</v>
      </c>
      <c r="B120" s="453">
        <v>62461</v>
      </c>
      <c r="C120" s="453">
        <v>104166</v>
      </c>
      <c r="D120" s="453">
        <v>16860</v>
      </c>
      <c r="E120" s="453">
        <v>13106</v>
      </c>
      <c r="F120" s="453">
        <v>11239</v>
      </c>
      <c r="G120" s="453">
        <v>21610</v>
      </c>
      <c r="H120" s="454">
        <v>0</v>
      </c>
    </row>
    <row r="121" spans="1:8" ht="15.5" x14ac:dyDescent="0.35">
      <c r="A121" s="452" t="s">
        <v>894</v>
      </c>
      <c r="B121" s="453">
        <v>777</v>
      </c>
      <c r="C121" s="453">
        <v>371</v>
      </c>
      <c r="D121" s="453">
        <v>152</v>
      </c>
      <c r="E121" s="453">
        <v>384</v>
      </c>
      <c r="F121" s="453">
        <v>962</v>
      </c>
      <c r="G121" s="453">
        <v>835</v>
      </c>
      <c r="H121" s="454">
        <v>0</v>
      </c>
    </row>
    <row r="122" spans="1:8" ht="15.5" x14ac:dyDescent="0.35">
      <c r="A122" s="452" t="s">
        <v>895</v>
      </c>
      <c r="B122" s="453">
        <v>3428</v>
      </c>
      <c r="C122" s="453">
        <v>7893</v>
      </c>
      <c r="D122" s="453">
        <v>1467</v>
      </c>
      <c r="E122" s="453">
        <v>26920</v>
      </c>
      <c r="F122" s="453">
        <v>48045</v>
      </c>
      <c r="G122" s="453">
        <v>4448</v>
      </c>
      <c r="H122" s="454">
        <v>0</v>
      </c>
    </row>
    <row r="123" spans="1:8" ht="15.5" x14ac:dyDescent="0.35">
      <c r="A123" s="452" t="s">
        <v>896</v>
      </c>
      <c r="B123" s="453">
        <v>290</v>
      </c>
      <c r="C123" s="453">
        <v>155</v>
      </c>
      <c r="D123" s="453">
        <v>129</v>
      </c>
      <c r="E123" s="453">
        <v>106</v>
      </c>
      <c r="F123" s="453">
        <v>502</v>
      </c>
      <c r="G123" s="453">
        <v>496</v>
      </c>
      <c r="H123" s="454">
        <v>0</v>
      </c>
    </row>
    <row r="124" spans="1:8" ht="15.5" x14ac:dyDescent="0.35">
      <c r="A124" s="452" t="s">
        <v>897</v>
      </c>
      <c r="B124" s="453">
        <v>113</v>
      </c>
      <c r="C124" s="453">
        <v>61</v>
      </c>
      <c r="D124" s="453">
        <v>39</v>
      </c>
      <c r="E124" s="453">
        <v>15</v>
      </c>
      <c r="F124" s="453">
        <v>9</v>
      </c>
      <c r="G124" s="453">
        <v>11</v>
      </c>
      <c r="H124" s="454">
        <v>0</v>
      </c>
    </row>
    <row r="125" spans="1:8" ht="15.5" x14ac:dyDescent="0.35">
      <c r="A125" s="452" t="s">
        <v>898</v>
      </c>
      <c r="B125" s="453">
        <v>121</v>
      </c>
      <c r="C125" s="453">
        <v>73</v>
      </c>
      <c r="D125" s="453">
        <v>68</v>
      </c>
      <c r="E125" s="453">
        <v>46</v>
      </c>
      <c r="F125" s="453">
        <v>58</v>
      </c>
      <c r="G125" s="453">
        <v>125</v>
      </c>
      <c r="H125" s="454">
        <v>0</v>
      </c>
    </row>
    <row r="126" spans="1:8" ht="15.5" x14ac:dyDescent="0.35">
      <c r="A126" s="452" t="s">
        <v>899</v>
      </c>
      <c r="B126" s="453">
        <v>41</v>
      </c>
      <c r="C126" s="453">
        <v>31</v>
      </c>
      <c r="D126" s="453">
        <v>21</v>
      </c>
      <c r="E126" s="453">
        <v>19</v>
      </c>
      <c r="F126" s="453">
        <v>107</v>
      </c>
      <c r="G126" s="453">
        <v>192</v>
      </c>
      <c r="H126" s="454">
        <v>0</v>
      </c>
    </row>
    <row r="127" spans="1:8" ht="15.5" x14ac:dyDescent="0.35">
      <c r="A127" s="452" t="s">
        <v>900</v>
      </c>
      <c r="B127" s="473"/>
      <c r="C127" s="473"/>
      <c r="D127" s="473"/>
      <c r="E127" s="473"/>
      <c r="F127" s="453">
        <v>75</v>
      </c>
      <c r="G127" s="453">
        <v>105</v>
      </c>
      <c r="H127" s="454">
        <v>0</v>
      </c>
    </row>
    <row r="128" spans="1:8" ht="15.5" x14ac:dyDescent="0.35">
      <c r="A128" s="452" t="s">
        <v>901</v>
      </c>
      <c r="B128" s="473">
        <v>0</v>
      </c>
      <c r="C128" s="473">
        <v>0</v>
      </c>
      <c r="D128" s="473">
        <v>0</v>
      </c>
      <c r="E128" s="453">
        <v>3823</v>
      </c>
      <c r="F128" s="453">
        <v>36644</v>
      </c>
      <c r="G128" s="453">
        <v>14918</v>
      </c>
      <c r="H128" s="454">
        <v>0</v>
      </c>
    </row>
    <row r="129" spans="1:8" ht="16" thickBot="1" x14ac:dyDescent="0.4">
      <c r="A129" s="462" t="s">
        <v>902</v>
      </c>
      <c r="B129" s="474">
        <v>99</v>
      </c>
      <c r="C129" s="474">
        <v>83</v>
      </c>
      <c r="D129" s="474">
        <v>37</v>
      </c>
      <c r="E129" s="474">
        <v>43</v>
      </c>
      <c r="F129" s="474">
        <v>75</v>
      </c>
      <c r="G129" s="474">
        <v>42</v>
      </c>
      <c r="H129" s="469">
        <v>0</v>
      </c>
    </row>
    <row r="130" spans="1:8" ht="15.5" x14ac:dyDescent="0.35">
      <c r="A130" s="475"/>
      <c r="B130" s="476"/>
      <c r="C130" s="476"/>
      <c r="D130" s="476"/>
      <c r="E130" s="476"/>
      <c r="F130" s="476"/>
    </row>
    <row r="131" spans="1:8" ht="16" thickBot="1" x14ac:dyDescent="0.4">
      <c r="A131" s="423" t="s">
        <v>904</v>
      </c>
      <c r="B131" s="49"/>
    </row>
    <row r="132" spans="1:8" ht="15" x14ac:dyDescent="0.35">
      <c r="A132" s="446" t="s">
        <v>886</v>
      </c>
      <c r="B132" s="450" t="s">
        <v>870</v>
      </c>
      <c r="C132" s="450" t="s">
        <v>871</v>
      </c>
      <c r="D132" s="450" t="s">
        <v>872</v>
      </c>
      <c r="E132" s="450" t="s">
        <v>873</v>
      </c>
      <c r="F132" s="450" t="s">
        <v>879</v>
      </c>
      <c r="G132" s="450" t="s">
        <v>806</v>
      </c>
      <c r="H132" s="451" t="s">
        <v>805</v>
      </c>
    </row>
    <row r="133" spans="1:8" ht="15.5" x14ac:dyDescent="0.35">
      <c r="A133" s="452" t="s">
        <v>887</v>
      </c>
      <c r="B133" s="473"/>
      <c r="C133" s="473"/>
      <c r="D133" s="473"/>
      <c r="E133" s="473"/>
      <c r="F133" s="453">
        <v>8</v>
      </c>
      <c r="G133" s="453">
        <v>47</v>
      </c>
      <c r="H133" s="454">
        <v>0</v>
      </c>
    </row>
    <row r="134" spans="1:8" ht="15.5" x14ac:dyDescent="0.35">
      <c r="A134" s="452" t="s">
        <v>888</v>
      </c>
      <c r="B134" s="473">
        <v>0</v>
      </c>
      <c r="C134" s="473">
        <v>0</v>
      </c>
      <c r="D134" s="473">
        <v>0</v>
      </c>
      <c r="E134" s="453">
        <v>0</v>
      </c>
      <c r="F134" s="453">
        <v>1</v>
      </c>
      <c r="G134" s="453">
        <v>2</v>
      </c>
      <c r="H134" s="454">
        <v>0</v>
      </c>
    </row>
    <row r="135" spans="1:8" ht="15.5" x14ac:dyDescent="0.35">
      <c r="A135" s="452" t="s">
        <v>889</v>
      </c>
      <c r="B135" s="473"/>
      <c r="C135" s="473"/>
      <c r="D135" s="473"/>
      <c r="E135" s="473"/>
      <c r="F135" s="453">
        <v>5</v>
      </c>
      <c r="G135" s="453">
        <v>42</v>
      </c>
      <c r="H135" s="454">
        <v>0</v>
      </c>
    </row>
    <row r="136" spans="1:8" ht="15.5" x14ac:dyDescent="0.35">
      <c r="A136" s="452" t="s">
        <v>890</v>
      </c>
      <c r="B136" s="453">
        <v>15445</v>
      </c>
      <c r="C136" s="453">
        <v>18981</v>
      </c>
      <c r="D136" s="453">
        <v>12590</v>
      </c>
      <c r="E136" s="453">
        <v>2872</v>
      </c>
      <c r="F136" s="453">
        <v>7376</v>
      </c>
      <c r="G136" s="453">
        <v>8600</v>
      </c>
      <c r="H136" s="454">
        <v>0</v>
      </c>
    </row>
    <row r="137" spans="1:8" ht="15.5" x14ac:dyDescent="0.35">
      <c r="A137" s="452" t="s">
        <v>891</v>
      </c>
      <c r="B137" s="473"/>
      <c r="C137" s="473"/>
      <c r="D137" s="473"/>
      <c r="E137" s="473"/>
      <c r="F137" s="473"/>
      <c r="G137" s="453">
        <v>37</v>
      </c>
      <c r="H137" s="454">
        <v>0</v>
      </c>
    </row>
    <row r="138" spans="1:8" ht="15.5" x14ac:dyDescent="0.35">
      <c r="A138" s="452" t="s">
        <v>892</v>
      </c>
      <c r="B138" s="473">
        <v>0</v>
      </c>
      <c r="C138" s="473">
        <v>0</v>
      </c>
      <c r="D138" s="473">
        <v>0</v>
      </c>
      <c r="E138" s="453">
        <v>16</v>
      </c>
      <c r="F138" s="453">
        <v>1612</v>
      </c>
      <c r="G138" s="453">
        <v>1115</v>
      </c>
      <c r="H138" s="454">
        <v>0</v>
      </c>
    </row>
    <row r="139" spans="1:8" ht="15.5" x14ac:dyDescent="0.35">
      <c r="A139" s="452" t="s">
        <v>893</v>
      </c>
      <c r="B139" s="453">
        <v>28894</v>
      </c>
      <c r="C139" s="453">
        <v>41800</v>
      </c>
      <c r="D139" s="453">
        <v>21139</v>
      </c>
      <c r="E139" s="453">
        <v>4904</v>
      </c>
      <c r="F139" s="453">
        <v>6541</v>
      </c>
      <c r="G139" s="453">
        <v>22631</v>
      </c>
      <c r="H139" s="454">
        <v>0</v>
      </c>
    </row>
    <row r="140" spans="1:8" ht="15.5" x14ac:dyDescent="0.35">
      <c r="A140" s="452" t="s">
        <v>894</v>
      </c>
      <c r="B140" s="453">
        <v>45</v>
      </c>
      <c r="C140" s="453">
        <v>162</v>
      </c>
      <c r="D140" s="453">
        <v>97</v>
      </c>
      <c r="E140" s="453">
        <v>23</v>
      </c>
      <c r="F140" s="453">
        <v>32</v>
      </c>
      <c r="G140" s="453">
        <v>26</v>
      </c>
      <c r="H140" s="454">
        <v>0</v>
      </c>
    </row>
    <row r="141" spans="1:8" ht="15.5" x14ac:dyDescent="0.35">
      <c r="A141" s="452" t="s">
        <v>895</v>
      </c>
      <c r="B141" s="453">
        <v>879</v>
      </c>
      <c r="C141" s="453">
        <v>2240</v>
      </c>
      <c r="D141" s="453">
        <v>1416</v>
      </c>
      <c r="E141" s="453">
        <v>964</v>
      </c>
      <c r="F141" s="453">
        <v>2605</v>
      </c>
      <c r="G141" s="453">
        <v>2408</v>
      </c>
      <c r="H141" s="454">
        <v>0</v>
      </c>
    </row>
    <row r="142" spans="1:8" ht="15.5" x14ac:dyDescent="0.35">
      <c r="A142" s="452" t="s">
        <v>896</v>
      </c>
      <c r="B142" s="453">
        <v>229</v>
      </c>
      <c r="C142" s="453">
        <v>151</v>
      </c>
      <c r="D142" s="453">
        <v>112</v>
      </c>
      <c r="E142" s="453">
        <v>47</v>
      </c>
      <c r="F142" s="453">
        <v>23</v>
      </c>
      <c r="G142" s="453">
        <v>47</v>
      </c>
      <c r="H142" s="454">
        <v>0</v>
      </c>
    </row>
    <row r="143" spans="1:8" ht="15.5" x14ac:dyDescent="0.35">
      <c r="A143" s="452" t="s">
        <v>897</v>
      </c>
      <c r="B143" s="453">
        <v>61</v>
      </c>
      <c r="C143" s="453">
        <v>65</v>
      </c>
      <c r="D143" s="453">
        <v>41</v>
      </c>
      <c r="E143" s="453">
        <v>22</v>
      </c>
      <c r="F143" s="453">
        <v>0</v>
      </c>
      <c r="G143" s="453">
        <v>4</v>
      </c>
      <c r="H143" s="454">
        <v>0</v>
      </c>
    </row>
    <row r="144" spans="1:8" ht="15.5" x14ac:dyDescent="0.35">
      <c r="A144" s="452" t="s">
        <v>898</v>
      </c>
      <c r="B144" s="453">
        <v>42</v>
      </c>
      <c r="C144" s="453">
        <v>18</v>
      </c>
      <c r="D144" s="453">
        <v>17</v>
      </c>
      <c r="E144" s="453">
        <v>4</v>
      </c>
      <c r="F144" s="453">
        <v>9</v>
      </c>
      <c r="G144" s="453">
        <v>15</v>
      </c>
      <c r="H144" s="454">
        <v>0</v>
      </c>
    </row>
    <row r="145" spans="1:8" ht="15.5" x14ac:dyDescent="0.35">
      <c r="A145" s="452" t="s">
        <v>899</v>
      </c>
      <c r="B145" s="453">
        <v>7</v>
      </c>
      <c r="C145" s="453">
        <v>9</v>
      </c>
      <c r="D145" s="453">
        <v>2</v>
      </c>
      <c r="E145" s="453">
        <v>0</v>
      </c>
      <c r="F145" s="453">
        <v>6</v>
      </c>
      <c r="G145" s="453">
        <v>19</v>
      </c>
      <c r="H145" s="454">
        <v>0</v>
      </c>
    </row>
    <row r="146" spans="1:8" ht="15.5" x14ac:dyDescent="0.35">
      <c r="A146" s="452" t="s">
        <v>900</v>
      </c>
      <c r="B146" s="473"/>
      <c r="C146" s="473"/>
      <c r="D146" s="473"/>
      <c r="E146" s="473"/>
      <c r="F146" s="453">
        <v>10</v>
      </c>
      <c r="G146" s="453">
        <v>41</v>
      </c>
      <c r="H146" s="454">
        <v>0</v>
      </c>
    </row>
    <row r="147" spans="1:8" ht="15.5" x14ac:dyDescent="0.35">
      <c r="A147" s="452" t="s">
        <v>901</v>
      </c>
      <c r="B147" s="473">
        <v>0</v>
      </c>
      <c r="C147" s="473">
        <v>0</v>
      </c>
      <c r="D147" s="473">
        <v>0</v>
      </c>
      <c r="E147" s="453">
        <v>18</v>
      </c>
      <c r="F147" s="453">
        <v>197</v>
      </c>
      <c r="G147" s="453">
        <v>894</v>
      </c>
      <c r="H147" s="454">
        <v>0</v>
      </c>
    </row>
    <row r="148" spans="1:8" ht="16" thickBot="1" x14ac:dyDescent="0.4">
      <c r="A148" s="462" t="s">
        <v>902</v>
      </c>
      <c r="B148" s="474">
        <v>24</v>
      </c>
      <c r="C148" s="474">
        <v>46</v>
      </c>
      <c r="D148" s="474">
        <v>14</v>
      </c>
      <c r="E148" s="474">
        <v>6</v>
      </c>
      <c r="F148" s="474">
        <v>17</v>
      </c>
      <c r="G148" s="474">
        <v>12</v>
      </c>
      <c r="H148" s="469">
        <v>0</v>
      </c>
    </row>
  </sheetData>
  <mergeCells count="1">
    <mergeCell ref="A1:L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E9B7B-03B4-4E2B-AC63-5594EED3D59B}">
  <dimension ref="A1:AB116"/>
  <sheetViews>
    <sheetView zoomScale="80" zoomScaleNormal="80" workbookViewId="0">
      <pane xSplit="1" topLeftCell="B1" activePane="topRight" state="frozen"/>
      <selection pane="topRight" activeCell="D21" sqref="D21"/>
    </sheetView>
  </sheetViews>
  <sheetFormatPr defaultColWidth="9.453125" defaultRowHeight="15.5" x14ac:dyDescent="0.35"/>
  <cols>
    <col min="1" max="1" width="81.90625" style="49" customWidth="1"/>
    <col min="2" max="2" width="56.81640625" style="49" customWidth="1"/>
    <col min="3" max="3" width="24.54296875" style="49" customWidth="1"/>
    <col min="4" max="4" width="9.54296875" style="49" customWidth="1"/>
    <col min="5" max="5" width="9.54296875" style="125" customWidth="1"/>
    <col min="6" max="6" width="11.1796875" style="49" customWidth="1"/>
    <col min="7" max="7" width="22.81640625" style="49" customWidth="1"/>
    <col min="8" max="8" width="21" style="49" customWidth="1"/>
    <col min="9" max="9" width="14.54296875" style="49" customWidth="1"/>
    <col min="10" max="10" width="11.81640625" style="49" customWidth="1"/>
    <col min="11" max="13" width="14.81640625" style="49" customWidth="1"/>
    <col min="14" max="15" width="18" style="49" customWidth="1"/>
    <col min="16" max="16" width="15.453125" style="49" customWidth="1"/>
    <col min="17" max="17" width="17.1796875" style="49" customWidth="1"/>
    <col min="18" max="18" width="14" style="49" customWidth="1"/>
    <col min="19" max="20" width="14.453125" style="49" customWidth="1"/>
    <col min="21" max="21" width="15.54296875" style="49" customWidth="1"/>
    <col min="22" max="22" width="18.453125" style="49" customWidth="1"/>
    <col min="23" max="23" width="18.1796875" style="49" customWidth="1"/>
    <col min="24" max="24" width="15.54296875" style="49" bestFit="1" customWidth="1"/>
    <col min="25" max="25" width="18.54296875" style="124" bestFit="1" customWidth="1"/>
    <col min="26" max="26" width="18.54296875" style="124" customWidth="1"/>
    <col min="27" max="27" width="34" style="49" bestFit="1" customWidth="1"/>
    <col min="28" max="28" width="43.54296875" style="49" customWidth="1"/>
    <col min="29" max="29" width="22.1796875" style="49" customWidth="1"/>
    <col min="30" max="16384" width="9.453125" style="49"/>
  </cols>
  <sheetData>
    <row r="1" spans="1:28" ht="13.5" customHeight="1" x14ac:dyDescent="0.35">
      <c r="A1" s="191" t="s">
        <v>71</v>
      </c>
      <c r="B1" s="191"/>
      <c r="C1" s="191"/>
      <c r="D1" s="191"/>
      <c r="E1" s="163"/>
      <c r="F1" s="3"/>
      <c r="G1" s="3"/>
      <c r="H1" s="3"/>
      <c r="I1" s="3"/>
      <c r="J1" s="3"/>
      <c r="K1" s="3"/>
      <c r="L1" s="3"/>
      <c r="M1" s="3"/>
      <c r="N1" s="3"/>
      <c r="O1" s="3"/>
      <c r="P1" s="3"/>
      <c r="Q1" s="3"/>
      <c r="R1" s="3"/>
      <c r="S1" s="3"/>
      <c r="T1" s="3"/>
      <c r="U1" s="3"/>
      <c r="V1" s="3"/>
      <c r="W1" s="162"/>
      <c r="X1" s="3"/>
      <c r="Y1" s="161"/>
      <c r="Z1" s="161"/>
      <c r="AA1" s="15"/>
      <c r="AB1" s="15"/>
    </row>
    <row r="2" spans="1:28" ht="37.5" customHeight="1" x14ac:dyDescent="0.35">
      <c r="A2" s="192" t="s">
        <v>72</v>
      </c>
      <c r="B2" s="192"/>
      <c r="C2" s="192"/>
      <c r="D2" s="192"/>
      <c r="E2" s="163"/>
      <c r="F2" s="3"/>
      <c r="G2" s="3"/>
      <c r="H2" s="3"/>
      <c r="I2" s="3"/>
      <c r="J2" s="3"/>
      <c r="K2" s="3"/>
      <c r="L2" s="3"/>
      <c r="M2" s="3"/>
      <c r="N2" s="3"/>
      <c r="O2" s="3"/>
      <c r="P2" s="3"/>
      <c r="Q2" s="3"/>
      <c r="R2" s="3"/>
      <c r="S2" s="3"/>
      <c r="T2" s="3"/>
      <c r="U2" s="3"/>
      <c r="V2" s="3"/>
      <c r="W2" s="162"/>
      <c r="X2" s="3"/>
      <c r="Y2" s="161"/>
      <c r="Z2" s="161"/>
      <c r="AA2" s="15"/>
      <c r="AB2" s="15"/>
    </row>
    <row r="3" spans="1:28" ht="48.65" customHeight="1" x14ac:dyDescent="0.35">
      <c r="A3" s="188" t="s">
        <v>73</v>
      </c>
      <c r="B3" s="188"/>
      <c r="C3" s="188"/>
      <c r="D3" s="188"/>
      <c r="E3" s="188"/>
      <c r="F3" s="188"/>
      <c r="G3" s="188"/>
      <c r="H3" s="188"/>
      <c r="I3" s="188"/>
      <c r="J3" s="188"/>
      <c r="K3" s="188"/>
      <c r="L3" s="188"/>
      <c r="M3" s="188"/>
      <c r="N3" s="188"/>
      <c r="O3" s="188"/>
      <c r="P3" s="188"/>
      <c r="Q3" s="188"/>
      <c r="R3" s="188"/>
      <c r="S3" s="188"/>
      <c r="T3" s="188"/>
      <c r="U3" s="188"/>
      <c r="V3" s="188"/>
      <c r="W3" s="188"/>
      <c r="X3" s="188"/>
      <c r="Y3" s="188"/>
      <c r="Z3" s="188"/>
      <c r="AA3" s="188"/>
      <c r="AB3" s="188"/>
    </row>
    <row r="4" spans="1:28" customFormat="1" ht="30.75" customHeight="1" x14ac:dyDescent="0.35">
      <c r="A4" s="160" t="s">
        <v>74</v>
      </c>
      <c r="B4" s="158"/>
      <c r="C4" s="158"/>
      <c r="D4" s="158"/>
      <c r="E4" s="159"/>
      <c r="F4" s="158"/>
      <c r="G4" s="158"/>
      <c r="H4" s="158"/>
    </row>
    <row r="5" spans="1:28" ht="54.5" customHeight="1" x14ac:dyDescent="0.35">
      <c r="A5" s="156" t="s">
        <v>75</v>
      </c>
      <c r="B5" s="156"/>
      <c r="C5" s="156"/>
      <c r="D5" s="156"/>
      <c r="E5" s="157"/>
      <c r="F5" s="156"/>
      <c r="G5" s="156"/>
      <c r="H5" s="156"/>
      <c r="I5" s="156" t="s">
        <v>76</v>
      </c>
      <c r="J5" s="189" t="s">
        <v>77</v>
      </c>
      <c r="K5" s="189"/>
      <c r="L5" s="189"/>
      <c r="M5" s="189"/>
      <c r="N5" s="189" t="s">
        <v>78</v>
      </c>
      <c r="O5" s="189"/>
      <c r="P5" s="189"/>
      <c r="Q5" s="189"/>
      <c r="R5" s="190" t="s">
        <v>79</v>
      </c>
      <c r="S5" s="190"/>
      <c r="T5" s="190"/>
      <c r="U5" s="190"/>
      <c r="V5" s="155" t="s">
        <v>80</v>
      </c>
      <c r="W5" s="190" t="s">
        <v>81</v>
      </c>
      <c r="X5" s="190"/>
      <c r="Y5" s="190"/>
      <c r="Z5" s="190"/>
      <c r="AA5" s="190"/>
      <c r="AB5" s="190"/>
    </row>
    <row r="6" spans="1:28" x14ac:dyDescent="0.35">
      <c r="A6" s="152" t="s">
        <v>82</v>
      </c>
      <c r="B6" s="152"/>
      <c r="C6" s="152"/>
      <c r="D6" s="152"/>
      <c r="E6" s="154"/>
      <c r="F6" s="152"/>
      <c r="G6" s="152"/>
      <c r="H6" s="152"/>
      <c r="I6" s="153"/>
      <c r="J6" s="152"/>
      <c r="K6" s="152"/>
      <c r="L6" s="152"/>
      <c r="M6" s="152"/>
      <c r="N6" s="152"/>
      <c r="O6" s="152"/>
      <c r="P6" s="152"/>
      <c r="Q6" s="152"/>
      <c r="R6" s="149"/>
      <c r="S6" s="149"/>
      <c r="T6" s="149"/>
      <c r="U6" s="149"/>
      <c r="V6" s="151"/>
      <c r="W6" s="150"/>
      <c r="X6" s="149"/>
      <c r="Y6" s="149"/>
      <c r="Z6" s="149"/>
      <c r="AA6" s="149"/>
      <c r="AB6" s="148"/>
    </row>
    <row r="7" spans="1:28" ht="48" customHeight="1" x14ac:dyDescent="0.35">
      <c r="A7" s="145" t="s">
        <v>83</v>
      </c>
      <c r="B7" s="145" t="s">
        <v>84</v>
      </c>
      <c r="C7" s="145" t="s">
        <v>85</v>
      </c>
      <c r="D7" s="145" t="s">
        <v>86</v>
      </c>
      <c r="E7" s="147" t="s">
        <v>87</v>
      </c>
      <c r="F7" s="145" t="s">
        <v>88</v>
      </c>
      <c r="G7" s="145" t="s">
        <v>89</v>
      </c>
      <c r="H7" s="145" t="s">
        <v>90</v>
      </c>
      <c r="I7" s="146" t="s">
        <v>91</v>
      </c>
      <c r="J7" s="145" t="s">
        <v>92</v>
      </c>
      <c r="K7" s="145" t="s">
        <v>93</v>
      </c>
      <c r="L7" s="145" t="s">
        <v>94</v>
      </c>
      <c r="M7" s="145" t="s">
        <v>95</v>
      </c>
      <c r="N7" s="145" t="s">
        <v>96</v>
      </c>
      <c r="O7" s="145" t="s">
        <v>97</v>
      </c>
      <c r="P7" s="145" t="s">
        <v>98</v>
      </c>
      <c r="Q7" s="145" t="s">
        <v>99</v>
      </c>
      <c r="R7" s="145" t="s">
        <v>100</v>
      </c>
      <c r="S7" s="145" t="s">
        <v>101</v>
      </c>
      <c r="T7" s="145" t="s">
        <v>102</v>
      </c>
      <c r="U7" s="145" t="s">
        <v>103</v>
      </c>
      <c r="V7" s="145" t="s">
        <v>104</v>
      </c>
      <c r="W7" s="145" t="s">
        <v>105</v>
      </c>
      <c r="X7" s="145" t="s">
        <v>106</v>
      </c>
      <c r="Y7" s="144" t="s">
        <v>107</v>
      </c>
      <c r="Z7" s="144" t="s">
        <v>108</v>
      </c>
      <c r="AA7" s="144" t="s">
        <v>109</v>
      </c>
      <c r="AB7" s="143" t="s">
        <v>110</v>
      </c>
    </row>
    <row r="8" spans="1:28" ht="16.399999999999999" customHeight="1" x14ac:dyDescent="0.35">
      <c r="A8" s="139" t="s">
        <v>111</v>
      </c>
      <c r="B8" s="139" t="s">
        <v>112</v>
      </c>
      <c r="C8" s="139" t="s">
        <v>113</v>
      </c>
      <c r="D8" s="139" t="s">
        <v>114</v>
      </c>
      <c r="E8" s="140">
        <v>39120</v>
      </c>
      <c r="F8" s="139" t="s">
        <v>115</v>
      </c>
      <c r="G8" s="139" t="s">
        <v>116</v>
      </c>
      <c r="H8" s="139" t="s">
        <v>117</v>
      </c>
      <c r="I8" s="138">
        <v>30.5823726292302</v>
      </c>
      <c r="J8" s="137">
        <v>1858.086956521754</v>
      </c>
      <c r="K8" s="137">
        <v>257.02898550724558</v>
      </c>
      <c r="L8" s="137">
        <v>3.4347826086956523</v>
      </c>
      <c r="M8" s="137">
        <v>2.043478260869565</v>
      </c>
      <c r="N8" s="137">
        <v>8.5507246376811619</v>
      </c>
      <c r="O8" s="137">
        <v>2112.043478260885</v>
      </c>
      <c r="P8" s="137">
        <v>0</v>
      </c>
      <c r="Q8" s="137">
        <v>0</v>
      </c>
      <c r="R8" s="137">
        <v>1.5797101449275364</v>
      </c>
      <c r="S8" s="137">
        <v>0</v>
      </c>
      <c r="T8" s="137">
        <v>3.0000000000000004</v>
      </c>
      <c r="U8" s="137">
        <v>2116.0144927536403</v>
      </c>
      <c r="V8" s="137">
        <v>965.21739130436356</v>
      </c>
      <c r="W8" s="136">
        <v>1100</v>
      </c>
      <c r="X8" s="135" t="s">
        <v>118</v>
      </c>
      <c r="Y8" s="127">
        <v>45519</v>
      </c>
      <c r="Z8" s="127" t="s">
        <v>119</v>
      </c>
      <c r="AA8" s="142" t="s">
        <v>120</v>
      </c>
      <c r="AB8" s="142" t="s">
        <v>121</v>
      </c>
    </row>
    <row r="9" spans="1:28" ht="16.399999999999999" customHeight="1" x14ac:dyDescent="0.35">
      <c r="A9" s="139" t="s">
        <v>122</v>
      </c>
      <c r="B9" s="139" t="s">
        <v>123</v>
      </c>
      <c r="C9" s="139" t="s">
        <v>124</v>
      </c>
      <c r="D9" s="139" t="s">
        <v>125</v>
      </c>
      <c r="E9" s="140">
        <v>92301</v>
      </c>
      <c r="F9" s="139" t="s">
        <v>126</v>
      </c>
      <c r="G9" s="139" t="s">
        <v>127</v>
      </c>
      <c r="H9" s="139" t="s">
        <v>117</v>
      </c>
      <c r="I9" s="138">
        <v>1796</v>
      </c>
      <c r="J9" s="137">
        <v>0</v>
      </c>
      <c r="K9" s="137">
        <v>0</v>
      </c>
      <c r="L9" s="137">
        <v>0</v>
      </c>
      <c r="M9" s="137">
        <v>3</v>
      </c>
      <c r="N9" s="137">
        <v>3</v>
      </c>
      <c r="O9" s="137">
        <v>0</v>
      </c>
      <c r="P9" s="137">
        <v>0</v>
      </c>
      <c r="Q9" s="137">
        <v>0</v>
      </c>
      <c r="R9" s="137">
        <v>3</v>
      </c>
      <c r="S9" s="137">
        <v>0</v>
      </c>
      <c r="T9" s="137">
        <v>0</v>
      </c>
      <c r="U9" s="137">
        <v>0</v>
      </c>
      <c r="V9" s="137">
        <v>3</v>
      </c>
      <c r="W9" s="136">
        <v>640</v>
      </c>
      <c r="X9" s="135" t="s">
        <v>118</v>
      </c>
      <c r="Y9" s="127">
        <v>45491</v>
      </c>
      <c r="Z9" s="127" t="s">
        <v>119</v>
      </c>
      <c r="AA9" s="127" t="s">
        <v>120</v>
      </c>
      <c r="AB9" s="127" t="s">
        <v>121</v>
      </c>
    </row>
    <row r="10" spans="1:28" ht="16.399999999999999" customHeight="1" x14ac:dyDescent="0.35">
      <c r="A10" s="139" t="s">
        <v>128</v>
      </c>
      <c r="B10" s="139" t="s">
        <v>129</v>
      </c>
      <c r="C10" s="139" t="s">
        <v>130</v>
      </c>
      <c r="D10" s="139" t="s">
        <v>131</v>
      </c>
      <c r="E10" s="140">
        <v>27253</v>
      </c>
      <c r="F10" s="139" t="s">
        <v>132</v>
      </c>
      <c r="G10" s="139" t="s">
        <v>133</v>
      </c>
      <c r="H10" s="139" t="s">
        <v>117</v>
      </c>
      <c r="I10" s="138">
        <v>4.4349112426035502</v>
      </c>
      <c r="J10" s="137">
        <v>2.4347826086956514</v>
      </c>
      <c r="K10" s="137">
        <v>4.2173913043478279</v>
      </c>
      <c r="L10" s="137">
        <v>5.1884057971014483</v>
      </c>
      <c r="M10" s="137">
        <v>7.2173913043478288</v>
      </c>
      <c r="N10" s="137">
        <v>15.101449275362322</v>
      </c>
      <c r="O10" s="137">
        <v>3.8550724637681157</v>
      </c>
      <c r="P10" s="137">
        <v>7.2463768115942032E-2</v>
      </c>
      <c r="Q10" s="137">
        <v>2.8985507246376812E-2</v>
      </c>
      <c r="R10" s="137">
        <v>0.66666666666666663</v>
      </c>
      <c r="S10" s="137">
        <v>0.21739130434782611</v>
      </c>
      <c r="T10" s="137">
        <v>0.2608695652173913</v>
      </c>
      <c r="U10" s="137">
        <v>17.913043478260878</v>
      </c>
      <c r="V10" s="137">
        <v>11.666666666666677</v>
      </c>
      <c r="W10" s="136">
        <v>40</v>
      </c>
      <c r="X10" s="135" t="s">
        <v>118</v>
      </c>
      <c r="Y10" s="127">
        <v>45554</v>
      </c>
      <c r="Z10" s="127" t="s">
        <v>119</v>
      </c>
      <c r="AA10" s="127" t="s">
        <v>134</v>
      </c>
      <c r="AB10" s="127" t="s">
        <v>121</v>
      </c>
    </row>
    <row r="11" spans="1:28" x14ac:dyDescent="0.35">
      <c r="A11" s="139" t="s">
        <v>135</v>
      </c>
      <c r="B11" s="139" t="s">
        <v>136</v>
      </c>
      <c r="C11" s="139" t="s">
        <v>137</v>
      </c>
      <c r="D11" s="139" t="s">
        <v>138</v>
      </c>
      <c r="E11" s="140">
        <v>71303</v>
      </c>
      <c r="F11" s="139" t="s">
        <v>115</v>
      </c>
      <c r="G11" s="139" t="s">
        <v>139</v>
      </c>
      <c r="H11" s="139" t="s">
        <v>140</v>
      </c>
      <c r="I11" s="138">
        <v>3.0759162303664902</v>
      </c>
      <c r="J11" s="137">
        <v>134.33333333332922</v>
      </c>
      <c r="K11" s="137">
        <v>47.956521739130011</v>
      </c>
      <c r="L11" s="137">
        <v>77.608695652172202</v>
      </c>
      <c r="M11" s="137">
        <v>51.434782608694988</v>
      </c>
      <c r="N11" s="137">
        <v>142.47826086956073</v>
      </c>
      <c r="O11" s="137">
        <v>168.79710144926923</v>
      </c>
      <c r="P11" s="137">
        <v>2.8985507246376812E-2</v>
      </c>
      <c r="Q11" s="137">
        <v>2.8985507246376812E-2</v>
      </c>
      <c r="R11" s="137">
        <v>54.289855072462935</v>
      </c>
      <c r="S11" s="137">
        <v>30.652173913043317</v>
      </c>
      <c r="T11" s="137">
        <v>34.420289855072191</v>
      </c>
      <c r="U11" s="137">
        <v>191.97101449274592</v>
      </c>
      <c r="V11" s="137">
        <v>306.52173913042105</v>
      </c>
      <c r="W11" s="136" t="s">
        <v>141</v>
      </c>
      <c r="X11" s="135" t="s">
        <v>118</v>
      </c>
      <c r="Y11" s="127">
        <v>45533</v>
      </c>
      <c r="Z11" s="127" t="s">
        <v>119</v>
      </c>
      <c r="AA11" s="127" t="s">
        <v>120</v>
      </c>
      <c r="AB11" s="127" t="s">
        <v>121</v>
      </c>
    </row>
    <row r="12" spans="1:28" ht="16.399999999999999" customHeight="1" x14ac:dyDescent="0.35">
      <c r="A12" s="139" t="s">
        <v>142</v>
      </c>
      <c r="B12" s="139" t="s">
        <v>143</v>
      </c>
      <c r="C12" s="139" t="s">
        <v>144</v>
      </c>
      <c r="D12" s="139" t="s">
        <v>138</v>
      </c>
      <c r="E12" s="140">
        <v>70655</v>
      </c>
      <c r="F12" s="139" t="s">
        <v>115</v>
      </c>
      <c r="G12" s="139" t="s">
        <v>133</v>
      </c>
      <c r="H12" s="139" t="s">
        <v>140</v>
      </c>
      <c r="I12" s="138">
        <v>59.5</v>
      </c>
      <c r="J12" s="137">
        <v>92.420289855072383</v>
      </c>
      <c r="K12" s="137">
        <v>27.869565217391312</v>
      </c>
      <c r="L12" s="137">
        <v>37.014492753623195</v>
      </c>
      <c r="M12" s="137">
        <v>10.289855072463769</v>
      </c>
      <c r="N12" s="137">
        <v>49.826086956521735</v>
      </c>
      <c r="O12" s="137">
        <v>117.7681159420289</v>
      </c>
      <c r="P12" s="137">
        <v>0</v>
      </c>
      <c r="Q12" s="137">
        <v>0</v>
      </c>
      <c r="R12" s="137">
        <v>20.318840579710145</v>
      </c>
      <c r="S12" s="137">
        <v>10.420289855072465</v>
      </c>
      <c r="T12" s="137">
        <v>6.6231884057971016</v>
      </c>
      <c r="U12" s="137">
        <v>130.23188405797089</v>
      </c>
      <c r="V12" s="137">
        <v>93.782608695652186</v>
      </c>
      <c r="W12" s="136">
        <v>170</v>
      </c>
      <c r="X12" s="135" t="s">
        <v>118</v>
      </c>
      <c r="Y12" s="127">
        <v>45522</v>
      </c>
      <c r="Z12" s="127" t="s">
        <v>119</v>
      </c>
      <c r="AA12" s="127" t="s">
        <v>120</v>
      </c>
      <c r="AB12" s="127" t="s">
        <v>121</v>
      </c>
    </row>
    <row r="13" spans="1:28" ht="16.399999999999999" customHeight="1" x14ac:dyDescent="0.35">
      <c r="A13" s="139" t="s">
        <v>145</v>
      </c>
      <c r="B13" s="139" t="s">
        <v>146</v>
      </c>
      <c r="C13" s="139" t="s">
        <v>147</v>
      </c>
      <c r="D13" s="139" t="s">
        <v>148</v>
      </c>
      <c r="E13" s="140">
        <v>32063</v>
      </c>
      <c r="F13" s="139" t="s">
        <v>149</v>
      </c>
      <c r="G13" s="139" t="s">
        <v>133</v>
      </c>
      <c r="H13" s="139" t="s">
        <v>117</v>
      </c>
      <c r="I13" s="138">
        <v>61.5490196078431</v>
      </c>
      <c r="J13" s="137">
        <v>23.594202898550723</v>
      </c>
      <c r="K13" s="137">
        <v>34.304347826086953</v>
      </c>
      <c r="L13" s="137">
        <v>93.449275362318815</v>
      </c>
      <c r="M13" s="137">
        <v>86.507246376811551</v>
      </c>
      <c r="N13" s="137">
        <v>164.46376811594209</v>
      </c>
      <c r="O13" s="137">
        <v>47.826086956521713</v>
      </c>
      <c r="P13" s="137">
        <v>15.246376811594201</v>
      </c>
      <c r="Q13" s="137">
        <v>10.318840579710146</v>
      </c>
      <c r="R13" s="137">
        <v>69.695652173913004</v>
      </c>
      <c r="S13" s="137">
        <v>27.69565217391305</v>
      </c>
      <c r="T13" s="137">
        <v>26.347826086956523</v>
      </c>
      <c r="U13" s="137">
        <v>114.11594202898554</v>
      </c>
      <c r="V13" s="137">
        <v>157.66666666666674</v>
      </c>
      <c r="W13" s="136">
        <v>192</v>
      </c>
      <c r="X13" s="135" t="s">
        <v>118</v>
      </c>
      <c r="Y13" s="127">
        <v>45589</v>
      </c>
      <c r="Z13" s="127" t="s">
        <v>150</v>
      </c>
      <c r="AA13" s="127" t="s">
        <v>134</v>
      </c>
      <c r="AB13" s="127" t="s">
        <v>121</v>
      </c>
    </row>
    <row r="14" spans="1:28" x14ac:dyDescent="0.35">
      <c r="A14" s="139" t="s">
        <v>151</v>
      </c>
      <c r="B14" s="139" t="s">
        <v>152</v>
      </c>
      <c r="C14" s="139" t="s">
        <v>153</v>
      </c>
      <c r="D14" s="139" t="s">
        <v>154</v>
      </c>
      <c r="E14" s="140">
        <v>79501</v>
      </c>
      <c r="F14" s="139" t="s">
        <v>155</v>
      </c>
      <c r="G14" s="139" t="s">
        <v>116</v>
      </c>
      <c r="H14" s="139" t="s">
        <v>140</v>
      </c>
      <c r="I14" s="138">
        <v>56.1666666666667</v>
      </c>
      <c r="J14" s="137">
        <v>256.57971014492676</v>
      </c>
      <c r="K14" s="137">
        <v>158.39130434782612</v>
      </c>
      <c r="L14" s="137">
        <v>231.97101449275368</v>
      </c>
      <c r="M14" s="137">
        <v>111.82608695652176</v>
      </c>
      <c r="N14" s="137">
        <v>338.43478260869523</v>
      </c>
      <c r="O14" s="137">
        <v>373.79710144927424</v>
      </c>
      <c r="P14" s="137">
        <v>7.8260869565217384</v>
      </c>
      <c r="Q14" s="137">
        <v>38.710144927536248</v>
      </c>
      <c r="R14" s="137">
        <v>97.043478260869549</v>
      </c>
      <c r="S14" s="137">
        <v>64.666666666666671</v>
      </c>
      <c r="T14" s="137">
        <v>88.246376811594217</v>
      </c>
      <c r="U14" s="137">
        <v>508.81159420289742</v>
      </c>
      <c r="V14" s="137">
        <v>366.18840579710007</v>
      </c>
      <c r="W14" s="136">
        <v>750</v>
      </c>
      <c r="X14" s="135" t="s">
        <v>118</v>
      </c>
      <c r="Y14" s="127">
        <v>45638</v>
      </c>
      <c r="Z14" s="127"/>
      <c r="AA14" s="127" t="s">
        <v>120</v>
      </c>
      <c r="AB14" s="127" t="s">
        <v>156</v>
      </c>
    </row>
    <row r="15" spans="1:28" ht="16.399999999999999" customHeight="1" x14ac:dyDescent="0.35">
      <c r="A15" s="139" t="s">
        <v>157</v>
      </c>
      <c r="B15" s="139" t="s">
        <v>158</v>
      </c>
      <c r="C15" s="139" t="s">
        <v>159</v>
      </c>
      <c r="D15" s="139" t="s">
        <v>160</v>
      </c>
      <c r="E15" s="140">
        <v>41005</v>
      </c>
      <c r="F15" s="139" t="s">
        <v>161</v>
      </c>
      <c r="G15" s="139" t="s">
        <v>162</v>
      </c>
      <c r="H15" s="139" t="s">
        <v>117</v>
      </c>
      <c r="I15" s="138">
        <v>86</v>
      </c>
      <c r="J15" s="137">
        <v>21.91304347826085</v>
      </c>
      <c r="K15" s="137">
        <v>18.449275362318836</v>
      </c>
      <c r="L15" s="137">
        <v>31.376811594202891</v>
      </c>
      <c r="M15" s="137">
        <v>57.333333333333343</v>
      </c>
      <c r="N15" s="137">
        <v>94.14492753623189</v>
      </c>
      <c r="O15" s="137">
        <v>28.579710144927517</v>
      </c>
      <c r="P15" s="137">
        <v>4.4637681159420293</v>
      </c>
      <c r="Q15" s="137">
        <v>1.8840579710144927</v>
      </c>
      <c r="R15" s="137">
        <v>45.811594202898554</v>
      </c>
      <c r="S15" s="137">
        <v>19.49275362318841</v>
      </c>
      <c r="T15" s="137">
        <v>9.4782608695652151</v>
      </c>
      <c r="U15" s="137">
        <v>54.289855072463723</v>
      </c>
      <c r="V15" s="137">
        <v>89.217391304347871</v>
      </c>
      <c r="W15" s="136" t="s">
        <v>141</v>
      </c>
      <c r="X15" s="135" t="s">
        <v>118</v>
      </c>
      <c r="Y15" s="127">
        <v>45617</v>
      </c>
      <c r="Z15" s="127" t="s">
        <v>150</v>
      </c>
      <c r="AA15" s="127" t="s">
        <v>134</v>
      </c>
      <c r="AB15" s="127" t="s">
        <v>121</v>
      </c>
    </row>
    <row r="16" spans="1:28" x14ac:dyDescent="0.35">
      <c r="A16" s="139" t="s">
        <v>163</v>
      </c>
      <c r="B16" s="139" t="s">
        <v>164</v>
      </c>
      <c r="C16" s="139" t="s">
        <v>165</v>
      </c>
      <c r="D16" s="139" t="s">
        <v>148</v>
      </c>
      <c r="E16" s="140">
        <v>33073</v>
      </c>
      <c r="F16" s="139" t="s">
        <v>149</v>
      </c>
      <c r="G16" s="139" t="s">
        <v>127</v>
      </c>
      <c r="H16" s="139" t="s">
        <v>117</v>
      </c>
      <c r="I16" s="138">
        <v>48.847560975609802</v>
      </c>
      <c r="J16" s="137">
        <v>501.24637681159243</v>
      </c>
      <c r="K16" s="137">
        <v>130.84057971014491</v>
      </c>
      <c r="L16" s="137">
        <v>2.6521739130434785</v>
      </c>
      <c r="M16" s="137">
        <v>0.49275362318840576</v>
      </c>
      <c r="N16" s="137">
        <v>104.91304347826083</v>
      </c>
      <c r="O16" s="137">
        <v>439.5072463768102</v>
      </c>
      <c r="P16" s="137">
        <v>12.275362318840582</v>
      </c>
      <c r="Q16" s="137">
        <v>78.536231884057955</v>
      </c>
      <c r="R16" s="137">
        <v>11.318840579710143</v>
      </c>
      <c r="S16" s="137">
        <v>40.289855072463759</v>
      </c>
      <c r="T16" s="137">
        <v>36.057971014492757</v>
      </c>
      <c r="U16" s="137">
        <v>547.56521739130585</v>
      </c>
      <c r="V16" s="137">
        <v>367.50724637680975</v>
      </c>
      <c r="W16" s="136">
        <v>700</v>
      </c>
      <c r="X16" s="135" t="s">
        <v>118</v>
      </c>
      <c r="Y16" s="127">
        <v>45456</v>
      </c>
      <c r="Z16" s="127" t="s">
        <v>119</v>
      </c>
      <c r="AA16" s="127" t="s">
        <v>120</v>
      </c>
      <c r="AB16" s="127" t="s">
        <v>121</v>
      </c>
    </row>
    <row r="17" spans="1:28" x14ac:dyDescent="0.35">
      <c r="A17" s="139" t="s">
        <v>166</v>
      </c>
      <c r="B17" s="139" t="s">
        <v>167</v>
      </c>
      <c r="C17" s="139" t="s">
        <v>168</v>
      </c>
      <c r="D17" s="139" t="s">
        <v>169</v>
      </c>
      <c r="E17" s="140">
        <v>14020</v>
      </c>
      <c r="F17" s="139" t="s">
        <v>170</v>
      </c>
      <c r="G17" s="139" t="s">
        <v>171</v>
      </c>
      <c r="H17" s="139" t="s">
        <v>117</v>
      </c>
      <c r="I17" s="138">
        <v>63.213333333333303</v>
      </c>
      <c r="J17" s="137">
        <v>231.37681159420109</v>
      </c>
      <c r="K17" s="137">
        <v>35.79710144927536</v>
      </c>
      <c r="L17" s="137">
        <v>135.63768115942031</v>
      </c>
      <c r="M17" s="137">
        <v>153.53623188405791</v>
      </c>
      <c r="N17" s="137">
        <v>249.95652173913021</v>
      </c>
      <c r="O17" s="137">
        <v>306.39130434782373</v>
      </c>
      <c r="P17" s="137">
        <v>0</v>
      </c>
      <c r="Q17" s="137">
        <v>0</v>
      </c>
      <c r="R17" s="137">
        <v>158.39130434782606</v>
      </c>
      <c r="S17" s="137">
        <v>24.20289855072464</v>
      </c>
      <c r="T17" s="137">
        <v>24.681159420289852</v>
      </c>
      <c r="U17" s="137">
        <v>349.07246376811287</v>
      </c>
      <c r="V17" s="137">
        <v>367.52173913043322</v>
      </c>
      <c r="W17" s="136">
        <v>400</v>
      </c>
      <c r="X17" s="135" t="s">
        <v>118</v>
      </c>
      <c r="Y17" s="127">
        <v>45596</v>
      </c>
      <c r="Z17" s="127" t="s">
        <v>150</v>
      </c>
      <c r="AA17" s="127" t="s">
        <v>120</v>
      </c>
      <c r="AB17" s="127" t="s">
        <v>121</v>
      </c>
    </row>
    <row r="18" spans="1:28" ht="16.399999999999999" customHeight="1" x14ac:dyDescent="0.35">
      <c r="A18" s="139" t="s">
        <v>172</v>
      </c>
      <c r="B18" s="139" t="s">
        <v>173</v>
      </c>
      <c r="C18" s="139" t="s">
        <v>174</v>
      </c>
      <c r="D18" s="139" t="s">
        <v>175</v>
      </c>
      <c r="E18" s="140">
        <v>49014</v>
      </c>
      <c r="F18" s="139" t="s">
        <v>176</v>
      </c>
      <c r="G18" s="139" t="s">
        <v>133</v>
      </c>
      <c r="H18" s="139" t="s">
        <v>117</v>
      </c>
      <c r="I18" s="138">
        <v>67.696969696969703</v>
      </c>
      <c r="J18" s="137">
        <v>55.85507246376811</v>
      </c>
      <c r="K18" s="137">
        <v>32.681159420289852</v>
      </c>
      <c r="L18" s="137">
        <v>32.594202898550741</v>
      </c>
      <c r="M18" s="137">
        <v>15.115942028985508</v>
      </c>
      <c r="N18" s="137">
        <v>47.231884057971008</v>
      </c>
      <c r="O18" s="137">
        <v>73.231884057971001</v>
      </c>
      <c r="P18" s="137">
        <v>2.7971014492753623</v>
      </c>
      <c r="Q18" s="137">
        <v>12.985507246376814</v>
      </c>
      <c r="R18" s="137">
        <v>17.594202898550723</v>
      </c>
      <c r="S18" s="137">
        <v>8.7536231884057969</v>
      </c>
      <c r="T18" s="137">
        <v>17.492753623188406</v>
      </c>
      <c r="U18" s="137">
        <v>92.405797101449167</v>
      </c>
      <c r="V18" s="137">
        <v>87.478260869565105</v>
      </c>
      <c r="W18" s="136">
        <v>75</v>
      </c>
      <c r="X18" s="135" t="s">
        <v>118</v>
      </c>
      <c r="Y18" s="127">
        <v>45526</v>
      </c>
      <c r="Z18" s="127" t="s">
        <v>119</v>
      </c>
      <c r="AA18" s="127" t="s">
        <v>134</v>
      </c>
      <c r="AB18" s="127" t="s">
        <v>121</v>
      </c>
    </row>
    <row r="19" spans="1:28" ht="16.399999999999999" customHeight="1" x14ac:dyDescent="0.35">
      <c r="A19" s="139" t="s">
        <v>177</v>
      </c>
      <c r="B19" s="139" t="s">
        <v>178</v>
      </c>
      <c r="C19" s="139" t="s">
        <v>179</v>
      </c>
      <c r="D19" s="139" t="s">
        <v>180</v>
      </c>
      <c r="E19" s="140">
        <v>22427</v>
      </c>
      <c r="F19" s="139" t="s">
        <v>181</v>
      </c>
      <c r="G19" s="139" t="s">
        <v>116</v>
      </c>
      <c r="H19" s="139" t="s">
        <v>117</v>
      </c>
      <c r="I19" s="138">
        <v>96.446280991735506</v>
      </c>
      <c r="J19" s="137">
        <v>107.02898550724623</v>
      </c>
      <c r="K19" s="137">
        <v>27.202898550724644</v>
      </c>
      <c r="L19" s="137">
        <v>51.840579710144915</v>
      </c>
      <c r="M19" s="137">
        <v>85.507246376811551</v>
      </c>
      <c r="N19" s="137">
        <v>129.91304347826085</v>
      </c>
      <c r="O19" s="137">
        <v>132.02898550724626</v>
      </c>
      <c r="P19" s="137">
        <v>8.3478260869565233</v>
      </c>
      <c r="Q19" s="137">
        <v>1.2898550724637681</v>
      </c>
      <c r="R19" s="137">
        <v>65.782608695652158</v>
      </c>
      <c r="S19" s="137">
        <v>22.956521739130434</v>
      </c>
      <c r="T19" s="137">
        <v>20.260869565217394</v>
      </c>
      <c r="U19" s="137">
        <v>162.57971014492708</v>
      </c>
      <c r="V19" s="137">
        <v>137.95652173913018</v>
      </c>
      <c r="W19" s="136">
        <v>224</v>
      </c>
      <c r="X19" s="135" t="s">
        <v>118</v>
      </c>
      <c r="Y19" s="127">
        <v>45484</v>
      </c>
      <c r="Z19" s="127" t="s">
        <v>119</v>
      </c>
      <c r="AA19" s="127" t="s">
        <v>120</v>
      </c>
      <c r="AB19" s="127" t="s">
        <v>121</v>
      </c>
    </row>
    <row r="20" spans="1:28" x14ac:dyDescent="0.35">
      <c r="A20" s="139" t="s">
        <v>182</v>
      </c>
      <c r="B20" s="139" t="s">
        <v>183</v>
      </c>
      <c r="C20" s="139" t="s">
        <v>184</v>
      </c>
      <c r="D20" s="139" t="s">
        <v>185</v>
      </c>
      <c r="E20" s="140">
        <v>85132</v>
      </c>
      <c r="F20" s="139" t="s">
        <v>186</v>
      </c>
      <c r="G20" s="139" t="s">
        <v>162</v>
      </c>
      <c r="H20" s="139" t="s">
        <v>140</v>
      </c>
      <c r="I20" s="138">
        <v>70.158333333333303</v>
      </c>
      <c r="J20" s="137">
        <v>49.057971014492772</v>
      </c>
      <c r="K20" s="137">
        <v>37.057971014492786</v>
      </c>
      <c r="L20" s="137">
        <v>142.15942028985501</v>
      </c>
      <c r="M20" s="137">
        <v>143.02898550724635</v>
      </c>
      <c r="N20" s="137">
        <v>232.86956521739123</v>
      </c>
      <c r="O20" s="137">
        <v>138.43478260869551</v>
      </c>
      <c r="P20" s="137">
        <v>0</v>
      </c>
      <c r="Q20" s="137">
        <v>0</v>
      </c>
      <c r="R20" s="137">
        <v>104.08695652173911</v>
      </c>
      <c r="S20" s="137">
        <v>33.086956521739133</v>
      </c>
      <c r="T20" s="137">
        <v>28.826086956521738</v>
      </c>
      <c r="U20" s="137">
        <v>205.30434782608663</v>
      </c>
      <c r="V20" s="137">
        <v>193.65217391304307</v>
      </c>
      <c r="W20" s="141" t="s">
        <v>141</v>
      </c>
      <c r="X20" s="135" t="s">
        <v>118</v>
      </c>
      <c r="Y20" s="127">
        <v>45638</v>
      </c>
      <c r="Z20" s="127"/>
      <c r="AA20" s="127" t="s">
        <v>134</v>
      </c>
      <c r="AB20" s="127" t="s">
        <v>156</v>
      </c>
    </row>
    <row r="21" spans="1:28" x14ac:dyDescent="0.35">
      <c r="A21" s="139" t="s">
        <v>187</v>
      </c>
      <c r="B21" s="139" t="s">
        <v>188</v>
      </c>
      <c r="C21" s="139" t="s">
        <v>189</v>
      </c>
      <c r="D21" s="139" t="s">
        <v>138</v>
      </c>
      <c r="E21" s="140">
        <v>71342</v>
      </c>
      <c r="F21" s="139" t="s">
        <v>115</v>
      </c>
      <c r="G21" s="139" t="s">
        <v>116</v>
      </c>
      <c r="H21" s="139" t="s">
        <v>117</v>
      </c>
      <c r="I21" s="138">
        <v>13.669117647058799</v>
      </c>
      <c r="J21" s="137">
        <v>429.10144927536237</v>
      </c>
      <c r="K21" s="137">
        <v>199.63768115942037</v>
      </c>
      <c r="L21" s="137">
        <v>351.13043478260875</v>
      </c>
      <c r="M21" s="137">
        <v>184.73913043478265</v>
      </c>
      <c r="N21" s="137">
        <v>500.89855072463627</v>
      </c>
      <c r="O21" s="137">
        <v>663.43478260870177</v>
      </c>
      <c r="P21" s="137">
        <v>0.14492753623188406</v>
      </c>
      <c r="Q21" s="137">
        <v>0.13043478260869565</v>
      </c>
      <c r="R21" s="137">
        <v>171.15942028985501</v>
      </c>
      <c r="S21" s="137">
        <v>81.434782608695684</v>
      </c>
      <c r="T21" s="137">
        <v>101.81159420289856</v>
      </c>
      <c r="U21" s="137">
        <v>810.20289855073145</v>
      </c>
      <c r="V21" s="137">
        <v>681.20289855072565</v>
      </c>
      <c r="W21" s="136">
        <v>1170</v>
      </c>
      <c r="X21" s="135" t="s">
        <v>118</v>
      </c>
      <c r="Y21" s="127">
        <v>45456</v>
      </c>
      <c r="Z21" s="127" t="s">
        <v>119</v>
      </c>
      <c r="AA21" s="127" t="s">
        <v>120</v>
      </c>
      <c r="AB21" s="127" t="s">
        <v>121</v>
      </c>
    </row>
    <row r="22" spans="1:28" ht="16.399999999999999" customHeight="1" x14ac:dyDescent="0.35">
      <c r="A22" s="139" t="s">
        <v>190</v>
      </c>
      <c r="B22" s="139" t="s">
        <v>191</v>
      </c>
      <c r="C22" s="139" t="s">
        <v>192</v>
      </c>
      <c r="D22" s="139" t="s">
        <v>193</v>
      </c>
      <c r="E22" s="140">
        <v>66845</v>
      </c>
      <c r="F22" s="139" t="s">
        <v>161</v>
      </c>
      <c r="G22" s="139" t="s">
        <v>133</v>
      </c>
      <c r="H22" s="139" t="s">
        <v>117</v>
      </c>
      <c r="I22" s="138">
        <v>54.466666666666697</v>
      </c>
      <c r="J22" s="137">
        <v>13.942028985507246</v>
      </c>
      <c r="K22" s="137">
        <v>14.289855072463769</v>
      </c>
      <c r="L22" s="137">
        <v>31.362318840579704</v>
      </c>
      <c r="M22" s="137">
        <v>18.826086956521745</v>
      </c>
      <c r="N22" s="137">
        <v>46.826086956521728</v>
      </c>
      <c r="O22" s="137">
        <v>23.826086956521735</v>
      </c>
      <c r="P22" s="137">
        <v>5.7826086956521738</v>
      </c>
      <c r="Q22" s="137">
        <v>1.9855072463768115</v>
      </c>
      <c r="R22" s="137">
        <v>19.144927536231879</v>
      </c>
      <c r="S22" s="137">
        <v>7.8985507246376816</v>
      </c>
      <c r="T22" s="137">
        <v>10.420289855072465</v>
      </c>
      <c r="U22" s="137">
        <v>40.95652173913043</v>
      </c>
      <c r="V22" s="137">
        <v>68.188405797101439</v>
      </c>
      <c r="W22" s="136" t="s">
        <v>141</v>
      </c>
      <c r="X22" s="135" t="s">
        <v>118</v>
      </c>
      <c r="Y22" s="127">
        <v>45526</v>
      </c>
      <c r="Z22" s="127" t="s">
        <v>119</v>
      </c>
      <c r="AA22" s="127" t="s">
        <v>134</v>
      </c>
      <c r="AB22" s="127" t="s">
        <v>121</v>
      </c>
    </row>
    <row r="23" spans="1:28" x14ac:dyDescent="0.35">
      <c r="A23" s="139" t="s">
        <v>194</v>
      </c>
      <c r="B23" s="139" t="s">
        <v>195</v>
      </c>
      <c r="C23" s="139" t="s">
        <v>196</v>
      </c>
      <c r="D23" s="139" t="s">
        <v>175</v>
      </c>
      <c r="E23" s="140">
        <v>49783</v>
      </c>
      <c r="F23" s="139" t="s">
        <v>176</v>
      </c>
      <c r="G23" s="139" t="s">
        <v>133</v>
      </c>
      <c r="H23" s="139" t="s">
        <v>117</v>
      </c>
      <c r="I23" s="138">
        <v>69</v>
      </c>
      <c r="J23" s="137">
        <v>5.72463768115942</v>
      </c>
      <c r="K23" s="137">
        <v>1.2608695652173914</v>
      </c>
      <c r="L23" s="137">
        <v>5.5507246376811592</v>
      </c>
      <c r="M23" s="137">
        <v>5.2898550724637685</v>
      </c>
      <c r="N23" s="137">
        <v>11.347826086956522</v>
      </c>
      <c r="O23" s="137">
        <v>6.4782608695652186</v>
      </c>
      <c r="P23" s="137">
        <v>0</v>
      </c>
      <c r="Q23" s="137">
        <v>0</v>
      </c>
      <c r="R23" s="137">
        <v>8.8260869565217384</v>
      </c>
      <c r="S23" s="137">
        <v>0.3188405797101449</v>
      </c>
      <c r="T23" s="137">
        <v>1.4057971014492754</v>
      </c>
      <c r="U23" s="137">
        <v>7.27536231884058</v>
      </c>
      <c r="V23" s="137">
        <v>16.202898550724637</v>
      </c>
      <c r="W23" s="136" t="s">
        <v>141</v>
      </c>
      <c r="X23" s="135" t="s">
        <v>118</v>
      </c>
      <c r="Y23" s="127">
        <v>45407</v>
      </c>
      <c r="Z23" s="127" t="s">
        <v>119</v>
      </c>
      <c r="AA23" s="127" t="s">
        <v>134</v>
      </c>
      <c r="AB23" s="127" t="s">
        <v>121</v>
      </c>
    </row>
    <row r="24" spans="1:28" x14ac:dyDescent="0.35">
      <c r="A24" s="139" t="s">
        <v>197</v>
      </c>
      <c r="B24" s="139" t="s">
        <v>198</v>
      </c>
      <c r="C24" s="139" t="s">
        <v>199</v>
      </c>
      <c r="D24" s="139" t="s">
        <v>200</v>
      </c>
      <c r="E24" s="140">
        <v>5403</v>
      </c>
      <c r="F24" s="139" t="s">
        <v>201</v>
      </c>
      <c r="G24" s="139" t="s">
        <v>162</v>
      </c>
      <c r="H24" s="139" t="s">
        <v>117</v>
      </c>
      <c r="I24" s="138">
        <v>2.5</v>
      </c>
      <c r="J24" s="137">
        <v>1.4202898550724636</v>
      </c>
      <c r="K24" s="137">
        <v>0</v>
      </c>
      <c r="L24" s="137">
        <v>0</v>
      </c>
      <c r="M24" s="137">
        <v>0</v>
      </c>
      <c r="N24" s="137">
        <v>0</v>
      </c>
      <c r="O24" s="137">
        <v>0</v>
      </c>
      <c r="P24" s="137">
        <v>0</v>
      </c>
      <c r="Q24" s="137">
        <v>1.4202898550724636</v>
      </c>
      <c r="R24" s="137">
        <v>0</v>
      </c>
      <c r="S24" s="137">
        <v>0</v>
      </c>
      <c r="T24" s="137">
        <v>0</v>
      </c>
      <c r="U24" s="137">
        <v>1.4202898550724636</v>
      </c>
      <c r="V24" s="137">
        <v>1.1014492753623188</v>
      </c>
      <c r="W24" s="136" t="s">
        <v>141</v>
      </c>
      <c r="X24" s="135" t="s">
        <v>202</v>
      </c>
      <c r="Y24" s="127">
        <v>45394</v>
      </c>
      <c r="Z24" s="127"/>
      <c r="AA24" s="127" t="s">
        <v>203</v>
      </c>
      <c r="AB24" s="127" t="s">
        <v>121</v>
      </c>
    </row>
    <row r="25" spans="1:28" x14ac:dyDescent="0.35">
      <c r="A25" s="139" t="s">
        <v>204</v>
      </c>
      <c r="B25" s="139" t="s">
        <v>205</v>
      </c>
      <c r="C25" s="139" t="s">
        <v>206</v>
      </c>
      <c r="D25" s="139" t="s">
        <v>207</v>
      </c>
      <c r="E25" s="140">
        <v>87021</v>
      </c>
      <c r="F25" s="139" t="s">
        <v>208</v>
      </c>
      <c r="G25" s="139" t="s">
        <v>133</v>
      </c>
      <c r="H25" s="139" t="s">
        <v>140</v>
      </c>
      <c r="I25" s="138">
        <v>26.9821428571429</v>
      </c>
      <c r="J25" s="137">
        <v>128.49275362318849</v>
      </c>
      <c r="K25" s="137">
        <v>21.14492753623189</v>
      </c>
      <c r="L25" s="137">
        <v>5.7971014492753624E-2</v>
      </c>
      <c r="M25" s="137">
        <v>0.68115942028985499</v>
      </c>
      <c r="N25" s="137">
        <v>14.942028985507246</v>
      </c>
      <c r="O25" s="137">
        <v>135.4347826086956</v>
      </c>
      <c r="P25" s="137">
        <v>0</v>
      </c>
      <c r="Q25" s="137">
        <v>0</v>
      </c>
      <c r="R25" s="137">
        <v>0</v>
      </c>
      <c r="S25" s="137">
        <v>0.37681159420289856</v>
      </c>
      <c r="T25" s="137">
        <v>10.10144927536232</v>
      </c>
      <c r="U25" s="137">
        <v>139.89855072463749</v>
      </c>
      <c r="V25" s="137">
        <v>148.79710144927515</v>
      </c>
      <c r="W25" s="136" t="s">
        <v>141</v>
      </c>
      <c r="X25" s="135" t="s">
        <v>118</v>
      </c>
      <c r="Y25" s="127">
        <v>45533</v>
      </c>
      <c r="Z25" s="127" t="s">
        <v>119</v>
      </c>
      <c r="AA25" s="127" t="s">
        <v>120</v>
      </c>
      <c r="AB25" s="127" t="s">
        <v>121</v>
      </c>
    </row>
    <row r="26" spans="1:28" ht="16.399999999999999" customHeight="1" x14ac:dyDescent="0.35">
      <c r="A26" s="139" t="s">
        <v>209</v>
      </c>
      <c r="B26" s="139" t="s">
        <v>210</v>
      </c>
      <c r="C26" s="139" t="s">
        <v>211</v>
      </c>
      <c r="D26" s="139" t="s">
        <v>212</v>
      </c>
      <c r="E26" s="140">
        <v>47834</v>
      </c>
      <c r="F26" s="139" t="s">
        <v>161</v>
      </c>
      <c r="G26" s="139" t="s">
        <v>162</v>
      </c>
      <c r="H26" s="139" t="s">
        <v>117</v>
      </c>
      <c r="I26" s="138">
        <v>19.1904761904762</v>
      </c>
      <c r="J26" s="137">
        <v>45.608695652173843</v>
      </c>
      <c r="K26" s="137">
        <v>32.231884057970994</v>
      </c>
      <c r="L26" s="137">
        <v>87.811594202898462</v>
      </c>
      <c r="M26" s="137">
        <v>60.942028985507207</v>
      </c>
      <c r="N26" s="137">
        <v>132.28985507246355</v>
      </c>
      <c r="O26" s="137">
        <v>82.347826086956474</v>
      </c>
      <c r="P26" s="137">
        <v>7.4202898550724639</v>
      </c>
      <c r="Q26" s="137">
        <v>4.5362318840579716</v>
      </c>
      <c r="R26" s="137">
        <v>53.449275362318843</v>
      </c>
      <c r="S26" s="137">
        <v>21.927536231884066</v>
      </c>
      <c r="T26" s="137">
        <v>20.072463768115945</v>
      </c>
      <c r="U26" s="137">
        <v>131.14492753623162</v>
      </c>
      <c r="V26" s="137">
        <v>138.86956521739117</v>
      </c>
      <c r="W26" s="136" t="s">
        <v>141</v>
      </c>
      <c r="X26" s="135" t="s">
        <v>118</v>
      </c>
      <c r="Y26" s="127">
        <v>45470</v>
      </c>
      <c r="Z26" s="127" t="s">
        <v>119</v>
      </c>
      <c r="AA26" s="127" t="s">
        <v>134</v>
      </c>
      <c r="AB26" s="127" t="s">
        <v>121</v>
      </c>
    </row>
    <row r="27" spans="1:28" ht="16.399999999999999" customHeight="1" x14ac:dyDescent="0.35">
      <c r="A27" s="139" t="s">
        <v>213</v>
      </c>
      <c r="B27" s="139" t="s">
        <v>214</v>
      </c>
      <c r="C27" s="139" t="s">
        <v>215</v>
      </c>
      <c r="D27" s="139" t="s">
        <v>216</v>
      </c>
      <c r="E27" s="140">
        <v>17748</v>
      </c>
      <c r="F27" s="139" t="s">
        <v>217</v>
      </c>
      <c r="G27" s="139" t="s">
        <v>162</v>
      </c>
      <c r="H27" s="139" t="s">
        <v>140</v>
      </c>
      <c r="I27" s="138">
        <v>180.42857142857099</v>
      </c>
      <c r="J27" s="137">
        <v>2.347826086956522</v>
      </c>
      <c r="K27" s="137">
        <v>21.333333333333339</v>
      </c>
      <c r="L27" s="137">
        <v>33.217391304347821</v>
      </c>
      <c r="M27" s="137">
        <v>16.333333333333332</v>
      </c>
      <c r="N27" s="137">
        <v>67.333333333333329</v>
      </c>
      <c r="O27" s="137">
        <v>3.3043478260869565</v>
      </c>
      <c r="P27" s="137">
        <v>2</v>
      </c>
      <c r="Q27" s="137">
        <v>0.59420289855072472</v>
      </c>
      <c r="R27" s="137">
        <v>38.927536231884055</v>
      </c>
      <c r="S27" s="137">
        <v>16.362318840579711</v>
      </c>
      <c r="T27" s="137">
        <v>0.3768115942028985</v>
      </c>
      <c r="U27" s="137">
        <v>17.565217391304351</v>
      </c>
      <c r="V27" s="137">
        <v>62.623188405797109</v>
      </c>
      <c r="W27" s="136" t="s">
        <v>141</v>
      </c>
      <c r="X27" s="135" t="s">
        <v>118</v>
      </c>
      <c r="Y27" s="127">
        <v>45491</v>
      </c>
      <c r="Z27" s="127" t="s">
        <v>119</v>
      </c>
      <c r="AA27" s="127" t="s">
        <v>134</v>
      </c>
      <c r="AB27" s="127" t="s">
        <v>121</v>
      </c>
    </row>
    <row r="28" spans="1:28" ht="16.399999999999999" customHeight="1" x14ac:dyDescent="0.35">
      <c r="A28" s="139" t="s">
        <v>218</v>
      </c>
      <c r="B28" s="139" t="s">
        <v>219</v>
      </c>
      <c r="C28" s="139" t="s">
        <v>220</v>
      </c>
      <c r="D28" s="139" t="s">
        <v>169</v>
      </c>
      <c r="E28" s="140">
        <v>12901</v>
      </c>
      <c r="F28" s="139" t="s">
        <v>170</v>
      </c>
      <c r="G28" s="139" t="s">
        <v>162</v>
      </c>
      <c r="H28" s="139" t="s">
        <v>117</v>
      </c>
      <c r="I28" s="138">
        <v>11.9142857142857</v>
      </c>
      <c r="J28" s="137">
        <v>0.3188405797101449</v>
      </c>
      <c r="K28" s="137">
        <v>0.15942028985507245</v>
      </c>
      <c r="L28" s="137">
        <v>1.3768115942028984</v>
      </c>
      <c r="M28" s="137">
        <v>0.11594202898550725</v>
      </c>
      <c r="N28" s="137">
        <v>0.37681159420289856</v>
      </c>
      <c r="O28" s="137">
        <v>0.56521739130434778</v>
      </c>
      <c r="P28" s="137">
        <v>0.36231884057971014</v>
      </c>
      <c r="Q28" s="137">
        <v>0.66666666666666663</v>
      </c>
      <c r="R28" s="137">
        <v>0.36231884057971014</v>
      </c>
      <c r="S28" s="137">
        <v>0</v>
      </c>
      <c r="T28" s="137">
        <v>0</v>
      </c>
      <c r="U28" s="137">
        <v>1.6086956521739131</v>
      </c>
      <c r="V28" s="137">
        <v>1.0289855072463767</v>
      </c>
      <c r="W28" s="136" t="s">
        <v>141</v>
      </c>
      <c r="X28" s="135" t="s">
        <v>118</v>
      </c>
      <c r="Y28" s="127">
        <v>45449</v>
      </c>
      <c r="Z28" s="127" t="s">
        <v>119</v>
      </c>
      <c r="AA28" s="127" t="s">
        <v>134</v>
      </c>
      <c r="AB28" s="127" t="s">
        <v>121</v>
      </c>
    </row>
    <row r="29" spans="1:28" ht="16.399999999999999" customHeight="1" x14ac:dyDescent="0.35">
      <c r="A29" s="139" t="s">
        <v>221</v>
      </c>
      <c r="B29" s="139" t="s">
        <v>222</v>
      </c>
      <c r="C29" s="139" t="s">
        <v>223</v>
      </c>
      <c r="D29" s="139" t="s">
        <v>154</v>
      </c>
      <c r="E29" s="140">
        <v>78380</v>
      </c>
      <c r="F29" s="139" t="s">
        <v>224</v>
      </c>
      <c r="G29" s="139" t="s">
        <v>162</v>
      </c>
      <c r="H29" s="139" t="s">
        <v>140</v>
      </c>
      <c r="I29" s="138">
        <v>0.518987341772152</v>
      </c>
      <c r="J29" s="137">
        <v>0.62318840579710133</v>
      </c>
      <c r="K29" s="137">
        <v>0.85507246376811552</v>
      </c>
      <c r="L29" s="137">
        <v>0.18840579710144928</v>
      </c>
      <c r="M29" s="137">
        <v>4.3478260869565216E-2</v>
      </c>
      <c r="N29" s="137">
        <v>0.84057971014492716</v>
      </c>
      <c r="O29" s="137">
        <v>0.62318840579710144</v>
      </c>
      <c r="P29" s="137">
        <v>0</v>
      </c>
      <c r="Q29" s="137">
        <v>0.24637681159420288</v>
      </c>
      <c r="R29" s="137">
        <v>8.6956521739130432E-2</v>
      </c>
      <c r="S29" s="137">
        <v>4.3478260869565216E-2</v>
      </c>
      <c r="T29" s="137">
        <v>2.8985507246376812E-2</v>
      </c>
      <c r="U29" s="137">
        <v>1.5507246376811588</v>
      </c>
      <c r="V29" s="137">
        <v>1.5797101449275357</v>
      </c>
      <c r="W29" s="136" t="s">
        <v>141</v>
      </c>
      <c r="X29" s="135" t="s">
        <v>118</v>
      </c>
      <c r="Y29" s="127">
        <v>45330</v>
      </c>
      <c r="Z29" s="127" t="s">
        <v>119</v>
      </c>
      <c r="AA29" s="127" t="s">
        <v>134</v>
      </c>
      <c r="AB29" s="127" t="s">
        <v>121</v>
      </c>
    </row>
    <row r="30" spans="1:28" x14ac:dyDescent="0.35">
      <c r="A30" s="139" t="s">
        <v>225</v>
      </c>
      <c r="B30" s="139" t="s">
        <v>226</v>
      </c>
      <c r="C30" s="139" t="s">
        <v>227</v>
      </c>
      <c r="D30" s="139" t="s">
        <v>148</v>
      </c>
      <c r="E30" s="140">
        <v>34112</v>
      </c>
      <c r="F30" s="139" t="s">
        <v>149</v>
      </c>
      <c r="G30" s="139" t="s">
        <v>133</v>
      </c>
      <c r="H30" s="139" t="s">
        <v>117</v>
      </c>
      <c r="I30" s="138">
        <v>3.1615384615384601</v>
      </c>
      <c r="J30" s="137">
        <v>5.1884057971014501</v>
      </c>
      <c r="K30" s="137">
        <v>1.9710144927536235</v>
      </c>
      <c r="L30" s="137">
        <v>2.2898550724637681</v>
      </c>
      <c r="M30" s="137">
        <v>2.0289855072463774</v>
      </c>
      <c r="N30" s="137">
        <v>6.0869565217391362</v>
      </c>
      <c r="O30" s="137">
        <v>5.0289855072463787</v>
      </c>
      <c r="P30" s="137">
        <v>0.18840579710144928</v>
      </c>
      <c r="Q30" s="137">
        <v>0.17391304347826086</v>
      </c>
      <c r="R30" s="137">
        <v>0.37681159420289856</v>
      </c>
      <c r="S30" s="137">
        <v>4.3478260869565216E-2</v>
      </c>
      <c r="T30" s="137">
        <v>0.3188405797101449</v>
      </c>
      <c r="U30" s="137">
        <v>10.739130434782613</v>
      </c>
      <c r="V30" s="137">
        <v>6.028985507246384</v>
      </c>
      <c r="W30" s="136" t="s">
        <v>141</v>
      </c>
      <c r="X30" s="135" t="s">
        <v>118</v>
      </c>
      <c r="Y30" s="127">
        <v>45631</v>
      </c>
      <c r="Z30" s="127" t="s">
        <v>150</v>
      </c>
      <c r="AA30" s="127" t="s">
        <v>134</v>
      </c>
      <c r="AB30" s="127" t="s">
        <v>156</v>
      </c>
    </row>
    <row r="31" spans="1:28" ht="16.399999999999999" customHeight="1" x14ac:dyDescent="0.35">
      <c r="A31" s="139" t="s">
        <v>228</v>
      </c>
      <c r="B31" s="139" t="s">
        <v>229</v>
      </c>
      <c r="C31" s="139" t="s">
        <v>230</v>
      </c>
      <c r="D31" s="139" t="s">
        <v>231</v>
      </c>
      <c r="E31" s="140">
        <v>4102</v>
      </c>
      <c r="F31" s="139" t="s">
        <v>201</v>
      </c>
      <c r="G31" s="139" t="s">
        <v>162</v>
      </c>
      <c r="H31" s="139" t="s">
        <v>117</v>
      </c>
      <c r="I31" s="138">
        <v>7.0847457627118597</v>
      </c>
      <c r="J31" s="137">
        <v>6.579710144927537</v>
      </c>
      <c r="K31" s="137">
        <v>0.43478260869565216</v>
      </c>
      <c r="L31" s="137">
        <v>13.898550724637682</v>
      </c>
      <c r="M31" s="137">
        <v>12.884057971014492</v>
      </c>
      <c r="N31" s="137">
        <v>19.318840579710145</v>
      </c>
      <c r="O31" s="137">
        <v>11.492753623188403</v>
      </c>
      <c r="P31" s="137">
        <v>0.79710144927536231</v>
      </c>
      <c r="Q31" s="137">
        <v>2.1884057971014492</v>
      </c>
      <c r="R31" s="137">
        <v>10.391304347826088</v>
      </c>
      <c r="S31" s="137">
        <v>0</v>
      </c>
      <c r="T31" s="137">
        <v>2.7246376811594204</v>
      </c>
      <c r="U31" s="137">
        <v>20.681159420289852</v>
      </c>
      <c r="V31" s="137">
        <v>22.826086956521742</v>
      </c>
      <c r="W31" s="136" t="s">
        <v>141</v>
      </c>
      <c r="X31" s="135" t="s">
        <v>118</v>
      </c>
      <c r="Y31" s="127">
        <v>45547</v>
      </c>
      <c r="Z31" s="127" t="s">
        <v>119</v>
      </c>
      <c r="AA31" s="127" t="s">
        <v>134</v>
      </c>
      <c r="AB31" s="127" t="s">
        <v>121</v>
      </c>
    </row>
    <row r="32" spans="1:28" ht="16.399999999999999" customHeight="1" x14ac:dyDescent="0.35">
      <c r="A32" s="139" t="s">
        <v>232</v>
      </c>
      <c r="B32" s="139" t="s">
        <v>233</v>
      </c>
      <c r="C32" s="139" t="s">
        <v>234</v>
      </c>
      <c r="D32" s="139" t="s">
        <v>154</v>
      </c>
      <c r="E32" s="140">
        <v>75202</v>
      </c>
      <c r="F32" s="139" t="s">
        <v>155</v>
      </c>
      <c r="G32" s="139" t="s">
        <v>162</v>
      </c>
      <c r="H32" s="139" t="s">
        <v>117</v>
      </c>
      <c r="I32" s="138">
        <v>1.26181818181818</v>
      </c>
      <c r="J32" s="137">
        <v>6.7681159420290058</v>
      </c>
      <c r="K32" s="137">
        <v>0</v>
      </c>
      <c r="L32" s="137">
        <v>1.4492753623188406E-2</v>
      </c>
      <c r="M32" s="137">
        <v>0</v>
      </c>
      <c r="N32" s="137">
        <v>2.811594202898553</v>
      </c>
      <c r="O32" s="137">
        <v>3.7391304347826138</v>
      </c>
      <c r="P32" s="137">
        <v>0.11594202898550725</v>
      </c>
      <c r="Q32" s="137">
        <v>0.11594202898550725</v>
      </c>
      <c r="R32" s="137">
        <v>0</v>
      </c>
      <c r="S32" s="137">
        <v>7.2463768115942032E-2</v>
      </c>
      <c r="T32" s="137">
        <v>0</v>
      </c>
      <c r="U32" s="137">
        <v>6.7101449275362519</v>
      </c>
      <c r="V32" s="137">
        <v>3.1304347826087007</v>
      </c>
      <c r="W32" s="136" t="s">
        <v>141</v>
      </c>
      <c r="X32" s="135" t="s">
        <v>118</v>
      </c>
      <c r="Y32" s="127">
        <v>45491</v>
      </c>
      <c r="Z32" s="127" t="s">
        <v>119</v>
      </c>
      <c r="AA32" s="127" t="s">
        <v>134</v>
      </c>
      <c r="AB32" s="127" t="s">
        <v>121</v>
      </c>
    </row>
    <row r="33" spans="1:28" ht="16.399999999999999" customHeight="1" x14ac:dyDescent="0.35">
      <c r="A33" s="139" t="s">
        <v>235</v>
      </c>
      <c r="B33" s="139" t="s">
        <v>236</v>
      </c>
      <c r="C33" s="139" t="s">
        <v>237</v>
      </c>
      <c r="D33" s="139" t="s">
        <v>238</v>
      </c>
      <c r="E33" s="140">
        <v>80010</v>
      </c>
      <c r="F33" s="139" t="s">
        <v>239</v>
      </c>
      <c r="G33" s="139" t="s">
        <v>127</v>
      </c>
      <c r="H33" s="139" t="s">
        <v>117</v>
      </c>
      <c r="I33" s="138">
        <v>47.161835748792299</v>
      </c>
      <c r="J33" s="137">
        <v>695.20289855072861</v>
      </c>
      <c r="K33" s="137">
        <v>179.82608695652192</v>
      </c>
      <c r="L33" s="137">
        <v>179.26086956521743</v>
      </c>
      <c r="M33" s="137">
        <v>120.08695652173908</v>
      </c>
      <c r="N33" s="137">
        <v>252.01449275362305</v>
      </c>
      <c r="O33" s="137">
        <v>858.62318840580156</v>
      </c>
      <c r="P33" s="137">
        <v>18.144927536231886</v>
      </c>
      <c r="Q33" s="137">
        <v>45.594202898550719</v>
      </c>
      <c r="R33" s="137">
        <v>134.78260869565219</v>
      </c>
      <c r="S33" s="137">
        <v>55.014492753623188</v>
      </c>
      <c r="T33" s="137">
        <v>53.463768115942017</v>
      </c>
      <c r="U33" s="137">
        <v>931.11594202899073</v>
      </c>
      <c r="V33" s="137">
        <v>500.43478260869404</v>
      </c>
      <c r="W33" s="136">
        <v>600</v>
      </c>
      <c r="X33" s="135" t="s">
        <v>118</v>
      </c>
      <c r="Y33" s="127">
        <v>45519</v>
      </c>
      <c r="Z33" s="127" t="s">
        <v>119</v>
      </c>
      <c r="AA33" s="127" t="s">
        <v>120</v>
      </c>
      <c r="AB33" s="127" t="s">
        <v>121</v>
      </c>
    </row>
    <row r="34" spans="1:28" ht="16.399999999999999" customHeight="1" x14ac:dyDescent="0.35">
      <c r="A34" s="139" t="s">
        <v>240</v>
      </c>
      <c r="B34" s="139" t="s">
        <v>241</v>
      </c>
      <c r="C34" s="139" t="s">
        <v>242</v>
      </c>
      <c r="D34" s="139" t="s">
        <v>243</v>
      </c>
      <c r="E34" s="140">
        <v>96910</v>
      </c>
      <c r="F34" s="139" t="s">
        <v>244</v>
      </c>
      <c r="G34" s="139" t="s">
        <v>162</v>
      </c>
      <c r="H34" s="139" t="s">
        <v>117</v>
      </c>
      <c r="I34" s="138"/>
      <c r="J34" s="137">
        <v>0</v>
      </c>
      <c r="K34" s="137">
        <v>0.33333333333333331</v>
      </c>
      <c r="L34" s="137">
        <v>4.6231884057971016</v>
      </c>
      <c r="M34" s="137">
        <v>0.31884057971014496</v>
      </c>
      <c r="N34" s="137">
        <v>4.942028985507247</v>
      </c>
      <c r="O34" s="137">
        <v>0.33333333333333331</v>
      </c>
      <c r="P34" s="137">
        <v>0</v>
      </c>
      <c r="Q34" s="137">
        <v>0</v>
      </c>
      <c r="R34" s="137">
        <v>4.0144927536231885</v>
      </c>
      <c r="S34" s="137">
        <v>0.53623188405797106</v>
      </c>
      <c r="T34" s="137">
        <v>0</v>
      </c>
      <c r="U34" s="137">
        <v>0.72463768115942029</v>
      </c>
      <c r="V34" s="137">
        <v>5.27536231884058</v>
      </c>
      <c r="W34" s="136" t="s">
        <v>141</v>
      </c>
      <c r="X34" s="135" t="s">
        <v>202</v>
      </c>
      <c r="Y34" s="127">
        <v>45365</v>
      </c>
      <c r="Z34" s="127"/>
      <c r="AA34" s="127" t="s">
        <v>203</v>
      </c>
      <c r="AB34" s="127" t="s">
        <v>121</v>
      </c>
    </row>
    <row r="35" spans="1:28" x14ac:dyDescent="0.35">
      <c r="A35" s="139" t="s">
        <v>245</v>
      </c>
      <c r="B35" s="139" t="s">
        <v>246</v>
      </c>
      <c r="C35" s="139" t="s">
        <v>124</v>
      </c>
      <c r="D35" s="139" t="s">
        <v>125</v>
      </c>
      <c r="E35" s="140">
        <v>92301</v>
      </c>
      <c r="F35" s="139" t="s">
        <v>126</v>
      </c>
      <c r="G35" s="139" t="s">
        <v>127</v>
      </c>
      <c r="H35" s="139" t="s">
        <v>117</v>
      </c>
      <c r="I35" s="138">
        <v>37.470238095238102</v>
      </c>
      <c r="J35" s="137">
        <v>200.85507246376829</v>
      </c>
      <c r="K35" s="137">
        <v>16.956521739130437</v>
      </c>
      <c r="L35" s="137">
        <v>81.173913043478237</v>
      </c>
      <c r="M35" s="137">
        <v>118.14492753623189</v>
      </c>
      <c r="N35" s="137">
        <v>188.21739130434784</v>
      </c>
      <c r="O35" s="137">
        <v>228.91304347826102</v>
      </c>
      <c r="P35" s="137">
        <v>0</v>
      </c>
      <c r="Q35" s="137">
        <v>0</v>
      </c>
      <c r="R35" s="137">
        <v>114.56521739130437</v>
      </c>
      <c r="S35" s="137">
        <v>39.782608695652165</v>
      </c>
      <c r="T35" s="137">
        <v>6.4782608695652186</v>
      </c>
      <c r="U35" s="137">
        <v>256.30434782608717</v>
      </c>
      <c r="V35" s="137">
        <v>244.42028985507267</v>
      </c>
      <c r="W35" s="136">
        <v>480</v>
      </c>
      <c r="X35" s="135" t="s">
        <v>118</v>
      </c>
      <c r="Y35" s="127">
        <v>45519</v>
      </c>
      <c r="Z35" s="127" t="s">
        <v>119</v>
      </c>
      <c r="AA35" s="127" t="s">
        <v>120</v>
      </c>
      <c r="AB35" s="127" t="s">
        <v>121</v>
      </c>
    </row>
    <row r="36" spans="1:28" ht="16.399999999999999" customHeight="1" x14ac:dyDescent="0.35">
      <c r="A36" s="139" t="s">
        <v>247</v>
      </c>
      <c r="B36" s="139" t="s">
        <v>248</v>
      </c>
      <c r="C36" s="139" t="s">
        <v>249</v>
      </c>
      <c r="D36" s="139" t="s">
        <v>250</v>
      </c>
      <c r="E36" s="140">
        <v>53039</v>
      </c>
      <c r="F36" s="139" t="s">
        <v>161</v>
      </c>
      <c r="G36" s="139" t="s">
        <v>162</v>
      </c>
      <c r="H36" s="139" t="s">
        <v>117</v>
      </c>
      <c r="I36" s="138">
        <v>111.54838709677399</v>
      </c>
      <c r="J36" s="137">
        <v>7.2028985507246386</v>
      </c>
      <c r="K36" s="137">
        <v>16.44927536231884</v>
      </c>
      <c r="L36" s="137">
        <v>44.043478260869577</v>
      </c>
      <c r="M36" s="137">
        <v>38.985507246376805</v>
      </c>
      <c r="N36" s="137">
        <v>83.405797101449252</v>
      </c>
      <c r="O36" s="137">
        <v>22.275362318840578</v>
      </c>
      <c r="P36" s="137">
        <v>0</v>
      </c>
      <c r="Q36" s="137">
        <v>1</v>
      </c>
      <c r="R36" s="137">
        <v>39.420289855072475</v>
      </c>
      <c r="S36" s="137">
        <v>16.739130434782609</v>
      </c>
      <c r="T36" s="137">
        <v>7.6811594202898554</v>
      </c>
      <c r="U36" s="137">
        <v>42.840579710144901</v>
      </c>
      <c r="V36" s="137">
        <v>75.550724637681142</v>
      </c>
      <c r="W36" s="136" t="s">
        <v>141</v>
      </c>
      <c r="X36" s="135" t="s">
        <v>118</v>
      </c>
      <c r="Y36" s="127">
        <v>45519</v>
      </c>
      <c r="Z36" s="127" t="s">
        <v>119</v>
      </c>
      <c r="AA36" s="127" t="s">
        <v>134</v>
      </c>
      <c r="AB36" s="127" t="s">
        <v>121</v>
      </c>
    </row>
    <row r="37" spans="1:28" ht="16.399999999999999" customHeight="1" x14ac:dyDescent="0.35">
      <c r="A37" s="139" t="s">
        <v>251</v>
      </c>
      <c r="B37" s="139" t="s">
        <v>252</v>
      </c>
      <c r="C37" s="139" t="s">
        <v>253</v>
      </c>
      <c r="D37" s="139" t="s">
        <v>154</v>
      </c>
      <c r="E37" s="140">
        <v>78562</v>
      </c>
      <c r="F37" s="139" t="s">
        <v>224</v>
      </c>
      <c r="G37" s="139" t="s">
        <v>162</v>
      </c>
      <c r="H37" s="139" t="s">
        <v>117</v>
      </c>
      <c r="I37" s="138">
        <v>1.5</v>
      </c>
      <c r="J37" s="137">
        <v>0.49275362318840588</v>
      </c>
      <c r="K37" s="137">
        <v>0.27536231884057977</v>
      </c>
      <c r="L37" s="137">
        <v>0.18840579710144931</v>
      </c>
      <c r="M37" s="137">
        <v>0.13043478260869565</v>
      </c>
      <c r="N37" s="137">
        <v>1.0289855072463763</v>
      </c>
      <c r="O37" s="137">
        <v>2.8985507246376812E-2</v>
      </c>
      <c r="P37" s="137">
        <v>2.8985507246376812E-2</v>
      </c>
      <c r="Q37" s="137">
        <v>0</v>
      </c>
      <c r="R37" s="137">
        <v>0.60869565217391286</v>
      </c>
      <c r="S37" s="137">
        <v>0.17391304347826086</v>
      </c>
      <c r="T37" s="137">
        <v>0</v>
      </c>
      <c r="U37" s="137">
        <v>0.30434782608695654</v>
      </c>
      <c r="V37" s="137">
        <v>1.0579710144927532</v>
      </c>
      <c r="W37" s="136" t="s">
        <v>141</v>
      </c>
      <c r="X37" s="135" t="s">
        <v>202</v>
      </c>
      <c r="Y37" s="127">
        <v>45526</v>
      </c>
      <c r="Z37" s="127"/>
      <c r="AA37" s="127" t="s">
        <v>203</v>
      </c>
      <c r="AB37" s="127" t="s">
        <v>121</v>
      </c>
    </row>
    <row r="38" spans="1:28" x14ac:dyDescent="0.35">
      <c r="A38" s="139" t="s">
        <v>254</v>
      </c>
      <c r="B38" s="139" t="s">
        <v>255</v>
      </c>
      <c r="C38" s="139" t="s">
        <v>256</v>
      </c>
      <c r="D38" s="139" t="s">
        <v>154</v>
      </c>
      <c r="E38" s="140">
        <v>76837</v>
      </c>
      <c r="F38" s="139" t="s">
        <v>155</v>
      </c>
      <c r="G38" s="139" t="s">
        <v>162</v>
      </c>
      <c r="H38" s="139" t="s">
        <v>140</v>
      </c>
      <c r="I38" s="138">
        <v>27.031007751937999</v>
      </c>
      <c r="J38" s="137">
        <v>119.49275362318841</v>
      </c>
      <c r="K38" s="137">
        <v>4.0144927536231885</v>
      </c>
      <c r="L38" s="137">
        <v>0.56521739130434789</v>
      </c>
      <c r="M38" s="137">
        <v>0.3623188405797102</v>
      </c>
      <c r="N38" s="137">
        <v>2.3768115942028998</v>
      </c>
      <c r="O38" s="137">
        <v>122.05797101449276</v>
      </c>
      <c r="P38" s="137">
        <v>0</v>
      </c>
      <c r="Q38" s="137">
        <v>0</v>
      </c>
      <c r="R38" s="137">
        <v>0</v>
      </c>
      <c r="S38" s="137">
        <v>0.17391304347826086</v>
      </c>
      <c r="T38" s="137">
        <v>5.7971014492753624E-2</v>
      </c>
      <c r="U38" s="137">
        <v>124.20289855072465</v>
      </c>
      <c r="V38" s="137">
        <v>61.376811594202849</v>
      </c>
      <c r="W38" s="136" t="s">
        <v>141</v>
      </c>
      <c r="X38" s="135" t="s">
        <v>118</v>
      </c>
      <c r="Y38" s="127">
        <v>45512</v>
      </c>
      <c r="Z38" s="127" t="s">
        <v>119</v>
      </c>
      <c r="AA38" s="127" t="s">
        <v>134</v>
      </c>
      <c r="AB38" s="127" t="s">
        <v>121</v>
      </c>
    </row>
    <row r="39" spans="1:28" ht="16.399999999999999" customHeight="1" x14ac:dyDescent="0.35">
      <c r="A39" s="139" t="s">
        <v>257</v>
      </c>
      <c r="B39" s="139" t="s">
        <v>258</v>
      </c>
      <c r="C39" s="139" t="s">
        <v>259</v>
      </c>
      <c r="D39" s="139" t="s">
        <v>154</v>
      </c>
      <c r="E39" s="140">
        <v>79925</v>
      </c>
      <c r="F39" s="139" t="s">
        <v>208</v>
      </c>
      <c r="G39" s="139" t="s">
        <v>171</v>
      </c>
      <c r="H39" s="139" t="s">
        <v>117</v>
      </c>
      <c r="I39" s="138">
        <v>42.984375</v>
      </c>
      <c r="J39" s="137">
        <v>319.68115942028811</v>
      </c>
      <c r="K39" s="137">
        <v>173.72463768115955</v>
      </c>
      <c r="L39" s="137">
        <v>135.30434782608685</v>
      </c>
      <c r="M39" s="137">
        <v>79.507246376811537</v>
      </c>
      <c r="N39" s="137">
        <v>281.942028985506</v>
      </c>
      <c r="O39" s="137">
        <v>218.49275362318838</v>
      </c>
      <c r="P39" s="137">
        <v>47.188405797101431</v>
      </c>
      <c r="Q39" s="137">
        <v>160.59420289855066</v>
      </c>
      <c r="R39" s="137">
        <v>85.434782608695571</v>
      </c>
      <c r="S39" s="137">
        <v>75.347826086956417</v>
      </c>
      <c r="T39" s="137">
        <v>117.59420289855062</v>
      </c>
      <c r="U39" s="137">
        <v>429.84057971014198</v>
      </c>
      <c r="V39" s="137">
        <v>566.21739130435151</v>
      </c>
      <c r="W39" s="136">
        <v>450</v>
      </c>
      <c r="X39" s="135" t="s">
        <v>118</v>
      </c>
      <c r="Y39" s="127">
        <v>45526</v>
      </c>
      <c r="Z39" s="127" t="s">
        <v>119</v>
      </c>
      <c r="AA39" s="127" t="s">
        <v>120</v>
      </c>
      <c r="AB39" s="127" t="s">
        <v>121</v>
      </c>
    </row>
    <row r="40" spans="1:28" ht="16.399999999999999" customHeight="1" x14ac:dyDescent="0.35">
      <c r="A40" s="139" t="s">
        <v>260</v>
      </c>
      <c r="B40" s="139" t="s">
        <v>261</v>
      </c>
      <c r="C40" s="139" t="s">
        <v>262</v>
      </c>
      <c r="D40" s="139" t="s">
        <v>154</v>
      </c>
      <c r="E40" s="140">
        <v>78580</v>
      </c>
      <c r="F40" s="139" t="s">
        <v>224</v>
      </c>
      <c r="G40" s="139" t="s">
        <v>116</v>
      </c>
      <c r="H40" s="139" t="s">
        <v>117</v>
      </c>
      <c r="I40" s="138">
        <v>26.624203821656</v>
      </c>
      <c r="J40" s="137">
        <v>779.7246376811654</v>
      </c>
      <c r="K40" s="137">
        <v>30.304347826086943</v>
      </c>
      <c r="L40" s="137">
        <v>22.884057971014492</v>
      </c>
      <c r="M40" s="137">
        <v>29.202898550724633</v>
      </c>
      <c r="N40" s="137">
        <v>105.18840579710142</v>
      </c>
      <c r="O40" s="137">
        <v>252.56521739130355</v>
      </c>
      <c r="P40" s="137">
        <v>17.144927536231883</v>
      </c>
      <c r="Q40" s="137">
        <v>487.21739130433951</v>
      </c>
      <c r="R40" s="137">
        <v>45.565217391304337</v>
      </c>
      <c r="S40" s="137">
        <v>20.507246376811597</v>
      </c>
      <c r="T40" s="137">
        <v>23.333333333333339</v>
      </c>
      <c r="U40" s="137">
        <v>772.7101449275425</v>
      </c>
      <c r="V40" s="137">
        <v>546.92753623188105</v>
      </c>
      <c r="W40" s="136">
        <v>600</v>
      </c>
      <c r="X40" s="135" t="s">
        <v>118</v>
      </c>
      <c r="Y40" s="127">
        <v>45547</v>
      </c>
      <c r="Z40" s="127" t="s">
        <v>119</v>
      </c>
      <c r="AA40" s="127" t="s">
        <v>120</v>
      </c>
      <c r="AB40" s="127" t="s">
        <v>121</v>
      </c>
    </row>
    <row r="41" spans="1:28" ht="17.149999999999999" customHeight="1" x14ac:dyDescent="0.35">
      <c r="A41" s="139" t="s">
        <v>263</v>
      </c>
      <c r="B41" s="139" t="s">
        <v>264</v>
      </c>
      <c r="C41" s="139" t="s">
        <v>265</v>
      </c>
      <c r="D41" s="139" t="s">
        <v>266</v>
      </c>
      <c r="E41" s="140">
        <v>7201</v>
      </c>
      <c r="F41" s="139" t="s">
        <v>267</v>
      </c>
      <c r="G41" s="139" t="s">
        <v>127</v>
      </c>
      <c r="H41" s="139" t="s">
        <v>117</v>
      </c>
      <c r="I41" s="138">
        <v>4.0787716955941304</v>
      </c>
      <c r="J41" s="137">
        <v>78.420289855072227</v>
      </c>
      <c r="K41" s="137">
        <v>176.05797101449275</v>
      </c>
      <c r="L41" s="137">
        <v>18.18840579710141</v>
      </c>
      <c r="M41" s="137">
        <v>5.1884057971014572</v>
      </c>
      <c r="N41" s="137">
        <v>46.956521739130345</v>
      </c>
      <c r="O41" s="137">
        <v>214.63768115941963</v>
      </c>
      <c r="P41" s="137">
        <v>1.0724637681159421</v>
      </c>
      <c r="Q41" s="137">
        <v>15.188405797101442</v>
      </c>
      <c r="R41" s="137">
        <v>7.4057971014492763</v>
      </c>
      <c r="S41" s="137">
        <v>6.5652173913043486</v>
      </c>
      <c r="T41" s="137">
        <v>18.884057971014496</v>
      </c>
      <c r="U41" s="137">
        <v>244.99999999999901</v>
      </c>
      <c r="V41" s="137">
        <v>90.855072463767613</v>
      </c>
      <c r="W41" s="136">
        <v>285</v>
      </c>
      <c r="X41" s="135" t="s">
        <v>118</v>
      </c>
      <c r="Y41" s="127">
        <v>45631</v>
      </c>
      <c r="Z41" s="127" t="s">
        <v>150</v>
      </c>
      <c r="AA41" s="127" t="s">
        <v>120</v>
      </c>
      <c r="AB41" s="127" t="s">
        <v>156</v>
      </c>
    </row>
    <row r="42" spans="1:28" x14ac:dyDescent="0.35">
      <c r="A42" s="139" t="s">
        <v>268</v>
      </c>
      <c r="B42" s="139" t="s">
        <v>269</v>
      </c>
      <c r="C42" s="139" t="s">
        <v>270</v>
      </c>
      <c r="D42" s="139" t="s">
        <v>185</v>
      </c>
      <c r="E42" s="140">
        <v>85131</v>
      </c>
      <c r="F42" s="139" t="s">
        <v>186</v>
      </c>
      <c r="G42" s="139" t="s">
        <v>116</v>
      </c>
      <c r="H42" s="139" t="s">
        <v>117</v>
      </c>
      <c r="I42" s="138">
        <v>13.5991967871486</v>
      </c>
      <c r="J42" s="137">
        <v>1041.4637681159872</v>
      </c>
      <c r="K42" s="137">
        <v>41.739130434782609</v>
      </c>
      <c r="L42" s="137">
        <v>96.971014492753611</v>
      </c>
      <c r="M42" s="137">
        <v>118.46376811594202</v>
      </c>
      <c r="N42" s="137">
        <v>147.01449275362319</v>
      </c>
      <c r="O42" s="137">
        <v>547.08695652174094</v>
      </c>
      <c r="P42" s="137">
        <v>68.028985507246389</v>
      </c>
      <c r="Q42" s="137">
        <v>536.5072463768098</v>
      </c>
      <c r="R42" s="137">
        <v>89.420289855072468</v>
      </c>
      <c r="S42" s="137">
        <v>43.449275362318851</v>
      </c>
      <c r="T42" s="137">
        <v>61.10144927536232</v>
      </c>
      <c r="U42" s="137">
        <v>1104.6666666667095</v>
      </c>
      <c r="V42" s="137">
        <v>759.63768115944674</v>
      </c>
      <c r="W42" s="136">
        <v>900</v>
      </c>
      <c r="X42" s="135" t="s">
        <v>118</v>
      </c>
      <c r="Y42" s="127">
        <v>45596</v>
      </c>
      <c r="Z42" s="127" t="s">
        <v>150</v>
      </c>
      <c r="AA42" s="127" t="s">
        <v>120</v>
      </c>
      <c r="AB42" s="127" t="s">
        <v>121</v>
      </c>
    </row>
    <row r="43" spans="1:28" ht="15.65" customHeight="1" x14ac:dyDescent="0.35">
      <c r="A43" s="139" t="s">
        <v>271</v>
      </c>
      <c r="B43" s="139" t="s">
        <v>272</v>
      </c>
      <c r="C43" s="139" t="s">
        <v>184</v>
      </c>
      <c r="D43" s="139" t="s">
        <v>185</v>
      </c>
      <c r="E43" s="140">
        <v>85132</v>
      </c>
      <c r="F43" s="139" t="s">
        <v>186</v>
      </c>
      <c r="G43" s="139" t="s">
        <v>171</v>
      </c>
      <c r="H43" s="139" t="s">
        <v>140</v>
      </c>
      <c r="I43" s="138">
        <v>6.62656784492588</v>
      </c>
      <c r="J43" s="137">
        <v>309.44927536231415</v>
      </c>
      <c r="K43" s="137">
        <v>62.666666666666636</v>
      </c>
      <c r="L43" s="137">
        <v>1.7246376811594197</v>
      </c>
      <c r="M43" s="137">
        <v>1.1884057971014486</v>
      </c>
      <c r="N43" s="137">
        <v>59.898550724637566</v>
      </c>
      <c r="O43" s="137">
        <v>315.08695652173418</v>
      </c>
      <c r="P43" s="137">
        <v>1.4492753623188406E-2</v>
      </c>
      <c r="Q43" s="137">
        <v>2.8985507246376812E-2</v>
      </c>
      <c r="R43" s="137">
        <v>4.1449275362318838</v>
      </c>
      <c r="S43" s="137">
        <v>3.3478260869565215</v>
      </c>
      <c r="T43" s="137">
        <v>29.217391304347821</v>
      </c>
      <c r="U43" s="137">
        <v>338.31884057970518</v>
      </c>
      <c r="V43" s="137">
        <v>191.18840579709916</v>
      </c>
      <c r="W43" s="136">
        <v>392</v>
      </c>
      <c r="X43" s="135" t="s">
        <v>118</v>
      </c>
      <c r="Y43" s="127">
        <v>45526</v>
      </c>
      <c r="Z43" s="127" t="s">
        <v>119</v>
      </c>
      <c r="AA43" s="127" t="s">
        <v>120</v>
      </c>
      <c r="AB43" s="127" t="s">
        <v>121</v>
      </c>
    </row>
    <row r="44" spans="1:28" ht="15.65" customHeight="1" x14ac:dyDescent="0.35">
      <c r="A44" s="139" t="s">
        <v>273</v>
      </c>
      <c r="B44" s="139" t="s">
        <v>272</v>
      </c>
      <c r="C44" s="139" t="s">
        <v>184</v>
      </c>
      <c r="D44" s="139" t="s">
        <v>185</v>
      </c>
      <c r="E44" s="140">
        <v>85232</v>
      </c>
      <c r="F44" s="139" t="s">
        <v>186</v>
      </c>
      <c r="G44" s="139" t="s">
        <v>139</v>
      </c>
      <c r="H44" s="139" t="s">
        <v>140</v>
      </c>
      <c r="I44" s="138">
        <v>3.3904791537025498</v>
      </c>
      <c r="J44" s="137">
        <v>127.6666666666639</v>
      </c>
      <c r="K44" s="137">
        <v>38.11594202898533</v>
      </c>
      <c r="L44" s="137">
        <v>17.144927536231791</v>
      </c>
      <c r="M44" s="137">
        <v>8.7391304347826164</v>
      </c>
      <c r="N44" s="137">
        <v>44.391304347825724</v>
      </c>
      <c r="O44" s="137">
        <v>143.99999999999662</v>
      </c>
      <c r="P44" s="137">
        <v>0.79710144927536242</v>
      </c>
      <c r="Q44" s="137">
        <v>2.4782608695652191</v>
      </c>
      <c r="R44" s="137">
        <v>5.3913043478260949</v>
      </c>
      <c r="S44" s="137">
        <v>2.5797101449275379</v>
      </c>
      <c r="T44" s="137">
        <v>3.6231884057971029</v>
      </c>
      <c r="U44" s="137">
        <v>180.07246376811136</v>
      </c>
      <c r="V44" s="137">
        <v>135.15942028985222</v>
      </c>
      <c r="W44" s="136" t="s">
        <v>141</v>
      </c>
      <c r="X44" s="135" t="s">
        <v>118</v>
      </c>
      <c r="Y44" s="127">
        <v>45456</v>
      </c>
      <c r="Z44" s="127" t="s">
        <v>119</v>
      </c>
      <c r="AA44" s="127" t="s">
        <v>120</v>
      </c>
      <c r="AB44" s="127" t="s">
        <v>121</v>
      </c>
    </row>
    <row r="45" spans="1:28" x14ac:dyDescent="0.35">
      <c r="A45" s="139" t="s">
        <v>274</v>
      </c>
      <c r="B45" s="139" t="s">
        <v>275</v>
      </c>
      <c r="C45" s="139" t="s">
        <v>276</v>
      </c>
      <c r="D45" s="139" t="s">
        <v>277</v>
      </c>
      <c r="E45" s="140">
        <v>31537</v>
      </c>
      <c r="F45" s="139" t="s">
        <v>132</v>
      </c>
      <c r="G45" s="139" t="s">
        <v>116</v>
      </c>
      <c r="H45" s="139" t="s">
        <v>140</v>
      </c>
      <c r="I45" s="138">
        <v>62.876106194690301</v>
      </c>
      <c r="J45" s="137">
        <v>182.15942028985415</v>
      </c>
      <c r="K45" s="137">
        <v>20.739130434782609</v>
      </c>
      <c r="L45" s="137">
        <v>36.782608695652179</v>
      </c>
      <c r="M45" s="137">
        <v>16.304347826086953</v>
      </c>
      <c r="N45" s="137">
        <v>55.65217391304347</v>
      </c>
      <c r="O45" s="137">
        <v>200.33333333333172</v>
      </c>
      <c r="P45" s="137">
        <v>0</v>
      </c>
      <c r="Q45" s="137">
        <v>0</v>
      </c>
      <c r="R45" s="137">
        <v>23.318840579710145</v>
      </c>
      <c r="S45" s="137">
        <v>7.3188405797101455</v>
      </c>
      <c r="T45" s="137">
        <v>9.4637681159420293</v>
      </c>
      <c r="U45" s="137">
        <v>215.88405797101237</v>
      </c>
      <c r="V45" s="137">
        <v>159.34782608695596</v>
      </c>
      <c r="W45" s="136">
        <v>338</v>
      </c>
      <c r="X45" s="135" t="s">
        <v>118</v>
      </c>
      <c r="Y45" s="127">
        <v>45482</v>
      </c>
      <c r="Z45" s="127" t="s">
        <v>119</v>
      </c>
      <c r="AA45" s="127" t="s">
        <v>120</v>
      </c>
      <c r="AB45" s="127" t="s">
        <v>121</v>
      </c>
    </row>
    <row r="46" spans="1:28" ht="15.65" customHeight="1" x14ac:dyDescent="0.35">
      <c r="A46" s="139" t="s">
        <v>278</v>
      </c>
      <c r="B46" s="139" t="s">
        <v>279</v>
      </c>
      <c r="C46" s="139" t="s">
        <v>276</v>
      </c>
      <c r="D46" s="139" t="s">
        <v>277</v>
      </c>
      <c r="E46" s="140">
        <v>31537</v>
      </c>
      <c r="F46" s="139" t="s">
        <v>132</v>
      </c>
      <c r="G46" s="139" t="s">
        <v>116</v>
      </c>
      <c r="H46" s="139" t="s">
        <v>140</v>
      </c>
      <c r="I46" s="138">
        <v>44.28125</v>
      </c>
      <c r="J46" s="137">
        <v>382.68115942028447</v>
      </c>
      <c r="K46" s="137">
        <v>106.37681159420293</v>
      </c>
      <c r="L46" s="137">
        <v>75.826086956521721</v>
      </c>
      <c r="M46" s="137">
        <v>40.884057971014478</v>
      </c>
      <c r="N46" s="137">
        <v>150.97101449275362</v>
      </c>
      <c r="O46" s="137">
        <v>454.79710144926997</v>
      </c>
      <c r="P46" s="137">
        <v>0</v>
      </c>
      <c r="Q46" s="137">
        <v>0</v>
      </c>
      <c r="R46" s="137">
        <v>47.202898550724633</v>
      </c>
      <c r="S46" s="137">
        <v>27.507246376811594</v>
      </c>
      <c r="T46" s="137">
        <v>30.478260869565215</v>
      </c>
      <c r="U46" s="137">
        <v>500.57971014492193</v>
      </c>
      <c r="V46" s="137">
        <v>358.65217391303815</v>
      </c>
      <c r="W46" s="136">
        <v>544</v>
      </c>
      <c r="X46" s="135" t="s">
        <v>118</v>
      </c>
      <c r="Y46" s="127">
        <v>45482</v>
      </c>
      <c r="Z46" s="127" t="s">
        <v>119</v>
      </c>
      <c r="AA46" s="127" t="s">
        <v>120</v>
      </c>
      <c r="AB46" s="127" t="s">
        <v>121</v>
      </c>
    </row>
    <row r="47" spans="1:28" ht="15.65" customHeight="1" x14ac:dyDescent="0.35">
      <c r="A47" s="139" t="s">
        <v>280</v>
      </c>
      <c r="B47" s="139" t="s">
        <v>281</v>
      </c>
      <c r="C47" s="139" t="s">
        <v>282</v>
      </c>
      <c r="D47" s="139" t="s">
        <v>283</v>
      </c>
      <c r="E47" s="140">
        <v>56007</v>
      </c>
      <c r="F47" s="139" t="s">
        <v>284</v>
      </c>
      <c r="G47" s="139" t="s">
        <v>133</v>
      </c>
      <c r="H47" s="139" t="s">
        <v>140</v>
      </c>
      <c r="I47" s="138">
        <v>78.3333333333333</v>
      </c>
      <c r="J47" s="137">
        <v>18.768115942028984</v>
      </c>
      <c r="K47" s="137">
        <v>8.8550724637681171</v>
      </c>
      <c r="L47" s="137">
        <v>34.43478260869567</v>
      </c>
      <c r="M47" s="137">
        <v>10.246376811594201</v>
      </c>
      <c r="N47" s="137">
        <v>40.014492753623195</v>
      </c>
      <c r="O47" s="137">
        <v>32.28985507246378</v>
      </c>
      <c r="P47" s="137">
        <v>0</v>
      </c>
      <c r="Q47" s="137">
        <v>0</v>
      </c>
      <c r="R47" s="137">
        <v>15.565217391304348</v>
      </c>
      <c r="S47" s="137">
        <v>7.5942028985507246</v>
      </c>
      <c r="T47" s="137">
        <v>3.9565217391304346</v>
      </c>
      <c r="U47" s="137">
        <v>45.188405797101467</v>
      </c>
      <c r="V47" s="137">
        <v>40.47826086956524</v>
      </c>
      <c r="W47" s="136" t="s">
        <v>141</v>
      </c>
      <c r="X47" s="135" t="s">
        <v>118</v>
      </c>
      <c r="Y47" s="127">
        <v>45512</v>
      </c>
      <c r="Z47" s="127" t="s">
        <v>119</v>
      </c>
      <c r="AA47" s="127" t="s">
        <v>134</v>
      </c>
      <c r="AB47" s="127" t="s">
        <v>121</v>
      </c>
    </row>
    <row r="48" spans="1:28" ht="15.65" customHeight="1" x14ac:dyDescent="0.35">
      <c r="A48" s="139" t="s">
        <v>285</v>
      </c>
      <c r="B48" s="139" t="s">
        <v>286</v>
      </c>
      <c r="C48" s="139" t="s">
        <v>287</v>
      </c>
      <c r="D48" s="139" t="s">
        <v>288</v>
      </c>
      <c r="E48" s="140">
        <v>44024</v>
      </c>
      <c r="F48" s="139" t="s">
        <v>176</v>
      </c>
      <c r="G48" s="139" t="s">
        <v>162</v>
      </c>
      <c r="H48" s="139" t="s">
        <v>117</v>
      </c>
      <c r="I48" s="138">
        <v>133.80000000000001</v>
      </c>
      <c r="J48" s="137">
        <v>25.086956521739122</v>
      </c>
      <c r="K48" s="137">
        <v>14.594202898550723</v>
      </c>
      <c r="L48" s="137">
        <v>8.8260869565217401</v>
      </c>
      <c r="M48" s="137">
        <v>2.5362318840579707</v>
      </c>
      <c r="N48" s="137">
        <v>23.65217391304348</v>
      </c>
      <c r="O48" s="137">
        <v>22.260869565217384</v>
      </c>
      <c r="P48" s="137">
        <v>2.681159420289855</v>
      </c>
      <c r="Q48" s="137">
        <v>2.4492753623188404</v>
      </c>
      <c r="R48" s="137">
        <v>8.579710144927537</v>
      </c>
      <c r="S48" s="137">
        <v>7.6666666666666661</v>
      </c>
      <c r="T48" s="137">
        <v>6.2463768115942022</v>
      </c>
      <c r="U48" s="137">
        <v>28.550724637681164</v>
      </c>
      <c r="V48" s="137">
        <v>31.231884057971016</v>
      </c>
      <c r="W48" s="136" t="s">
        <v>141</v>
      </c>
      <c r="X48" s="135" t="s">
        <v>118</v>
      </c>
      <c r="Y48" s="127">
        <v>45491</v>
      </c>
      <c r="Z48" s="127" t="s">
        <v>119</v>
      </c>
      <c r="AA48" s="127" t="s">
        <v>134</v>
      </c>
      <c r="AB48" s="127" t="s">
        <v>121</v>
      </c>
    </row>
    <row r="49" spans="1:28" ht="15.65" customHeight="1" x14ac:dyDescent="0.35">
      <c r="A49" s="139" t="s">
        <v>289</v>
      </c>
      <c r="B49" s="139" t="s">
        <v>290</v>
      </c>
      <c r="C49" s="139" t="s">
        <v>291</v>
      </c>
      <c r="D49" s="139" t="s">
        <v>125</v>
      </c>
      <c r="E49" s="140">
        <v>93250</v>
      </c>
      <c r="F49" s="139" t="s">
        <v>244</v>
      </c>
      <c r="G49" s="139" t="s">
        <v>127</v>
      </c>
      <c r="H49" s="139" t="s">
        <v>117</v>
      </c>
      <c r="I49" s="138">
        <v>139.53125</v>
      </c>
      <c r="J49" s="137">
        <v>169.73913043478248</v>
      </c>
      <c r="K49" s="137">
        <v>56.652173913043484</v>
      </c>
      <c r="L49" s="137">
        <v>94.49275362318842</v>
      </c>
      <c r="M49" s="137">
        <v>150.85507246376804</v>
      </c>
      <c r="N49" s="137">
        <v>244.82608695652155</v>
      </c>
      <c r="O49" s="137">
        <v>226.91304347826059</v>
      </c>
      <c r="P49" s="137">
        <v>0</v>
      </c>
      <c r="Q49" s="137">
        <v>0</v>
      </c>
      <c r="R49" s="137">
        <v>162.47826086956519</v>
      </c>
      <c r="S49" s="137">
        <v>23.840579710144926</v>
      </c>
      <c r="T49" s="137">
        <v>16.188405797101449</v>
      </c>
      <c r="U49" s="137">
        <v>269.23188405797003</v>
      </c>
      <c r="V49" s="137">
        <v>186.5797101449273</v>
      </c>
      <c r="W49" s="136">
        <v>560</v>
      </c>
      <c r="X49" s="135" t="s">
        <v>118</v>
      </c>
      <c r="Y49" s="127">
        <v>45505</v>
      </c>
      <c r="Z49" s="127" t="s">
        <v>119</v>
      </c>
      <c r="AA49" s="127" t="s">
        <v>120</v>
      </c>
      <c r="AB49" s="127" t="s">
        <v>121</v>
      </c>
    </row>
    <row r="50" spans="1:28" x14ac:dyDescent="0.35">
      <c r="A50" s="139" t="s">
        <v>292</v>
      </c>
      <c r="B50" s="139" t="s">
        <v>293</v>
      </c>
      <c r="C50" s="139" t="s">
        <v>294</v>
      </c>
      <c r="D50" s="139" t="s">
        <v>160</v>
      </c>
      <c r="E50" s="140">
        <v>42754</v>
      </c>
      <c r="F50" s="139" t="s">
        <v>161</v>
      </c>
      <c r="G50" s="139" t="s">
        <v>162</v>
      </c>
      <c r="H50" s="139" t="s">
        <v>117</v>
      </c>
      <c r="I50" s="138">
        <v>1.7894736842105301</v>
      </c>
      <c r="J50" s="137">
        <v>0.85507246376811552</v>
      </c>
      <c r="K50" s="137">
        <v>0.2608695652173913</v>
      </c>
      <c r="L50" s="137">
        <v>0.59420289855072483</v>
      </c>
      <c r="M50" s="137">
        <v>0.66666666666666652</v>
      </c>
      <c r="N50" s="137">
        <v>1.4202898550724639</v>
      </c>
      <c r="O50" s="137">
        <v>0.86956521739130399</v>
      </c>
      <c r="P50" s="137">
        <v>7.2463768115942032E-2</v>
      </c>
      <c r="Q50" s="137">
        <v>1.4492753623188406E-2</v>
      </c>
      <c r="R50" s="137">
        <v>0.13043478260869565</v>
      </c>
      <c r="S50" s="137">
        <v>0</v>
      </c>
      <c r="T50" s="137">
        <v>0</v>
      </c>
      <c r="U50" s="137">
        <v>2.2463768115942035</v>
      </c>
      <c r="V50" s="137">
        <v>1.9275362318840574</v>
      </c>
      <c r="W50" s="136" t="s">
        <v>141</v>
      </c>
      <c r="X50" s="135" t="s">
        <v>118</v>
      </c>
      <c r="Y50" s="127">
        <v>45526</v>
      </c>
      <c r="Z50" s="127" t="s">
        <v>119</v>
      </c>
      <c r="AA50" s="127" t="s">
        <v>134</v>
      </c>
      <c r="AB50" s="127" t="s">
        <v>121</v>
      </c>
    </row>
    <row r="51" spans="1:28" ht="15.65" customHeight="1" x14ac:dyDescent="0.35">
      <c r="A51" s="139" t="s">
        <v>295</v>
      </c>
      <c r="B51" s="139" t="s">
        <v>296</v>
      </c>
      <c r="C51" s="139" t="s">
        <v>297</v>
      </c>
      <c r="D51" s="139" t="s">
        <v>298</v>
      </c>
      <c r="E51" s="140">
        <v>939</v>
      </c>
      <c r="F51" s="139" t="s">
        <v>149</v>
      </c>
      <c r="G51" s="139" t="s">
        <v>299</v>
      </c>
      <c r="H51" s="139" t="s">
        <v>117</v>
      </c>
      <c r="I51" s="138">
        <v>8.3157894736842106</v>
      </c>
      <c r="J51" s="137">
        <v>0.43478260869565216</v>
      </c>
      <c r="K51" s="137">
        <v>0.98550724637681153</v>
      </c>
      <c r="L51" s="137">
        <v>4.5072463768115965</v>
      </c>
      <c r="M51" s="137">
        <v>0.92753623188405798</v>
      </c>
      <c r="N51" s="137">
        <v>3.6521739130434776</v>
      </c>
      <c r="O51" s="137">
        <v>2.4492753623188404</v>
      </c>
      <c r="P51" s="137">
        <v>0.34782608695652173</v>
      </c>
      <c r="Q51" s="137">
        <v>0.40579710144927539</v>
      </c>
      <c r="R51" s="137">
        <v>0.20289855072463769</v>
      </c>
      <c r="S51" s="137">
        <v>7.2463768115942032E-2</v>
      </c>
      <c r="T51" s="137">
        <v>0.10144927536231885</v>
      </c>
      <c r="U51" s="137">
        <v>6.4782608695652169</v>
      </c>
      <c r="V51" s="137">
        <v>4.5072463768115938</v>
      </c>
      <c r="W51" s="136" t="s">
        <v>141</v>
      </c>
      <c r="X51" s="135" t="s">
        <v>202</v>
      </c>
      <c r="Y51" s="127" t="s">
        <v>141</v>
      </c>
      <c r="Z51" s="127"/>
      <c r="AA51" s="127" t="s">
        <v>203</v>
      </c>
      <c r="AB51" s="127" t="s">
        <v>121</v>
      </c>
    </row>
    <row r="52" spans="1:28" ht="15.65" customHeight="1" x14ac:dyDescent="0.35">
      <c r="A52" s="139" t="s">
        <v>300</v>
      </c>
      <c r="B52" s="139" t="s">
        <v>301</v>
      </c>
      <c r="C52" s="139" t="s">
        <v>302</v>
      </c>
      <c r="D52" s="139" t="s">
        <v>114</v>
      </c>
      <c r="E52" s="140">
        <v>39520</v>
      </c>
      <c r="F52" s="139" t="s">
        <v>115</v>
      </c>
      <c r="G52" s="139" t="s">
        <v>133</v>
      </c>
      <c r="H52" s="139" t="s">
        <v>117</v>
      </c>
      <c r="I52" s="138">
        <v>2.2383900928792602</v>
      </c>
      <c r="J52" s="137">
        <v>6.0000000000000124</v>
      </c>
      <c r="K52" s="137">
        <v>3.0579710144927539</v>
      </c>
      <c r="L52" s="137">
        <v>2.8115942028985526</v>
      </c>
      <c r="M52" s="137">
        <v>0.71014492753623182</v>
      </c>
      <c r="N52" s="137">
        <v>3.7971014492753641</v>
      </c>
      <c r="O52" s="137">
        <v>8.1304347826087184</v>
      </c>
      <c r="P52" s="137">
        <v>5.7971014492753624E-2</v>
      </c>
      <c r="Q52" s="137">
        <v>0.5942028985507245</v>
      </c>
      <c r="R52" s="137">
        <v>0.13043478260869565</v>
      </c>
      <c r="S52" s="137">
        <v>0.15942028985507245</v>
      </c>
      <c r="T52" s="137">
        <v>0.23188405797101447</v>
      </c>
      <c r="U52" s="137">
        <v>12.057971014492733</v>
      </c>
      <c r="V52" s="137">
        <v>5.6956521739130563</v>
      </c>
      <c r="W52" s="136" t="s">
        <v>141</v>
      </c>
      <c r="X52" s="135" t="s">
        <v>118</v>
      </c>
      <c r="Y52" s="127">
        <v>45421</v>
      </c>
      <c r="Z52" s="127" t="s">
        <v>119</v>
      </c>
      <c r="AA52" s="127" t="s">
        <v>134</v>
      </c>
      <c r="AB52" s="127" t="s">
        <v>303</v>
      </c>
    </row>
    <row r="53" spans="1:28" ht="15.65" customHeight="1" x14ac:dyDescent="0.35">
      <c r="A53" s="128" t="s">
        <v>304</v>
      </c>
      <c r="B53" s="128" t="s">
        <v>305</v>
      </c>
      <c r="C53" s="139" t="s">
        <v>306</v>
      </c>
      <c r="D53" s="139" t="s">
        <v>307</v>
      </c>
      <c r="E53" s="140">
        <v>89015</v>
      </c>
      <c r="F53" s="139" t="s">
        <v>308</v>
      </c>
      <c r="G53" s="139" t="s">
        <v>162</v>
      </c>
      <c r="H53" s="139" t="s">
        <v>117</v>
      </c>
      <c r="I53" s="138">
        <v>12.117647058823501</v>
      </c>
      <c r="J53" s="137">
        <v>7.3333333333333339</v>
      </c>
      <c r="K53" s="137">
        <v>21.260869565217384</v>
      </c>
      <c r="L53" s="137">
        <v>23.565217391304333</v>
      </c>
      <c r="M53" s="137">
        <v>9.1884057971014492</v>
      </c>
      <c r="N53" s="137">
        <v>40.34782608695653</v>
      </c>
      <c r="O53" s="137">
        <v>9.3478260869565215</v>
      </c>
      <c r="P53" s="137">
        <v>7.7826086956521729</v>
      </c>
      <c r="Q53" s="137">
        <v>3.8695652173913042</v>
      </c>
      <c r="R53" s="137">
        <v>20.144927536231883</v>
      </c>
      <c r="S53" s="137">
        <v>15.376811594202898</v>
      </c>
      <c r="T53" s="137">
        <v>6.3188405797101455</v>
      </c>
      <c r="U53" s="137">
        <v>19.507246376811583</v>
      </c>
      <c r="V53" s="137">
        <v>45.188405797101467</v>
      </c>
      <c r="W53" s="136" t="s">
        <v>141</v>
      </c>
      <c r="X53" s="135" t="s">
        <v>118</v>
      </c>
      <c r="Y53" s="127">
        <v>45554</v>
      </c>
      <c r="Z53" s="127" t="s">
        <v>119</v>
      </c>
      <c r="AA53" s="127" t="s">
        <v>134</v>
      </c>
      <c r="AB53" s="127" t="s">
        <v>121</v>
      </c>
    </row>
    <row r="54" spans="1:28" x14ac:dyDescent="0.35">
      <c r="A54" s="139" t="s">
        <v>309</v>
      </c>
      <c r="B54" s="139" t="s">
        <v>310</v>
      </c>
      <c r="C54" s="139" t="s">
        <v>311</v>
      </c>
      <c r="D54" s="139" t="s">
        <v>312</v>
      </c>
      <c r="E54" s="140">
        <v>96819</v>
      </c>
      <c r="F54" s="139" t="s">
        <v>244</v>
      </c>
      <c r="G54" s="139" t="s">
        <v>299</v>
      </c>
      <c r="H54" s="139" t="s">
        <v>117</v>
      </c>
      <c r="I54" s="138"/>
      <c r="J54" s="137">
        <v>3.4347826086956519</v>
      </c>
      <c r="K54" s="137">
        <v>4.9710144927536231</v>
      </c>
      <c r="L54" s="137">
        <v>2.9420289855072466</v>
      </c>
      <c r="M54" s="137">
        <v>3.4202898550724643</v>
      </c>
      <c r="N54" s="137">
        <v>8.0000000000000018</v>
      </c>
      <c r="O54" s="137">
        <v>3.5507246376811596</v>
      </c>
      <c r="P54" s="137">
        <v>0</v>
      </c>
      <c r="Q54" s="137">
        <v>3.2173913043478257</v>
      </c>
      <c r="R54" s="137">
        <v>5.6376811594202909</v>
      </c>
      <c r="S54" s="137">
        <v>1.6231884057971013</v>
      </c>
      <c r="T54" s="137">
        <v>0.73913043478260865</v>
      </c>
      <c r="U54" s="137">
        <v>6.7681159420289854</v>
      </c>
      <c r="V54" s="137">
        <v>10.92753623188406</v>
      </c>
      <c r="W54" s="141" t="s">
        <v>141</v>
      </c>
      <c r="X54" s="135" t="s">
        <v>141</v>
      </c>
      <c r="Y54" s="127" t="s">
        <v>141</v>
      </c>
      <c r="Z54" s="127" t="s">
        <v>150</v>
      </c>
      <c r="AA54" s="127" t="s">
        <v>141</v>
      </c>
      <c r="AB54" s="127" t="s">
        <v>141</v>
      </c>
    </row>
    <row r="55" spans="1:28" x14ac:dyDescent="0.35">
      <c r="A55" s="139" t="s">
        <v>313</v>
      </c>
      <c r="B55" s="139" t="s">
        <v>314</v>
      </c>
      <c r="C55" s="139" t="s">
        <v>315</v>
      </c>
      <c r="D55" s="139" t="s">
        <v>154</v>
      </c>
      <c r="E55" s="140">
        <v>77032</v>
      </c>
      <c r="F55" s="139" t="s">
        <v>316</v>
      </c>
      <c r="G55" s="139" t="s">
        <v>127</v>
      </c>
      <c r="H55" s="139" t="s">
        <v>117</v>
      </c>
      <c r="I55" s="138">
        <v>42.780219780219802</v>
      </c>
      <c r="J55" s="137">
        <v>853.84057971014795</v>
      </c>
      <c r="K55" s="137">
        <v>4.7391304347826093</v>
      </c>
      <c r="L55" s="137">
        <v>0.31884057971014496</v>
      </c>
      <c r="M55" s="137">
        <v>0.81159420289855067</v>
      </c>
      <c r="N55" s="137">
        <v>2.4202898550724634</v>
      </c>
      <c r="O55" s="137">
        <v>493.72463768115398</v>
      </c>
      <c r="P55" s="137">
        <v>1.6811594202898552</v>
      </c>
      <c r="Q55" s="137">
        <v>361.88405797101154</v>
      </c>
      <c r="R55" s="137">
        <v>0</v>
      </c>
      <c r="S55" s="137">
        <v>0.78260869565217384</v>
      </c>
      <c r="T55" s="137">
        <v>2.5797101449275361</v>
      </c>
      <c r="U55" s="137">
        <v>856.34782608695957</v>
      </c>
      <c r="V55" s="137">
        <v>488.86956521738523</v>
      </c>
      <c r="W55" s="136">
        <v>750</v>
      </c>
      <c r="X55" s="135" t="s">
        <v>118</v>
      </c>
      <c r="Y55" s="127">
        <v>45519</v>
      </c>
      <c r="Z55" s="127" t="s">
        <v>119</v>
      </c>
      <c r="AA55" s="127" t="s">
        <v>120</v>
      </c>
      <c r="AB55" s="127" t="s">
        <v>121</v>
      </c>
    </row>
    <row r="56" spans="1:28" ht="15.65" customHeight="1" x14ac:dyDescent="0.35">
      <c r="A56" s="139" t="s">
        <v>317</v>
      </c>
      <c r="B56" s="139" t="s">
        <v>318</v>
      </c>
      <c r="C56" s="139" t="s">
        <v>319</v>
      </c>
      <c r="D56" s="139" t="s">
        <v>154</v>
      </c>
      <c r="E56" s="140">
        <v>77351</v>
      </c>
      <c r="F56" s="139" t="s">
        <v>316</v>
      </c>
      <c r="G56" s="139" t="s">
        <v>116</v>
      </c>
      <c r="H56" s="139" t="s">
        <v>140</v>
      </c>
      <c r="I56" s="138">
        <v>27.278931750741801</v>
      </c>
      <c r="J56" s="137">
        <v>798.17391304348041</v>
      </c>
      <c r="K56" s="137">
        <v>8.7246376811594217</v>
      </c>
      <c r="L56" s="137">
        <v>10.362318840579709</v>
      </c>
      <c r="M56" s="137">
        <v>4.2608695652173916</v>
      </c>
      <c r="N56" s="137">
        <v>17.478260869565215</v>
      </c>
      <c r="O56" s="137">
        <v>804.04347826087167</v>
      </c>
      <c r="P56" s="137">
        <v>0</v>
      </c>
      <c r="Q56" s="137">
        <v>0</v>
      </c>
      <c r="R56" s="137">
        <v>6.8115942028985499</v>
      </c>
      <c r="S56" s="137">
        <v>2.7826086956521738</v>
      </c>
      <c r="T56" s="137">
        <v>4.6811594202898545</v>
      </c>
      <c r="U56" s="137">
        <v>807.24637681159595</v>
      </c>
      <c r="V56" s="137">
        <v>324.9565217391264</v>
      </c>
      <c r="W56" s="136">
        <v>350</v>
      </c>
      <c r="X56" s="135" t="s">
        <v>118</v>
      </c>
      <c r="Y56" s="127">
        <v>45512</v>
      </c>
      <c r="Z56" s="127" t="s">
        <v>119</v>
      </c>
      <c r="AA56" s="127" t="s">
        <v>134</v>
      </c>
      <c r="AB56" s="127" t="s">
        <v>121</v>
      </c>
    </row>
    <row r="57" spans="1:28" x14ac:dyDescent="0.35">
      <c r="A57" s="139" t="s">
        <v>320</v>
      </c>
      <c r="B57" s="139" t="s">
        <v>321</v>
      </c>
      <c r="C57" s="139" t="s">
        <v>322</v>
      </c>
      <c r="D57" s="139" t="s">
        <v>125</v>
      </c>
      <c r="E57" s="140">
        <v>92231</v>
      </c>
      <c r="F57" s="139" t="s">
        <v>323</v>
      </c>
      <c r="G57" s="139" t="s">
        <v>127</v>
      </c>
      <c r="H57" s="139" t="s">
        <v>117</v>
      </c>
      <c r="I57" s="138">
        <v>31.2209302325581</v>
      </c>
      <c r="J57" s="137">
        <v>599.75362318840962</v>
      </c>
      <c r="K57" s="137">
        <v>16.333333333333329</v>
      </c>
      <c r="L57" s="137">
        <v>29.304347826086961</v>
      </c>
      <c r="M57" s="137">
        <v>30.971014492753628</v>
      </c>
      <c r="N57" s="137">
        <v>75.71014492753622</v>
      </c>
      <c r="O57" s="137">
        <v>537.07246376811554</v>
      </c>
      <c r="P57" s="137">
        <v>1.0724637681159419</v>
      </c>
      <c r="Q57" s="137">
        <v>62.507246376811572</v>
      </c>
      <c r="R57" s="137">
        <v>43.739130434782602</v>
      </c>
      <c r="S57" s="137">
        <v>11.536231884057971</v>
      </c>
      <c r="T57" s="137">
        <v>13.666666666666668</v>
      </c>
      <c r="U57" s="137">
        <v>607.42028985507636</v>
      </c>
      <c r="V57" s="137">
        <v>199.6231884057963</v>
      </c>
      <c r="W57" s="136">
        <v>640</v>
      </c>
      <c r="X57" s="135" t="s">
        <v>118</v>
      </c>
      <c r="Y57" s="127">
        <v>45496</v>
      </c>
      <c r="Z57" s="127" t="s">
        <v>119</v>
      </c>
      <c r="AA57" s="127" t="s">
        <v>120</v>
      </c>
      <c r="AB57" s="127" t="s">
        <v>121</v>
      </c>
    </row>
    <row r="58" spans="1:28" ht="15.65" customHeight="1" x14ac:dyDescent="0.35">
      <c r="A58" s="139" t="s">
        <v>324</v>
      </c>
      <c r="B58" s="139" t="s">
        <v>325</v>
      </c>
      <c r="C58" s="139" t="s">
        <v>326</v>
      </c>
      <c r="D58" s="139" t="s">
        <v>138</v>
      </c>
      <c r="E58" s="140">
        <v>71251</v>
      </c>
      <c r="F58" s="139" t="s">
        <v>115</v>
      </c>
      <c r="G58" s="139" t="s">
        <v>116</v>
      </c>
      <c r="H58" s="139" t="s">
        <v>117</v>
      </c>
      <c r="I58" s="138">
        <v>29.864312267658001</v>
      </c>
      <c r="J58" s="137">
        <v>907.66666666666856</v>
      </c>
      <c r="K58" s="137">
        <v>43.028985507246546</v>
      </c>
      <c r="L58" s="137">
        <v>7.0869565217391317</v>
      </c>
      <c r="M58" s="137">
        <v>3.4782608695652182</v>
      </c>
      <c r="N58" s="137">
        <v>11.057971014492756</v>
      </c>
      <c r="O58" s="137">
        <v>928.79710144927924</v>
      </c>
      <c r="P58" s="137">
        <v>3.8405797101449277</v>
      </c>
      <c r="Q58" s="137">
        <v>17.565217391304312</v>
      </c>
      <c r="R58" s="137">
        <v>1.7826086956521738</v>
      </c>
      <c r="S58" s="137">
        <v>1.6811594202898552</v>
      </c>
      <c r="T58" s="137">
        <v>0.50724637681159424</v>
      </c>
      <c r="U58" s="137">
        <v>957.28985507246705</v>
      </c>
      <c r="V58" s="137">
        <v>518.20289855072497</v>
      </c>
      <c r="W58" s="136">
        <v>500</v>
      </c>
      <c r="X58" s="135" t="s">
        <v>118</v>
      </c>
      <c r="Y58" s="127">
        <v>45484</v>
      </c>
      <c r="Z58" s="127" t="s">
        <v>119</v>
      </c>
      <c r="AA58" s="127" t="s">
        <v>120</v>
      </c>
      <c r="AB58" s="127" t="s">
        <v>156</v>
      </c>
    </row>
    <row r="59" spans="1:28" x14ac:dyDescent="0.35">
      <c r="A59" s="139" t="s">
        <v>327</v>
      </c>
      <c r="B59" s="139" t="s">
        <v>328</v>
      </c>
      <c r="C59" s="139" t="s">
        <v>329</v>
      </c>
      <c r="D59" s="139" t="s">
        <v>330</v>
      </c>
      <c r="E59" s="140">
        <v>83442</v>
      </c>
      <c r="F59" s="139" t="s">
        <v>308</v>
      </c>
      <c r="G59" s="139" t="s">
        <v>133</v>
      </c>
      <c r="H59" s="139" t="s">
        <v>117</v>
      </c>
      <c r="I59" s="138">
        <v>2.4375</v>
      </c>
      <c r="J59" s="137">
        <v>8.6956521739130432E-2</v>
      </c>
      <c r="K59" s="137">
        <v>0.17391304347826086</v>
      </c>
      <c r="L59" s="137">
        <v>0.9130434782608694</v>
      </c>
      <c r="M59" s="137">
        <v>0.44927536231884058</v>
      </c>
      <c r="N59" s="137">
        <v>1.333333333333333</v>
      </c>
      <c r="O59" s="137">
        <v>0.28985507246376813</v>
      </c>
      <c r="P59" s="137">
        <v>0</v>
      </c>
      <c r="Q59" s="137">
        <v>0</v>
      </c>
      <c r="R59" s="137">
        <v>8.6956521739130432E-2</v>
      </c>
      <c r="S59" s="137">
        <v>5.7971014492753624E-2</v>
      </c>
      <c r="T59" s="137">
        <v>0</v>
      </c>
      <c r="U59" s="137">
        <v>1.4782608695652173</v>
      </c>
      <c r="V59" s="137">
        <v>1.2463768115942031</v>
      </c>
      <c r="W59" s="136" t="s">
        <v>141</v>
      </c>
      <c r="X59" s="135" t="s">
        <v>118</v>
      </c>
      <c r="Y59" s="127">
        <v>45491</v>
      </c>
      <c r="Z59" s="127" t="s">
        <v>119</v>
      </c>
      <c r="AA59" s="127" t="s">
        <v>134</v>
      </c>
      <c r="AB59" s="127" t="s">
        <v>121</v>
      </c>
    </row>
    <row r="60" spans="1:28" ht="15.65" customHeight="1" x14ac:dyDescent="0.35">
      <c r="A60" s="139" t="s">
        <v>331</v>
      </c>
      <c r="B60" s="139" t="s">
        <v>332</v>
      </c>
      <c r="C60" s="139" t="s">
        <v>333</v>
      </c>
      <c r="D60" s="139" t="s">
        <v>154</v>
      </c>
      <c r="E60" s="140">
        <v>77301</v>
      </c>
      <c r="F60" s="139" t="s">
        <v>316</v>
      </c>
      <c r="G60" s="139" t="s">
        <v>133</v>
      </c>
      <c r="H60" s="139" t="s">
        <v>117</v>
      </c>
      <c r="I60" s="138">
        <v>27.171597633136098</v>
      </c>
      <c r="J60" s="137">
        <v>730.30434782609177</v>
      </c>
      <c r="K60" s="137">
        <v>32.434782608695663</v>
      </c>
      <c r="L60" s="137">
        <v>21.94202898550725</v>
      </c>
      <c r="M60" s="137">
        <v>13.173913043478263</v>
      </c>
      <c r="N60" s="137">
        <v>43.971014492753575</v>
      </c>
      <c r="O60" s="137">
        <v>753.88405797102359</v>
      </c>
      <c r="P60" s="137">
        <v>0</v>
      </c>
      <c r="Q60" s="137">
        <v>0</v>
      </c>
      <c r="R60" s="137">
        <v>13.289855072463769</v>
      </c>
      <c r="S60" s="137">
        <v>8.2608695652173925</v>
      </c>
      <c r="T60" s="137">
        <v>10.376811594202898</v>
      </c>
      <c r="U60" s="137">
        <v>765.92753623189333</v>
      </c>
      <c r="V60" s="137">
        <v>711.26086956522533</v>
      </c>
      <c r="W60" s="136" t="s">
        <v>141</v>
      </c>
      <c r="X60" s="135" t="s">
        <v>118</v>
      </c>
      <c r="Y60" s="127">
        <v>45470</v>
      </c>
      <c r="Z60" s="127" t="s">
        <v>119</v>
      </c>
      <c r="AA60" s="127" t="s">
        <v>134</v>
      </c>
      <c r="AB60" s="127" t="s">
        <v>121</v>
      </c>
    </row>
    <row r="61" spans="1:28" ht="15.65" customHeight="1" x14ac:dyDescent="0.35">
      <c r="A61" s="139" t="s">
        <v>334</v>
      </c>
      <c r="B61" s="139" t="s">
        <v>335</v>
      </c>
      <c r="C61" s="139" t="s">
        <v>336</v>
      </c>
      <c r="D61" s="139" t="s">
        <v>283</v>
      </c>
      <c r="E61" s="140">
        <v>56201</v>
      </c>
      <c r="F61" s="139" t="s">
        <v>284</v>
      </c>
      <c r="G61" s="139" t="s">
        <v>133</v>
      </c>
      <c r="H61" s="139" t="s">
        <v>117</v>
      </c>
      <c r="I61" s="138">
        <v>52.285714285714299</v>
      </c>
      <c r="J61" s="137">
        <v>22.594202898550723</v>
      </c>
      <c r="K61" s="137">
        <v>22.10144927536232</v>
      </c>
      <c r="L61" s="137">
        <v>67.57971014492756</v>
      </c>
      <c r="M61" s="137">
        <v>29.768115942028988</v>
      </c>
      <c r="N61" s="137">
        <v>82.666666666666629</v>
      </c>
      <c r="O61" s="137">
        <v>48.20289855072464</v>
      </c>
      <c r="P61" s="137">
        <v>6.8260869565217401</v>
      </c>
      <c r="Q61" s="137">
        <v>4.3478260869565215</v>
      </c>
      <c r="R61" s="137">
        <v>38.637681159420289</v>
      </c>
      <c r="S61" s="137">
        <v>15.072463768115943</v>
      </c>
      <c r="T61" s="137">
        <v>17.739130434782609</v>
      </c>
      <c r="U61" s="137">
        <v>70.594202898550776</v>
      </c>
      <c r="V61" s="137">
        <v>104.82608695652173</v>
      </c>
      <c r="W61" s="136" t="s">
        <v>141</v>
      </c>
      <c r="X61" s="135" t="s">
        <v>118</v>
      </c>
      <c r="Y61" s="127">
        <v>45533</v>
      </c>
      <c r="Z61" s="127" t="s">
        <v>119</v>
      </c>
      <c r="AA61" s="127" t="s">
        <v>134</v>
      </c>
      <c r="AB61" s="127" t="s">
        <v>121</v>
      </c>
    </row>
    <row r="62" spans="1:28" ht="15.75" customHeight="1" x14ac:dyDescent="0.35">
      <c r="A62" s="139" t="s">
        <v>337</v>
      </c>
      <c r="B62" s="139" t="s">
        <v>338</v>
      </c>
      <c r="C62" s="139" t="s">
        <v>339</v>
      </c>
      <c r="D62" s="139" t="s">
        <v>154</v>
      </c>
      <c r="E62" s="140">
        <v>78118</v>
      </c>
      <c r="F62" s="139" t="s">
        <v>340</v>
      </c>
      <c r="G62" s="139" t="s">
        <v>116</v>
      </c>
      <c r="H62" s="139" t="s">
        <v>117</v>
      </c>
      <c r="I62" s="138">
        <v>44.484126984127002</v>
      </c>
      <c r="J62" s="137">
        <v>1103.6956521739394</v>
      </c>
      <c r="K62" s="137">
        <v>10.681159420289847</v>
      </c>
      <c r="L62" s="137">
        <v>0.62318840579710155</v>
      </c>
      <c r="M62" s="137">
        <v>0</v>
      </c>
      <c r="N62" s="137">
        <v>7.2608695652173916</v>
      </c>
      <c r="O62" s="137">
        <v>765.42028985508182</v>
      </c>
      <c r="P62" s="137">
        <v>3.3913043478260874</v>
      </c>
      <c r="Q62" s="137">
        <v>338.92753623187866</v>
      </c>
      <c r="R62" s="137">
        <v>0.30434782608695654</v>
      </c>
      <c r="S62" s="137">
        <v>0.55072463768115942</v>
      </c>
      <c r="T62" s="137">
        <v>8.7246376811594182</v>
      </c>
      <c r="U62" s="137">
        <v>1105.4202898551005</v>
      </c>
      <c r="V62" s="137">
        <v>686.18840579711218</v>
      </c>
      <c r="W62" s="136">
        <v>928</v>
      </c>
      <c r="X62" s="135" t="s">
        <v>118</v>
      </c>
      <c r="Y62" s="127">
        <v>45554</v>
      </c>
      <c r="Z62" s="127" t="s">
        <v>119</v>
      </c>
      <c r="AA62" s="127" t="s">
        <v>120</v>
      </c>
      <c r="AB62" s="127" t="s">
        <v>121</v>
      </c>
    </row>
    <row r="63" spans="1:28" ht="15.65" customHeight="1" x14ac:dyDescent="0.35">
      <c r="A63" s="139" t="s">
        <v>341</v>
      </c>
      <c r="B63" s="139" t="s">
        <v>342</v>
      </c>
      <c r="C63" s="139" t="s">
        <v>343</v>
      </c>
      <c r="D63" s="139" t="s">
        <v>344</v>
      </c>
      <c r="E63" s="140">
        <v>74647</v>
      </c>
      <c r="F63" s="139" t="s">
        <v>161</v>
      </c>
      <c r="G63" s="139" t="s">
        <v>133</v>
      </c>
      <c r="H63" s="139" t="s">
        <v>117</v>
      </c>
      <c r="I63" s="138">
        <v>77.428571428571402</v>
      </c>
      <c r="J63" s="137">
        <v>36.942028985507243</v>
      </c>
      <c r="K63" s="137">
        <v>17.594202898550726</v>
      </c>
      <c r="L63" s="137">
        <v>19.202898550724637</v>
      </c>
      <c r="M63" s="137">
        <v>15.362318840579711</v>
      </c>
      <c r="N63" s="137">
        <v>43.289855072463752</v>
      </c>
      <c r="O63" s="137">
        <v>45.81159420289854</v>
      </c>
      <c r="P63" s="137">
        <v>0</v>
      </c>
      <c r="Q63" s="137">
        <v>0</v>
      </c>
      <c r="R63" s="137">
        <v>18.65217391304348</v>
      </c>
      <c r="S63" s="137">
        <v>10.985507246376812</v>
      </c>
      <c r="T63" s="137">
        <v>6.9565217391304346</v>
      </c>
      <c r="U63" s="137">
        <v>52.507246376811594</v>
      </c>
      <c r="V63" s="137">
        <v>62.884057971014471</v>
      </c>
      <c r="W63" s="136" t="s">
        <v>141</v>
      </c>
      <c r="X63" s="135" t="s">
        <v>118</v>
      </c>
      <c r="Y63" s="127">
        <v>45512</v>
      </c>
      <c r="Z63" s="127" t="s">
        <v>119</v>
      </c>
      <c r="AA63" s="127" t="s">
        <v>134</v>
      </c>
      <c r="AB63" s="127" t="s">
        <v>121</v>
      </c>
    </row>
    <row r="64" spans="1:28" ht="15.65" customHeight="1" x14ac:dyDescent="0.35">
      <c r="A64" s="139" t="s">
        <v>345</v>
      </c>
      <c r="B64" s="139" t="s">
        <v>346</v>
      </c>
      <c r="C64" s="139" t="s">
        <v>347</v>
      </c>
      <c r="D64" s="139" t="s">
        <v>348</v>
      </c>
      <c r="E64" s="140">
        <v>37918</v>
      </c>
      <c r="F64" s="139" t="s">
        <v>115</v>
      </c>
      <c r="G64" s="139" t="s">
        <v>162</v>
      </c>
      <c r="H64" s="139" t="s">
        <v>117</v>
      </c>
      <c r="I64" s="138">
        <v>1.71830985915493</v>
      </c>
      <c r="J64" s="137">
        <v>0.99999999999999989</v>
      </c>
      <c r="K64" s="137">
        <v>2.2463768115942035</v>
      </c>
      <c r="L64" s="137">
        <v>1.7246376811594197</v>
      </c>
      <c r="M64" s="137">
        <v>0.60869565217391297</v>
      </c>
      <c r="N64" s="137">
        <v>3.7681159420289916</v>
      </c>
      <c r="O64" s="137">
        <v>1.6811594202898543</v>
      </c>
      <c r="P64" s="137">
        <v>7.2463768115942032E-2</v>
      </c>
      <c r="Q64" s="137">
        <v>5.7971014492753624E-2</v>
      </c>
      <c r="R64" s="137">
        <v>0.13043478260869565</v>
      </c>
      <c r="S64" s="137">
        <v>8.6956521739130432E-2</v>
      </c>
      <c r="T64" s="137">
        <v>4.3478260869565216E-2</v>
      </c>
      <c r="U64" s="137">
        <v>5.3188405797101579</v>
      </c>
      <c r="V64" s="137">
        <v>3.2463768115942071</v>
      </c>
      <c r="W64" s="136" t="s">
        <v>141</v>
      </c>
      <c r="X64" s="135" t="s">
        <v>118</v>
      </c>
      <c r="Y64" s="127">
        <v>45561</v>
      </c>
      <c r="Z64" s="127" t="s">
        <v>119</v>
      </c>
      <c r="AA64" s="127" t="s">
        <v>134</v>
      </c>
      <c r="AB64" s="127" t="s">
        <v>121</v>
      </c>
    </row>
    <row r="65" spans="1:28" ht="15.65" customHeight="1" x14ac:dyDescent="0.35">
      <c r="A65" s="139" t="s">
        <v>349</v>
      </c>
      <c r="B65" s="139" t="s">
        <v>350</v>
      </c>
      <c r="C65" s="139" t="s">
        <v>351</v>
      </c>
      <c r="D65" s="139" t="s">
        <v>148</v>
      </c>
      <c r="E65" s="140">
        <v>33194</v>
      </c>
      <c r="F65" s="139" t="s">
        <v>149</v>
      </c>
      <c r="G65" s="139" t="s">
        <v>171</v>
      </c>
      <c r="H65" s="139" t="s">
        <v>140</v>
      </c>
      <c r="I65" s="138">
        <v>46.628787878787897</v>
      </c>
      <c r="J65" s="137">
        <v>20.159420289855074</v>
      </c>
      <c r="K65" s="137">
        <v>19.521739130434771</v>
      </c>
      <c r="L65" s="137">
        <v>256.65217391304276</v>
      </c>
      <c r="M65" s="137">
        <v>296.46376811594126</v>
      </c>
      <c r="N65" s="137">
        <v>398.42028985507028</v>
      </c>
      <c r="O65" s="137">
        <v>194.37681159420228</v>
      </c>
      <c r="P65" s="137">
        <v>0</v>
      </c>
      <c r="Q65" s="137">
        <v>0</v>
      </c>
      <c r="R65" s="137">
        <v>185.73913043478231</v>
      </c>
      <c r="S65" s="137">
        <v>49.637681159420282</v>
      </c>
      <c r="T65" s="137">
        <v>25.797101449275367</v>
      </c>
      <c r="U65" s="137">
        <v>331.62318840579468</v>
      </c>
      <c r="V65" s="137">
        <v>385.82608695651857</v>
      </c>
      <c r="W65" s="136">
        <v>450</v>
      </c>
      <c r="X65" s="135" t="s">
        <v>118</v>
      </c>
      <c r="Y65" s="127">
        <v>45547</v>
      </c>
      <c r="Z65" s="127" t="s">
        <v>119</v>
      </c>
      <c r="AA65" s="127" t="s">
        <v>120</v>
      </c>
      <c r="AB65" s="127" t="s">
        <v>121</v>
      </c>
    </row>
    <row r="66" spans="1:28" ht="15.65" customHeight="1" x14ac:dyDescent="0.35">
      <c r="A66" s="139" t="s">
        <v>352</v>
      </c>
      <c r="B66" s="139" t="s">
        <v>353</v>
      </c>
      <c r="C66" s="139" t="s">
        <v>354</v>
      </c>
      <c r="D66" s="139" t="s">
        <v>154</v>
      </c>
      <c r="E66" s="140">
        <v>78041</v>
      </c>
      <c r="F66" s="139" t="s">
        <v>224</v>
      </c>
      <c r="G66" s="139" t="s">
        <v>116</v>
      </c>
      <c r="H66" s="139" t="s">
        <v>117</v>
      </c>
      <c r="I66" s="138">
        <v>16.805970149253699</v>
      </c>
      <c r="J66" s="137">
        <v>339.34782608695082</v>
      </c>
      <c r="K66" s="137">
        <v>2.1594202898550723</v>
      </c>
      <c r="L66" s="137">
        <v>1.9420289855072463</v>
      </c>
      <c r="M66" s="137">
        <v>5.2318840579710146</v>
      </c>
      <c r="N66" s="137">
        <v>0</v>
      </c>
      <c r="O66" s="137">
        <v>1.1884057971014492</v>
      </c>
      <c r="P66" s="137">
        <v>9.7391304347826093</v>
      </c>
      <c r="Q66" s="137">
        <v>337.75362318840007</v>
      </c>
      <c r="R66" s="137">
        <v>2.9855072463768115</v>
      </c>
      <c r="S66" s="137">
        <v>0.6376811594202898</v>
      </c>
      <c r="T66" s="137">
        <v>6.1159420289855069</v>
      </c>
      <c r="U66" s="137">
        <v>338.94202898550151</v>
      </c>
      <c r="V66" s="137">
        <v>243.26086956521567</v>
      </c>
      <c r="W66" s="136" t="s">
        <v>141</v>
      </c>
      <c r="X66" s="135" t="s">
        <v>118</v>
      </c>
      <c r="Y66" s="127">
        <v>45547</v>
      </c>
      <c r="Z66" s="127" t="s">
        <v>119</v>
      </c>
      <c r="AA66" s="127" t="s">
        <v>134</v>
      </c>
      <c r="AB66" s="127" t="s">
        <v>121</v>
      </c>
    </row>
    <row r="67" spans="1:28" ht="15.65" customHeight="1" x14ac:dyDescent="0.35">
      <c r="A67" s="139" t="s">
        <v>355</v>
      </c>
      <c r="B67" s="139" t="s">
        <v>356</v>
      </c>
      <c r="C67" s="139" t="s">
        <v>357</v>
      </c>
      <c r="D67" s="139" t="s">
        <v>358</v>
      </c>
      <c r="E67" s="140">
        <v>29072</v>
      </c>
      <c r="F67" s="139" t="s">
        <v>132</v>
      </c>
      <c r="G67" s="139" t="s">
        <v>162</v>
      </c>
      <c r="H67" s="139" t="s">
        <v>117</v>
      </c>
      <c r="I67" s="138">
        <v>1.7457627118644099</v>
      </c>
      <c r="J67" s="137">
        <v>0.14492753623188406</v>
      </c>
      <c r="K67" s="137">
        <v>1.1594202898550723</v>
      </c>
      <c r="L67" s="137">
        <v>0.37681159420289867</v>
      </c>
      <c r="M67" s="137">
        <v>0.28985507246376813</v>
      </c>
      <c r="N67" s="137">
        <v>1.2318840579710142</v>
      </c>
      <c r="O67" s="137">
        <v>0.72463768115941996</v>
      </c>
      <c r="P67" s="137">
        <v>0</v>
      </c>
      <c r="Q67" s="137">
        <v>1.4492753623188406E-2</v>
      </c>
      <c r="R67" s="137">
        <v>0</v>
      </c>
      <c r="S67" s="137">
        <v>0</v>
      </c>
      <c r="T67" s="137">
        <v>4.3478260869565216E-2</v>
      </c>
      <c r="U67" s="137">
        <v>1.9275362318840576</v>
      </c>
      <c r="V67" s="137">
        <v>1.1449275362318834</v>
      </c>
      <c r="W67" s="136" t="s">
        <v>141</v>
      </c>
      <c r="X67" s="135" t="s">
        <v>118</v>
      </c>
      <c r="Y67" s="127">
        <v>45512</v>
      </c>
      <c r="Z67" s="127" t="s">
        <v>119</v>
      </c>
      <c r="AA67" s="127" t="s">
        <v>134</v>
      </c>
      <c r="AB67" s="127" t="s">
        <v>121</v>
      </c>
    </row>
    <row r="68" spans="1:28" ht="15.65" customHeight="1" x14ac:dyDescent="0.35">
      <c r="A68" s="139" t="s">
        <v>359</v>
      </c>
      <c r="B68" s="139" t="s">
        <v>360</v>
      </c>
      <c r="C68" s="139" t="s">
        <v>361</v>
      </c>
      <c r="D68" s="139" t="s">
        <v>154</v>
      </c>
      <c r="E68" s="140">
        <v>76642</v>
      </c>
      <c r="F68" s="139" t="s">
        <v>316</v>
      </c>
      <c r="G68" s="139" t="s">
        <v>162</v>
      </c>
      <c r="H68" s="139" t="s">
        <v>140</v>
      </c>
      <c r="I68" s="138">
        <v>30.521739130434799</v>
      </c>
      <c r="J68" s="137">
        <v>8.3768115942028984</v>
      </c>
      <c r="K68" s="137">
        <v>7.2463768115942032E-2</v>
      </c>
      <c r="L68" s="137">
        <v>2.0289855072463774</v>
      </c>
      <c r="M68" s="137">
        <v>2.2318840579710133</v>
      </c>
      <c r="N68" s="137">
        <v>2.840579710144929</v>
      </c>
      <c r="O68" s="137">
        <v>9.8695652173913029</v>
      </c>
      <c r="P68" s="137">
        <v>0</v>
      </c>
      <c r="Q68" s="137">
        <v>0</v>
      </c>
      <c r="R68" s="137">
        <v>5.7971014492753624E-2</v>
      </c>
      <c r="S68" s="137">
        <v>0.17391304347826086</v>
      </c>
      <c r="T68" s="137">
        <v>8.6956521739130432E-2</v>
      </c>
      <c r="U68" s="137">
        <v>12.391304347826086</v>
      </c>
      <c r="V68" s="137">
        <v>9.4782608695652169</v>
      </c>
      <c r="W68" s="136" t="s">
        <v>141</v>
      </c>
      <c r="X68" s="135" t="s">
        <v>118</v>
      </c>
      <c r="Y68" s="127">
        <v>45561</v>
      </c>
      <c r="Z68" s="127" t="s">
        <v>119</v>
      </c>
      <c r="AA68" s="127" t="s">
        <v>134</v>
      </c>
      <c r="AB68" s="127" t="s">
        <v>121</v>
      </c>
    </row>
    <row r="69" spans="1:28" x14ac:dyDescent="0.35">
      <c r="A69" s="139" t="s">
        <v>362</v>
      </c>
      <c r="B69" s="139" t="s">
        <v>363</v>
      </c>
      <c r="C69" s="139" t="s">
        <v>364</v>
      </c>
      <c r="D69" s="139" t="s">
        <v>154</v>
      </c>
      <c r="E69" s="140">
        <v>79401</v>
      </c>
      <c r="F69" s="139" t="s">
        <v>155</v>
      </c>
      <c r="G69" s="139" t="s">
        <v>162</v>
      </c>
      <c r="H69" s="139" t="s">
        <v>117</v>
      </c>
      <c r="I69" s="138">
        <v>1.3333333333333299</v>
      </c>
      <c r="J69" s="137">
        <v>0.24637681159420297</v>
      </c>
      <c r="K69" s="137">
        <v>0.55072463768115942</v>
      </c>
      <c r="L69" s="137">
        <v>0.30434782608695649</v>
      </c>
      <c r="M69" s="137">
        <v>4.3478260869565216E-2</v>
      </c>
      <c r="N69" s="137">
        <v>0.53623188405797084</v>
      </c>
      <c r="O69" s="137">
        <v>0.53623188405797106</v>
      </c>
      <c r="P69" s="137">
        <v>0</v>
      </c>
      <c r="Q69" s="137">
        <v>7.2463768115942032E-2</v>
      </c>
      <c r="R69" s="137">
        <v>0.13043478260869565</v>
      </c>
      <c r="S69" s="137">
        <v>0</v>
      </c>
      <c r="T69" s="137">
        <v>0</v>
      </c>
      <c r="U69" s="137">
        <v>1.0144927536231871</v>
      </c>
      <c r="V69" s="137">
        <v>0.40579710144927539</v>
      </c>
      <c r="W69" s="136" t="s">
        <v>141</v>
      </c>
      <c r="X69" s="135" t="s">
        <v>202</v>
      </c>
      <c r="Y69" s="127">
        <v>45377</v>
      </c>
      <c r="Z69" s="127"/>
      <c r="AA69" s="127" t="s">
        <v>203</v>
      </c>
      <c r="AB69" s="127" t="s">
        <v>121</v>
      </c>
    </row>
    <row r="70" spans="1:28" x14ac:dyDescent="0.35">
      <c r="A70" s="139" t="s">
        <v>365</v>
      </c>
      <c r="B70" s="139" t="s">
        <v>366</v>
      </c>
      <c r="C70" s="139" t="s">
        <v>367</v>
      </c>
      <c r="D70" s="139" t="s">
        <v>125</v>
      </c>
      <c r="E70" s="140">
        <v>93301</v>
      </c>
      <c r="F70" s="139" t="s">
        <v>244</v>
      </c>
      <c r="G70" s="139" t="s">
        <v>127</v>
      </c>
      <c r="H70" s="139" t="s">
        <v>117</v>
      </c>
      <c r="I70" s="138">
        <v>307.33333333333297</v>
      </c>
      <c r="J70" s="137">
        <v>0</v>
      </c>
      <c r="K70" s="137">
        <v>1.681159420289855</v>
      </c>
      <c r="L70" s="137">
        <v>11.652173913043477</v>
      </c>
      <c r="M70" s="137">
        <v>37.463768115942024</v>
      </c>
      <c r="N70" s="137">
        <v>50.79710144927536</v>
      </c>
      <c r="O70" s="137">
        <v>0</v>
      </c>
      <c r="P70" s="137">
        <v>0</v>
      </c>
      <c r="Q70" s="137">
        <v>0</v>
      </c>
      <c r="R70" s="137">
        <v>45.173913043478258</v>
      </c>
      <c r="S70" s="137">
        <v>1.8985507246376812</v>
      </c>
      <c r="T70" s="137">
        <v>0</v>
      </c>
      <c r="U70" s="137">
        <v>3.7246376811594204</v>
      </c>
      <c r="V70" s="137">
        <v>40.173913043478258</v>
      </c>
      <c r="W70" s="136">
        <v>320</v>
      </c>
      <c r="X70" s="135" t="s">
        <v>118</v>
      </c>
      <c r="Y70" s="127">
        <v>45455</v>
      </c>
      <c r="Z70" s="127" t="s">
        <v>119</v>
      </c>
      <c r="AA70" s="127" t="s">
        <v>120</v>
      </c>
      <c r="AB70" s="127" t="s">
        <v>121</v>
      </c>
    </row>
    <row r="71" spans="1:28" ht="15.65" customHeight="1" x14ac:dyDescent="0.35">
      <c r="A71" s="139" t="s">
        <v>368</v>
      </c>
      <c r="B71" s="139" t="s">
        <v>369</v>
      </c>
      <c r="C71" s="139" t="s">
        <v>370</v>
      </c>
      <c r="D71" s="139" t="s">
        <v>175</v>
      </c>
      <c r="E71" s="140">
        <v>48161</v>
      </c>
      <c r="F71" s="139" t="s">
        <v>176</v>
      </c>
      <c r="G71" s="139" t="s">
        <v>133</v>
      </c>
      <c r="H71" s="139" t="s">
        <v>140</v>
      </c>
      <c r="I71" s="138">
        <v>79.7</v>
      </c>
      <c r="J71" s="137">
        <v>58.246376811594281</v>
      </c>
      <c r="K71" s="137">
        <v>10.188405797101449</v>
      </c>
      <c r="L71" s="137">
        <v>0</v>
      </c>
      <c r="M71" s="137">
        <v>0</v>
      </c>
      <c r="N71" s="137">
        <v>0</v>
      </c>
      <c r="O71" s="137">
        <v>68.434782608695727</v>
      </c>
      <c r="P71" s="137">
        <v>0</v>
      </c>
      <c r="Q71" s="137">
        <v>0</v>
      </c>
      <c r="R71" s="137">
        <v>0</v>
      </c>
      <c r="S71" s="137">
        <v>0</v>
      </c>
      <c r="T71" s="137">
        <v>0</v>
      </c>
      <c r="U71" s="137">
        <v>68.434782608695727</v>
      </c>
      <c r="V71" s="137">
        <v>16.840579710144926</v>
      </c>
      <c r="W71" s="136" t="s">
        <v>141</v>
      </c>
      <c r="X71" s="135" t="s">
        <v>118</v>
      </c>
      <c r="Y71" s="127">
        <v>45547</v>
      </c>
      <c r="Z71" s="127" t="s">
        <v>119</v>
      </c>
      <c r="AA71" s="127" t="s">
        <v>134</v>
      </c>
      <c r="AB71" s="127" t="s">
        <v>121</v>
      </c>
    </row>
    <row r="72" spans="1:28" x14ac:dyDescent="0.35">
      <c r="A72" s="139" t="s">
        <v>371</v>
      </c>
      <c r="B72" s="139" t="s">
        <v>372</v>
      </c>
      <c r="C72" s="139" t="s">
        <v>333</v>
      </c>
      <c r="D72" s="139" t="s">
        <v>154</v>
      </c>
      <c r="E72" s="140">
        <v>77301</v>
      </c>
      <c r="F72" s="139" t="s">
        <v>316</v>
      </c>
      <c r="G72" s="139" t="s">
        <v>127</v>
      </c>
      <c r="H72" s="139" t="s">
        <v>117</v>
      </c>
      <c r="I72" s="138">
        <v>27.140350877193001</v>
      </c>
      <c r="J72" s="137">
        <v>143.39130434782595</v>
      </c>
      <c r="K72" s="137">
        <v>547.42028985507284</v>
      </c>
      <c r="L72" s="137">
        <v>346.68115942028857</v>
      </c>
      <c r="M72" s="137">
        <v>185.7681159420288</v>
      </c>
      <c r="N72" s="137">
        <v>664.59420289855098</v>
      </c>
      <c r="O72" s="137">
        <v>452.30434782608546</v>
      </c>
      <c r="P72" s="137">
        <v>53.420289855072454</v>
      </c>
      <c r="Q72" s="137">
        <v>52.942028985507243</v>
      </c>
      <c r="R72" s="137">
        <v>318.43478260869438</v>
      </c>
      <c r="S72" s="137">
        <v>185.52173913043464</v>
      </c>
      <c r="T72" s="137">
        <v>181.5217391304347</v>
      </c>
      <c r="U72" s="137">
        <v>537.7826086956577</v>
      </c>
      <c r="V72" s="137">
        <v>768.72463768116472</v>
      </c>
      <c r="W72" s="136">
        <v>750</v>
      </c>
      <c r="X72" s="135" t="s">
        <v>118</v>
      </c>
      <c r="Y72" s="127">
        <v>45631</v>
      </c>
      <c r="Z72" s="127" t="s">
        <v>150</v>
      </c>
      <c r="AA72" s="127" t="s">
        <v>120</v>
      </c>
      <c r="AB72" s="127" t="s">
        <v>156</v>
      </c>
    </row>
    <row r="73" spans="1:28" x14ac:dyDescent="0.35">
      <c r="A73" s="139" t="s">
        <v>373</v>
      </c>
      <c r="B73" s="139" t="s">
        <v>374</v>
      </c>
      <c r="C73" s="139" t="s">
        <v>375</v>
      </c>
      <c r="D73" s="139" t="s">
        <v>216</v>
      </c>
      <c r="E73" s="140">
        <v>16866</v>
      </c>
      <c r="F73" s="139" t="s">
        <v>217</v>
      </c>
      <c r="G73" s="139" t="s">
        <v>116</v>
      </c>
      <c r="H73" s="139" t="s">
        <v>117</v>
      </c>
      <c r="I73" s="138">
        <v>128.5</v>
      </c>
      <c r="J73" s="137">
        <v>174.53623188405788</v>
      </c>
      <c r="K73" s="137">
        <v>90.913043478260832</v>
      </c>
      <c r="L73" s="137">
        <v>521.28985507246409</v>
      </c>
      <c r="M73" s="137">
        <v>390.28985507246369</v>
      </c>
      <c r="N73" s="137">
        <v>674.5652173913054</v>
      </c>
      <c r="O73" s="137">
        <v>454.66666666666578</v>
      </c>
      <c r="P73" s="137">
        <v>24.275362318840575</v>
      </c>
      <c r="Q73" s="137">
        <v>23.521739130434781</v>
      </c>
      <c r="R73" s="137">
        <v>348.49275362318815</v>
      </c>
      <c r="S73" s="137">
        <v>102.53623188405793</v>
      </c>
      <c r="T73" s="137">
        <v>96.594202898550748</v>
      </c>
      <c r="U73" s="137">
        <v>629.40579710144982</v>
      </c>
      <c r="V73" s="137">
        <v>662.62318840579849</v>
      </c>
      <c r="W73" s="136">
        <v>800</v>
      </c>
      <c r="X73" s="135" t="s">
        <v>118</v>
      </c>
      <c r="Y73" s="127">
        <v>45505</v>
      </c>
      <c r="Z73" s="127" t="s">
        <v>119</v>
      </c>
      <c r="AA73" s="127" t="s">
        <v>120</v>
      </c>
      <c r="AB73" s="127" t="s">
        <v>121</v>
      </c>
    </row>
    <row r="74" spans="1:28" ht="15.65" customHeight="1" x14ac:dyDescent="0.35">
      <c r="A74" s="139" t="s">
        <v>376</v>
      </c>
      <c r="B74" s="139" t="s">
        <v>377</v>
      </c>
      <c r="C74" s="139" t="s">
        <v>378</v>
      </c>
      <c r="D74" s="139" t="s">
        <v>307</v>
      </c>
      <c r="E74" s="140">
        <v>89060</v>
      </c>
      <c r="F74" s="139" t="s">
        <v>308</v>
      </c>
      <c r="G74" s="139" t="s">
        <v>379</v>
      </c>
      <c r="H74" s="139" t="s">
        <v>117</v>
      </c>
      <c r="I74" s="138">
        <v>87.636363636363598</v>
      </c>
      <c r="J74" s="137">
        <v>97.478260869565261</v>
      </c>
      <c r="K74" s="137">
        <v>59.637681159420282</v>
      </c>
      <c r="L74" s="137">
        <v>45.289855072463787</v>
      </c>
      <c r="M74" s="137">
        <v>40.159420289855056</v>
      </c>
      <c r="N74" s="137">
        <v>138.13043478260863</v>
      </c>
      <c r="O74" s="137">
        <v>104.42028985507255</v>
      </c>
      <c r="P74" s="137">
        <v>1.4492753623188406E-2</v>
      </c>
      <c r="Q74" s="137">
        <v>0</v>
      </c>
      <c r="R74" s="137">
        <v>62.782608695652151</v>
      </c>
      <c r="S74" s="137">
        <v>31.376811594202906</v>
      </c>
      <c r="T74" s="137">
        <v>20.507246376811604</v>
      </c>
      <c r="U74" s="137">
        <v>127.89855072463776</v>
      </c>
      <c r="V74" s="137">
        <v>152.31884057971004</v>
      </c>
      <c r="W74" s="136" t="s">
        <v>141</v>
      </c>
      <c r="X74" s="135" t="s">
        <v>118</v>
      </c>
      <c r="Y74" s="127">
        <v>45554</v>
      </c>
      <c r="Z74" s="127" t="s">
        <v>119</v>
      </c>
      <c r="AA74" s="127" t="s">
        <v>134</v>
      </c>
      <c r="AB74" s="127" t="s">
        <v>121</v>
      </c>
    </row>
    <row r="75" spans="1:28" x14ac:dyDescent="0.35">
      <c r="A75" s="139" t="s">
        <v>380</v>
      </c>
      <c r="B75" s="139" t="s">
        <v>381</v>
      </c>
      <c r="C75" s="139" t="s">
        <v>382</v>
      </c>
      <c r="D75" s="139" t="s">
        <v>383</v>
      </c>
      <c r="E75" s="140">
        <v>98421</v>
      </c>
      <c r="F75" s="139" t="s">
        <v>384</v>
      </c>
      <c r="G75" s="139" t="s">
        <v>127</v>
      </c>
      <c r="H75" s="139" t="s">
        <v>117</v>
      </c>
      <c r="I75" s="138">
        <v>84.452830188679201</v>
      </c>
      <c r="J75" s="137">
        <v>327.21739130434594</v>
      </c>
      <c r="K75" s="137">
        <v>71.217391304347785</v>
      </c>
      <c r="L75" s="137">
        <v>132.17391304347831</v>
      </c>
      <c r="M75" s="137">
        <v>162.0289855072464</v>
      </c>
      <c r="N75" s="137">
        <v>285.33333333333326</v>
      </c>
      <c r="O75" s="137">
        <v>319.78260869565014</v>
      </c>
      <c r="P75" s="137">
        <v>34.898550724637673</v>
      </c>
      <c r="Q75" s="137">
        <v>52.62318840579713</v>
      </c>
      <c r="R75" s="137">
        <v>190.02898550724638</v>
      </c>
      <c r="S75" s="137">
        <v>45.579710144927539</v>
      </c>
      <c r="T75" s="137">
        <v>23.144927536231883</v>
      </c>
      <c r="U75" s="137">
        <v>433.88405797101228</v>
      </c>
      <c r="V75" s="137">
        <v>454.63768115941792</v>
      </c>
      <c r="W75" s="136">
        <v>1181</v>
      </c>
      <c r="X75" s="135" t="s">
        <v>118</v>
      </c>
      <c r="Y75" s="127">
        <v>45519</v>
      </c>
      <c r="Z75" s="127" t="s">
        <v>119</v>
      </c>
      <c r="AA75" s="127" t="s">
        <v>120</v>
      </c>
      <c r="AB75" s="127" t="s">
        <v>121</v>
      </c>
    </row>
    <row r="76" spans="1:28" ht="15.65" customHeight="1" x14ac:dyDescent="0.35">
      <c r="A76" s="139" t="s">
        <v>385</v>
      </c>
      <c r="B76" s="139" t="s">
        <v>386</v>
      </c>
      <c r="C76" s="139" t="s">
        <v>387</v>
      </c>
      <c r="D76" s="139" t="s">
        <v>200</v>
      </c>
      <c r="E76" s="140">
        <v>5488</v>
      </c>
      <c r="F76" s="139" t="s">
        <v>201</v>
      </c>
      <c r="G76" s="139" t="s">
        <v>162</v>
      </c>
      <c r="H76" s="139" t="s">
        <v>117</v>
      </c>
      <c r="I76" s="138">
        <v>2.1014492753623202</v>
      </c>
      <c r="J76" s="137">
        <v>5.0869565217391379</v>
      </c>
      <c r="K76" s="137">
        <v>0.13043478260869565</v>
      </c>
      <c r="L76" s="137">
        <v>0.33333333333333331</v>
      </c>
      <c r="M76" s="137">
        <v>2.8985507246376812E-2</v>
      </c>
      <c r="N76" s="137">
        <v>0.15942028985507248</v>
      </c>
      <c r="O76" s="137">
        <v>5.3623188405797189</v>
      </c>
      <c r="P76" s="137">
        <v>0</v>
      </c>
      <c r="Q76" s="137">
        <v>5.7971014492753624E-2</v>
      </c>
      <c r="R76" s="137">
        <v>0</v>
      </c>
      <c r="S76" s="137">
        <v>1.4492753623188406E-2</v>
      </c>
      <c r="T76" s="137">
        <v>0</v>
      </c>
      <c r="U76" s="137">
        <v>5.5652173913043566</v>
      </c>
      <c r="V76" s="137">
        <v>4.6956521739130483</v>
      </c>
      <c r="W76" s="136" t="s">
        <v>141</v>
      </c>
      <c r="X76" s="135" t="s">
        <v>118</v>
      </c>
      <c r="Y76" s="127">
        <v>45470</v>
      </c>
      <c r="Z76" s="127" t="s">
        <v>119</v>
      </c>
      <c r="AA76" s="127" t="s">
        <v>134</v>
      </c>
      <c r="AB76" s="127" t="s">
        <v>121</v>
      </c>
    </row>
    <row r="77" spans="1:28" x14ac:dyDescent="0.35">
      <c r="A77" s="139" t="s">
        <v>388</v>
      </c>
      <c r="B77" s="139" t="s">
        <v>389</v>
      </c>
      <c r="C77" s="139" t="s">
        <v>390</v>
      </c>
      <c r="D77" s="139" t="s">
        <v>148</v>
      </c>
      <c r="E77" s="140">
        <v>32839</v>
      </c>
      <c r="F77" s="139" t="s">
        <v>149</v>
      </c>
      <c r="G77" s="139" t="s">
        <v>162</v>
      </c>
      <c r="H77" s="139" t="s">
        <v>117</v>
      </c>
      <c r="I77" s="138">
        <v>2.27868852459016</v>
      </c>
      <c r="J77" s="137">
        <v>1.1304347826086953</v>
      </c>
      <c r="K77" s="137">
        <v>1.376811594202898</v>
      </c>
      <c r="L77" s="137">
        <v>1.8260869565217388</v>
      </c>
      <c r="M77" s="137">
        <v>0.95652173913043459</v>
      </c>
      <c r="N77" s="137">
        <v>1.739130434782608</v>
      </c>
      <c r="O77" s="137">
        <v>3.1014492753623215</v>
      </c>
      <c r="P77" s="137">
        <v>0.13043478260869565</v>
      </c>
      <c r="Q77" s="137">
        <v>0.3188405797101449</v>
      </c>
      <c r="R77" s="137">
        <v>5.7971014492753624E-2</v>
      </c>
      <c r="S77" s="137">
        <v>0</v>
      </c>
      <c r="T77" s="137">
        <v>0</v>
      </c>
      <c r="U77" s="137">
        <v>5.231884057971028</v>
      </c>
      <c r="V77" s="137">
        <v>2.7971014492753654</v>
      </c>
      <c r="W77" s="136" t="s">
        <v>141</v>
      </c>
      <c r="X77" s="135" t="s">
        <v>118</v>
      </c>
      <c r="Y77" s="127">
        <v>45519</v>
      </c>
      <c r="Z77" s="127" t="s">
        <v>119</v>
      </c>
      <c r="AA77" s="127" t="s">
        <v>134</v>
      </c>
      <c r="AB77" s="127" t="s">
        <v>121</v>
      </c>
    </row>
    <row r="78" spans="1:28" ht="15.65" customHeight="1" x14ac:dyDescent="0.35">
      <c r="A78" s="139" t="s">
        <v>391</v>
      </c>
      <c r="B78" s="139" t="s">
        <v>392</v>
      </c>
      <c r="C78" s="139" t="s">
        <v>393</v>
      </c>
      <c r="D78" s="139" t="s">
        <v>169</v>
      </c>
      <c r="E78" s="140">
        <v>10924</v>
      </c>
      <c r="F78" s="139" t="s">
        <v>394</v>
      </c>
      <c r="G78" s="139" t="s">
        <v>133</v>
      </c>
      <c r="H78" s="139" t="s">
        <v>117</v>
      </c>
      <c r="I78" s="138">
        <v>38.299999999999997</v>
      </c>
      <c r="J78" s="137">
        <v>25.724637681159422</v>
      </c>
      <c r="K78" s="137">
        <v>31.49275362318841</v>
      </c>
      <c r="L78" s="137">
        <v>8.2028985507246368</v>
      </c>
      <c r="M78" s="137">
        <v>11.898550724637682</v>
      </c>
      <c r="N78" s="137">
        <v>48</v>
      </c>
      <c r="O78" s="137">
        <v>29.318840579710141</v>
      </c>
      <c r="P78" s="137">
        <v>0</v>
      </c>
      <c r="Q78" s="137">
        <v>0</v>
      </c>
      <c r="R78" s="137">
        <v>10.884057971014492</v>
      </c>
      <c r="S78" s="137">
        <v>11.782608695652174</v>
      </c>
      <c r="T78" s="137">
        <v>16.115942028985508</v>
      </c>
      <c r="U78" s="137">
        <v>38.536231884057955</v>
      </c>
      <c r="V78" s="137">
        <v>39.869565217391283</v>
      </c>
      <c r="W78" s="136" t="s">
        <v>141</v>
      </c>
      <c r="X78" s="135" t="s">
        <v>118</v>
      </c>
      <c r="Y78" s="127">
        <v>45626</v>
      </c>
      <c r="Z78" s="127" t="s">
        <v>150</v>
      </c>
      <c r="AA78" s="127" t="s">
        <v>134</v>
      </c>
      <c r="AB78" s="127" t="s">
        <v>121</v>
      </c>
    </row>
    <row r="79" spans="1:28" x14ac:dyDescent="0.35">
      <c r="A79" s="139" t="s">
        <v>395</v>
      </c>
      <c r="B79" s="139" t="s">
        <v>396</v>
      </c>
      <c r="C79" s="139" t="s">
        <v>397</v>
      </c>
      <c r="D79" s="139" t="s">
        <v>125</v>
      </c>
      <c r="E79" s="140">
        <v>92154</v>
      </c>
      <c r="F79" s="139" t="s">
        <v>323</v>
      </c>
      <c r="G79" s="139" t="s">
        <v>127</v>
      </c>
      <c r="H79" s="139" t="s">
        <v>117</v>
      </c>
      <c r="I79" s="138">
        <v>20.1911870936672</v>
      </c>
      <c r="J79" s="137">
        <v>877.07246376814589</v>
      </c>
      <c r="K79" s="137">
        <v>419.65217391303599</v>
      </c>
      <c r="L79" s="137">
        <v>35.768115942028977</v>
      </c>
      <c r="M79" s="137">
        <v>38.188405797101467</v>
      </c>
      <c r="N79" s="137">
        <v>134.49275362318843</v>
      </c>
      <c r="O79" s="137">
        <v>973.33333333339885</v>
      </c>
      <c r="P79" s="137">
        <v>15.637681159420294</v>
      </c>
      <c r="Q79" s="137">
        <v>247.21739130434713</v>
      </c>
      <c r="R79" s="137">
        <v>57.753623188405811</v>
      </c>
      <c r="S79" s="137">
        <v>31.115942028985497</v>
      </c>
      <c r="T79" s="137">
        <v>24.086956521739125</v>
      </c>
      <c r="U79" s="137">
        <v>1257.7246376812366</v>
      </c>
      <c r="V79" s="137">
        <v>561.07246376812316</v>
      </c>
      <c r="W79" s="136">
        <v>750</v>
      </c>
      <c r="X79" s="135" t="s">
        <v>118</v>
      </c>
      <c r="Y79" s="127">
        <v>45603</v>
      </c>
      <c r="Z79" s="127" t="s">
        <v>150</v>
      </c>
      <c r="AA79" s="127" t="s">
        <v>120</v>
      </c>
      <c r="AB79" s="127" t="s">
        <v>156</v>
      </c>
    </row>
    <row r="80" spans="1:28" ht="15.65" customHeight="1" x14ac:dyDescent="0.35">
      <c r="A80" s="139" t="s">
        <v>398</v>
      </c>
      <c r="B80" s="139" t="s">
        <v>399</v>
      </c>
      <c r="C80" s="139" t="s">
        <v>400</v>
      </c>
      <c r="D80" s="139" t="s">
        <v>207</v>
      </c>
      <c r="E80" s="140">
        <v>88081</v>
      </c>
      <c r="F80" s="139" t="s">
        <v>208</v>
      </c>
      <c r="G80" s="139" t="s">
        <v>116</v>
      </c>
      <c r="H80" s="139" t="s">
        <v>117</v>
      </c>
      <c r="I80" s="138">
        <v>21.712446351931298</v>
      </c>
      <c r="J80" s="137">
        <v>720.98550724640506</v>
      </c>
      <c r="K80" s="137">
        <v>41.304347826086946</v>
      </c>
      <c r="L80" s="137">
        <v>24.478260869565208</v>
      </c>
      <c r="M80" s="137">
        <v>9.9275362318840568</v>
      </c>
      <c r="N80" s="137">
        <v>85.985507246376827</v>
      </c>
      <c r="O80" s="137">
        <v>526.47826086956104</v>
      </c>
      <c r="P80" s="137">
        <v>2.681159420289855</v>
      </c>
      <c r="Q80" s="137">
        <v>181.55072463768002</v>
      </c>
      <c r="R80" s="137">
        <v>21.579710144927539</v>
      </c>
      <c r="S80" s="137">
        <v>17.797101449275363</v>
      </c>
      <c r="T80" s="137">
        <v>34.86956521739129</v>
      </c>
      <c r="U80" s="137">
        <v>722.44927536234695</v>
      </c>
      <c r="V80" s="137">
        <v>656.1594202898749</v>
      </c>
      <c r="W80" s="136">
        <v>500</v>
      </c>
      <c r="X80" s="135" t="s">
        <v>118</v>
      </c>
      <c r="Y80" s="127">
        <v>45603</v>
      </c>
      <c r="Z80" s="127" t="s">
        <v>150</v>
      </c>
      <c r="AA80" s="127" t="s">
        <v>120</v>
      </c>
      <c r="AB80" s="127" t="s">
        <v>121</v>
      </c>
    </row>
    <row r="81" spans="1:28" x14ac:dyDescent="0.35">
      <c r="A81" s="139" t="s">
        <v>401</v>
      </c>
      <c r="B81" s="139" t="s">
        <v>402</v>
      </c>
      <c r="C81" s="139" t="s">
        <v>403</v>
      </c>
      <c r="D81" s="139" t="s">
        <v>404</v>
      </c>
      <c r="E81" s="140">
        <v>68949</v>
      </c>
      <c r="F81" s="139" t="s">
        <v>284</v>
      </c>
      <c r="G81" s="139" t="s">
        <v>162</v>
      </c>
      <c r="H81" s="139" t="s">
        <v>117</v>
      </c>
      <c r="I81" s="138">
        <v>90.75</v>
      </c>
      <c r="J81" s="137">
        <v>0.72463768115942029</v>
      </c>
      <c r="K81" s="137">
        <v>5.4347826086956523</v>
      </c>
      <c r="L81" s="137">
        <v>8.8695652173913029</v>
      </c>
      <c r="M81" s="137">
        <v>12</v>
      </c>
      <c r="N81" s="137">
        <v>24.275362318840571</v>
      </c>
      <c r="O81" s="137">
        <v>1.9275362318840581</v>
      </c>
      <c r="P81" s="137">
        <v>0.82608695652173914</v>
      </c>
      <c r="Q81" s="137">
        <v>0</v>
      </c>
      <c r="R81" s="137">
        <v>8.0579710144927539</v>
      </c>
      <c r="S81" s="137">
        <v>6.63768115942029</v>
      </c>
      <c r="T81" s="137">
        <v>3.2173913043478262</v>
      </c>
      <c r="U81" s="137">
        <v>9.1159420289855078</v>
      </c>
      <c r="V81" s="137">
        <v>19.89855072463768</v>
      </c>
      <c r="W81" s="136" t="s">
        <v>141</v>
      </c>
      <c r="X81" s="135" t="s">
        <v>118</v>
      </c>
      <c r="Y81" s="127">
        <v>45435</v>
      </c>
      <c r="Z81" s="127" t="s">
        <v>119</v>
      </c>
      <c r="AA81" s="127" t="s">
        <v>134</v>
      </c>
      <c r="AB81" s="127" t="s">
        <v>121</v>
      </c>
    </row>
    <row r="82" spans="1:28" x14ac:dyDescent="0.35">
      <c r="A82" s="139" t="s">
        <v>405</v>
      </c>
      <c r="B82" s="139" t="s">
        <v>406</v>
      </c>
      <c r="C82" s="139" t="s">
        <v>407</v>
      </c>
      <c r="D82" s="139" t="s">
        <v>408</v>
      </c>
      <c r="E82" s="140">
        <v>35447</v>
      </c>
      <c r="F82" s="139" t="s">
        <v>115</v>
      </c>
      <c r="G82" s="139" t="s">
        <v>133</v>
      </c>
      <c r="H82" s="139" t="s">
        <v>117</v>
      </c>
      <c r="I82" s="138">
        <v>2.7784615384615399</v>
      </c>
      <c r="J82" s="137">
        <v>4.840579710144933</v>
      </c>
      <c r="K82" s="137">
        <v>10.768115942028984</v>
      </c>
      <c r="L82" s="137">
        <v>9.4637681159420364</v>
      </c>
      <c r="M82" s="137">
        <v>4.3043478260869579</v>
      </c>
      <c r="N82" s="137">
        <v>14.159420289855067</v>
      </c>
      <c r="O82" s="137">
        <v>12.275362318840559</v>
      </c>
      <c r="P82" s="137">
        <v>1.8695652173913047</v>
      </c>
      <c r="Q82" s="137">
        <v>1.0724637681159419</v>
      </c>
      <c r="R82" s="137">
        <v>0.21739130434782608</v>
      </c>
      <c r="S82" s="137">
        <v>0.28985507246376813</v>
      </c>
      <c r="T82" s="137">
        <v>0.24637681159420288</v>
      </c>
      <c r="U82" s="137">
        <v>28.623188405796974</v>
      </c>
      <c r="V82" s="137">
        <v>17.550724637681103</v>
      </c>
      <c r="W82" s="136" t="s">
        <v>141</v>
      </c>
      <c r="X82" s="135" t="s">
        <v>118</v>
      </c>
      <c r="Y82" s="127">
        <v>45512</v>
      </c>
      <c r="Z82" s="127" t="s">
        <v>119</v>
      </c>
      <c r="AA82" s="127" t="s">
        <v>134</v>
      </c>
      <c r="AB82" s="127" t="s">
        <v>121</v>
      </c>
    </row>
    <row r="83" spans="1:28" ht="15.65" customHeight="1" x14ac:dyDescent="0.35">
      <c r="A83" s="139" t="s">
        <v>409</v>
      </c>
      <c r="B83" s="139" t="s">
        <v>410</v>
      </c>
      <c r="C83" s="139" t="s">
        <v>411</v>
      </c>
      <c r="D83" s="139" t="s">
        <v>216</v>
      </c>
      <c r="E83" s="140">
        <v>18428</v>
      </c>
      <c r="F83" s="139" t="s">
        <v>217</v>
      </c>
      <c r="G83" s="139" t="s">
        <v>133</v>
      </c>
      <c r="H83" s="139" t="s">
        <v>140</v>
      </c>
      <c r="I83" s="138">
        <v>30.744186046511601</v>
      </c>
      <c r="J83" s="137">
        <v>99.144927536231961</v>
      </c>
      <c r="K83" s="137">
        <v>15.724637681159416</v>
      </c>
      <c r="L83" s="137">
        <v>29.101449275362317</v>
      </c>
      <c r="M83" s="137">
        <v>27.44927536231884</v>
      </c>
      <c r="N83" s="137">
        <v>56.159420289855092</v>
      </c>
      <c r="O83" s="137">
        <v>115.26086956521752</v>
      </c>
      <c r="P83" s="137">
        <v>0</v>
      </c>
      <c r="Q83" s="137">
        <v>0</v>
      </c>
      <c r="R83" s="137">
        <v>25.333333333333332</v>
      </c>
      <c r="S83" s="137">
        <v>12.173913043478262</v>
      </c>
      <c r="T83" s="137">
        <v>7.9565217391304346</v>
      </c>
      <c r="U83" s="137">
        <v>125.95652173913051</v>
      </c>
      <c r="V83" s="137">
        <v>144.86956521739108</v>
      </c>
      <c r="W83" s="136">
        <v>100</v>
      </c>
      <c r="X83" s="135" t="s">
        <v>118</v>
      </c>
      <c r="Y83" s="127">
        <v>45533</v>
      </c>
      <c r="Z83" s="127" t="s">
        <v>119</v>
      </c>
      <c r="AA83" s="127" t="s">
        <v>120</v>
      </c>
      <c r="AB83" s="127" t="s">
        <v>121</v>
      </c>
    </row>
    <row r="84" spans="1:28" ht="15.65" customHeight="1" x14ac:dyDescent="0.35">
      <c r="A84" s="139" t="s">
        <v>412</v>
      </c>
      <c r="B84" s="139" t="s">
        <v>413</v>
      </c>
      <c r="C84" s="139" t="s">
        <v>414</v>
      </c>
      <c r="D84" s="139" t="s">
        <v>138</v>
      </c>
      <c r="E84" s="140">
        <v>70576</v>
      </c>
      <c r="F84" s="139" t="s">
        <v>115</v>
      </c>
      <c r="G84" s="139" t="s">
        <v>116</v>
      </c>
      <c r="H84" s="139" t="s">
        <v>140</v>
      </c>
      <c r="I84" s="138">
        <v>28.938356164383599</v>
      </c>
      <c r="J84" s="137">
        <v>244.33333333333039</v>
      </c>
      <c r="K84" s="137">
        <v>100.52173913043447</v>
      </c>
      <c r="L84" s="137">
        <v>165.43478260869443</v>
      </c>
      <c r="M84" s="137">
        <v>89.391304347825638</v>
      </c>
      <c r="N84" s="137">
        <v>254.05797101448897</v>
      </c>
      <c r="O84" s="137">
        <v>345.62318840579081</v>
      </c>
      <c r="P84" s="137">
        <v>0</v>
      </c>
      <c r="Q84" s="137">
        <v>0</v>
      </c>
      <c r="R84" s="137">
        <v>51.144927536231862</v>
      </c>
      <c r="S84" s="137">
        <v>27.376811594202877</v>
      </c>
      <c r="T84" s="137">
        <v>30.376811594202902</v>
      </c>
      <c r="U84" s="137">
        <v>490.78260869563962</v>
      </c>
      <c r="V84" s="137">
        <v>511.39130434781174</v>
      </c>
      <c r="W84" s="136" t="s">
        <v>141</v>
      </c>
      <c r="X84" s="135" t="s">
        <v>118</v>
      </c>
      <c r="Y84" s="127">
        <v>45505</v>
      </c>
      <c r="Z84" s="127" t="s">
        <v>119</v>
      </c>
      <c r="AA84" s="127" t="s">
        <v>120</v>
      </c>
      <c r="AB84" s="127" t="s">
        <v>121</v>
      </c>
    </row>
    <row r="85" spans="1:28" ht="15.65" customHeight="1" x14ac:dyDescent="0.35">
      <c r="A85" s="139" t="s">
        <v>415</v>
      </c>
      <c r="B85" s="139" t="s">
        <v>416</v>
      </c>
      <c r="C85" s="139" t="s">
        <v>417</v>
      </c>
      <c r="D85" s="139" t="s">
        <v>148</v>
      </c>
      <c r="E85" s="140">
        <v>33762</v>
      </c>
      <c r="F85" s="139" t="s">
        <v>149</v>
      </c>
      <c r="G85" s="139" t="s">
        <v>162</v>
      </c>
      <c r="H85" s="139" t="s">
        <v>117</v>
      </c>
      <c r="I85" s="138">
        <v>1.66336633663366</v>
      </c>
      <c r="J85" s="137">
        <v>0.56521739130434767</v>
      </c>
      <c r="K85" s="137">
        <v>1.3333333333333328</v>
      </c>
      <c r="L85" s="137">
        <v>1.9710144927536224</v>
      </c>
      <c r="M85" s="137">
        <v>0.59420289855072472</v>
      </c>
      <c r="N85" s="137">
        <v>2.4492753623188408</v>
      </c>
      <c r="O85" s="137">
        <v>1.8985507246376807</v>
      </c>
      <c r="P85" s="137">
        <v>5.7971014492753624E-2</v>
      </c>
      <c r="Q85" s="137">
        <v>5.7971014492753624E-2</v>
      </c>
      <c r="R85" s="137">
        <v>4.3478260869565216E-2</v>
      </c>
      <c r="S85" s="137">
        <v>1.4492753623188406E-2</v>
      </c>
      <c r="T85" s="137">
        <v>2.8985507246376812E-2</v>
      </c>
      <c r="U85" s="137">
        <v>4.3768115942029082</v>
      </c>
      <c r="V85" s="137">
        <v>2.4927536231884071</v>
      </c>
      <c r="W85" s="136" t="s">
        <v>141</v>
      </c>
      <c r="X85" s="135" t="s">
        <v>118</v>
      </c>
      <c r="Y85" s="127">
        <v>45561</v>
      </c>
      <c r="Z85" s="127" t="s">
        <v>119</v>
      </c>
      <c r="AA85" s="127" t="s">
        <v>134</v>
      </c>
      <c r="AB85" s="127" t="s">
        <v>303</v>
      </c>
    </row>
    <row r="86" spans="1:28" x14ac:dyDescent="0.35">
      <c r="A86" s="139" t="s">
        <v>418</v>
      </c>
      <c r="B86" s="139" t="s">
        <v>419</v>
      </c>
      <c r="C86" s="139" t="s">
        <v>420</v>
      </c>
      <c r="D86" s="139" t="s">
        <v>421</v>
      </c>
      <c r="E86" s="140">
        <v>2360</v>
      </c>
      <c r="F86" s="139" t="s">
        <v>201</v>
      </c>
      <c r="G86" s="139" t="s">
        <v>133</v>
      </c>
      <c r="H86" s="139" t="s">
        <v>140</v>
      </c>
      <c r="I86" s="138">
        <v>78.284153005464503</v>
      </c>
      <c r="J86" s="137">
        <v>99.913043478260889</v>
      </c>
      <c r="K86" s="137">
        <v>17.85507246376811</v>
      </c>
      <c r="L86" s="137">
        <v>121.17391304347817</v>
      </c>
      <c r="M86" s="137">
        <v>113.97101449275348</v>
      </c>
      <c r="N86" s="137">
        <v>131.30434782608685</v>
      </c>
      <c r="O86" s="137">
        <v>221.60869565217368</v>
      </c>
      <c r="P86" s="137">
        <v>0</v>
      </c>
      <c r="Q86" s="137">
        <v>0</v>
      </c>
      <c r="R86" s="137">
        <v>42.333333333333343</v>
      </c>
      <c r="S86" s="137">
        <v>14.956521739130434</v>
      </c>
      <c r="T86" s="137">
        <v>20.260869565217394</v>
      </c>
      <c r="U86" s="137">
        <v>275.36231884057952</v>
      </c>
      <c r="V86" s="137">
        <v>177.71014492753602</v>
      </c>
      <c r="W86" s="136" t="s">
        <v>141</v>
      </c>
      <c r="X86" s="135" t="s">
        <v>118</v>
      </c>
      <c r="Y86" s="127">
        <v>45617</v>
      </c>
      <c r="Z86" s="127" t="s">
        <v>150</v>
      </c>
      <c r="AA86" s="127" t="s">
        <v>134</v>
      </c>
      <c r="AB86" s="127" t="s">
        <v>156</v>
      </c>
    </row>
    <row r="87" spans="1:28" ht="15.65" customHeight="1" x14ac:dyDescent="0.35">
      <c r="A87" s="139" t="s">
        <v>422</v>
      </c>
      <c r="B87" s="139" t="s">
        <v>423</v>
      </c>
      <c r="C87" s="139" t="s">
        <v>424</v>
      </c>
      <c r="D87" s="139" t="s">
        <v>425</v>
      </c>
      <c r="E87" s="140">
        <v>50313</v>
      </c>
      <c r="F87" s="139" t="s">
        <v>284</v>
      </c>
      <c r="G87" s="139" t="s">
        <v>162</v>
      </c>
      <c r="H87" s="139" t="s">
        <v>117</v>
      </c>
      <c r="I87" s="138">
        <v>87.6666666666667</v>
      </c>
      <c r="J87" s="137">
        <v>1.1159420289855073</v>
      </c>
      <c r="K87" s="137">
        <v>10.884057971014492</v>
      </c>
      <c r="L87" s="137">
        <v>5.6956521739130439</v>
      </c>
      <c r="M87" s="137">
        <v>9.6666666666666679</v>
      </c>
      <c r="N87" s="137">
        <v>25.492753623188403</v>
      </c>
      <c r="O87" s="137">
        <v>0.98550724637681164</v>
      </c>
      <c r="P87" s="137">
        <v>0</v>
      </c>
      <c r="Q87" s="137">
        <v>0.88405797101449268</v>
      </c>
      <c r="R87" s="137">
        <v>12.072463768115945</v>
      </c>
      <c r="S87" s="137">
        <v>1</v>
      </c>
      <c r="T87" s="137">
        <v>2.5507246376811596</v>
      </c>
      <c r="U87" s="137">
        <v>11.739130434782611</v>
      </c>
      <c r="V87" s="137">
        <v>26.507246376811594</v>
      </c>
      <c r="W87" s="136" t="s">
        <v>141</v>
      </c>
      <c r="X87" s="135" t="s">
        <v>118</v>
      </c>
      <c r="Y87" s="127">
        <v>45505</v>
      </c>
      <c r="Z87" s="127" t="s">
        <v>119</v>
      </c>
      <c r="AA87" s="127" t="s">
        <v>134</v>
      </c>
      <c r="AB87" s="127" t="s">
        <v>121</v>
      </c>
    </row>
    <row r="88" spans="1:28" ht="15.65" customHeight="1" x14ac:dyDescent="0.35">
      <c r="A88" s="139" t="s">
        <v>426</v>
      </c>
      <c r="B88" s="139" t="s">
        <v>427</v>
      </c>
      <c r="C88" s="139" t="s">
        <v>428</v>
      </c>
      <c r="D88" s="139" t="s">
        <v>154</v>
      </c>
      <c r="E88" s="140">
        <v>78566</v>
      </c>
      <c r="F88" s="139" t="s">
        <v>224</v>
      </c>
      <c r="G88" s="139" t="s">
        <v>171</v>
      </c>
      <c r="H88" s="139" t="s">
        <v>117</v>
      </c>
      <c r="I88" s="138">
        <v>7.8057630736392696</v>
      </c>
      <c r="J88" s="137">
        <v>884.91304347827463</v>
      </c>
      <c r="K88" s="137">
        <v>27.884057971014474</v>
      </c>
      <c r="L88" s="137">
        <v>0.14492753623188406</v>
      </c>
      <c r="M88" s="137">
        <v>2.4057971014492754</v>
      </c>
      <c r="N88" s="137">
        <v>93.072463768115952</v>
      </c>
      <c r="O88" s="137">
        <v>822.08695652174958</v>
      </c>
      <c r="P88" s="137">
        <v>4.3478260869565216E-2</v>
      </c>
      <c r="Q88" s="137">
        <v>0.14492753623188406</v>
      </c>
      <c r="R88" s="137">
        <v>25.188405797101449</v>
      </c>
      <c r="S88" s="137">
        <v>27.130434782608702</v>
      </c>
      <c r="T88" s="137">
        <v>33.478260869565212</v>
      </c>
      <c r="U88" s="137">
        <v>829.5507246376925</v>
      </c>
      <c r="V88" s="137">
        <v>590.59420289854688</v>
      </c>
      <c r="W88" s="136">
        <v>650</v>
      </c>
      <c r="X88" s="135" t="s">
        <v>118</v>
      </c>
      <c r="Y88" s="127">
        <v>45547</v>
      </c>
      <c r="Z88" s="127" t="s">
        <v>119</v>
      </c>
      <c r="AA88" s="127" t="s">
        <v>120</v>
      </c>
      <c r="AB88" s="127" t="s">
        <v>121</v>
      </c>
    </row>
    <row r="89" spans="1:28" ht="15.65" customHeight="1" x14ac:dyDescent="0.35">
      <c r="A89" s="139" t="s">
        <v>429</v>
      </c>
      <c r="B89" s="139" t="s">
        <v>430</v>
      </c>
      <c r="C89" s="139" t="s">
        <v>431</v>
      </c>
      <c r="D89" s="139" t="s">
        <v>425</v>
      </c>
      <c r="E89" s="140">
        <v>51501</v>
      </c>
      <c r="F89" s="139" t="s">
        <v>284</v>
      </c>
      <c r="G89" s="139" t="s">
        <v>162</v>
      </c>
      <c r="H89" s="139" t="s">
        <v>117</v>
      </c>
      <c r="I89" s="138">
        <v>52.125</v>
      </c>
      <c r="J89" s="137">
        <v>0.55072463768115942</v>
      </c>
      <c r="K89" s="137">
        <v>3.3188405797101455</v>
      </c>
      <c r="L89" s="137">
        <v>9.3623188405797091</v>
      </c>
      <c r="M89" s="137">
        <v>16.985507246376809</v>
      </c>
      <c r="N89" s="137">
        <v>28.739130434782627</v>
      </c>
      <c r="O89" s="137">
        <v>1.2463768115942029</v>
      </c>
      <c r="P89" s="137">
        <v>0.2318840579710145</v>
      </c>
      <c r="Q89" s="137">
        <v>0</v>
      </c>
      <c r="R89" s="137">
        <v>8.6231884057971033</v>
      </c>
      <c r="S89" s="137">
        <v>3.057971014492753</v>
      </c>
      <c r="T89" s="137">
        <v>1.8405797101449275</v>
      </c>
      <c r="U89" s="137">
        <v>16.695652173913036</v>
      </c>
      <c r="V89" s="137">
        <v>27.536231884057983</v>
      </c>
      <c r="W89" s="136" t="s">
        <v>141</v>
      </c>
      <c r="X89" s="135" t="s">
        <v>118</v>
      </c>
      <c r="Y89" s="127">
        <v>45589</v>
      </c>
      <c r="Z89" s="127" t="s">
        <v>150</v>
      </c>
      <c r="AA89" s="127" t="s">
        <v>134</v>
      </c>
      <c r="AB89" s="127" t="s">
        <v>121</v>
      </c>
    </row>
    <row r="90" spans="1:28" ht="15.65" customHeight="1" x14ac:dyDescent="0.35">
      <c r="A90" s="139" t="s">
        <v>432</v>
      </c>
      <c r="B90" s="139" t="s">
        <v>433</v>
      </c>
      <c r="C90" s="139" t="s">
        <v>434</v>
      </c>
      <c r="D90" s="139" t="s">
        <v>154</v>
      </c>
      <c r="E90" s="140">
        <v>76009</v>
      </c>
      <c r="F90" s="139" t="s">
        <v>155</v>
      </c>
      <c r="G90" s="139" t="s">
        <v>116</v>
      </c>
      <c r="H90" s="139" t="s">
        <v>117</v>
      </c>
      <c r="I90" s="138">
        <v>9.5808823529411793</v>
      </c>
      <c r="J90" s="137">
        <v>211.82608695652033</v>
      </c>
      <c r="K90" s="137">
        <v>73.202898550724512</v>
      </c>
      <c r="L90" s="137">
        <v>181.60869565217328</v>
      </c>
      <c r="M90" s="137">
        <v>105.01449275362309</v>
      </c>
      <c r="N90" s="137">
        <v>235.536231884057</v>
      </c>
      <c r="O90" s="137">
        <v>289.60869565217047</v>
      </c>
      <c r="P90" s="137">
        <v>17.376811594202898</v>
      </c>
      <c r="Q90" s="137">
        <v>29.130434782608656</v>
      </c>
      <c r="R90" s="137">
        <v>95.579710144927404</v>
      </c>
      <c r="S90" s="137">
        <v>56.681159420289788</v>
      </c>
      <c r="T90" s="137">
        <v>49.579710144927461</v>
      </c>
      <c r="U90" s="137">
        <v>369.81159420289436</v>
      </c>
      <c r="V90" s="137">
        <v>375.10144927535731</v>
      </c>
      <c r="W90" s="136">
        <v>525</v>
      </c>
      <c r="X90" s="135" t="s">
        <v>118</v>
      </c>
      <c r="Y90" s="127">
        <v>45456</v>
      </c>
      <c r="Z90" s="127" t="s">
        <v>119</v>
      </c>
      <c r="AA90" s="127" t="s">
        <v>435</v>
      </c>
      <c r="AB90" s="127" t="s">
        <v>121</v>
      </c>
    </row>
    <row r="91" spans="1:28" x14ac:dyDescent="0.35">
      <c r="A91" s="139" t="s">
        <v>436</v>
      </c>
      <c r="B91" s="139" t="s">
        <v>437</v>
      </c>
      <c r="C91" s="139" t="s">
        <v>438</v>
      </c>
      <c r="D91" s="139" t="s">
        <v>180</v>
      </c>
      <c r="E91" s="140">
        <v>23901</v>
      </c>
      <c r="F91" s="139" t="s">
        <v>181</v>
      </c>
      <c r="G91" s="139" t="s">
        <v>116</v>
      </c>
      <c r="H91" s="139" t="s">
        <v>140</v>
      </c>
      <c r="I91" s="138">
        <v>87.681159420289902</v>
      </c>
      <c r="J91" s="137">
        <v>118.95652173913035</v>
      </c>
      <c r="K91" s="137">
        <v>51.797101449275374</v>
      </c>
      <c r="L91" s="137">
        <v>113.47826086956519</v>
      </c>
      <c r="M91" s="137">
        <v>150.17391304347828</v>
      </c>
      <c r="N91" s="137">
        <v>258.79710144927532</v>
      </c>
      <c r="O91" s="137">
        <v>175.60869565217408</v>
      </c>
      <c r="P91" s="137">
        <v>0</v>
      </c>
      <c r="Q91" s="137">
        <v>0</v>
      </c>
      <c r="R91" s="137">
        <v>135.82608695652175</v>
      </c>
      <c r="S91" s="137">
        <v>47.449275362318851</v>
      </c>
      <c r="T91" s="137">
        <v>30.101449275362327</v>
      </c>
      <c r="U91" s="137">
        <v>221.0289855072466</v>
      </c>
      <c r="V91" s="137">
        <v>274.46376811594183</v>
      </c>
      <c r="W91" s="136">
        <v>459</v>
      </c>
      <c r="X91" s="135" t="s">
        <v>118</v>
      </c>
      <c r="Y91" s="127">
        <v>45428</v>
      </c>
      <c r="Z91" s="127" t="s">
        <v>119</v>
      </c>
      <c r="AA91" s="127" t="s">
        <v>120</v>
      </c>
      <c r="AB91" s="127" t="s">
        <v>121</v>
      </c>
    </row>
    <row r="92" spans="1:28" x14ac:dyDescent="0.35">
      <c r="A92" s="139" t="s">
        <v>439</v>
      </c>
      <c r="B92" s="139" t="s">
        <v>440</v>
      </c>
      <c r="C92" s="139" t="s">
        <v>370</v>
      </c>
      <c r="D92" s="139" t="s">
        <v>138</v>
      </c>
      <c r="E92" s="140">
        <v>71202</v>
      </c>
      <c r="F92" s="139" t="s">
        <v>115</v>
      </c>
      <c r="G92" s="139" t="s">
        <v>116</v>
      </c>
      <c r="H92" s="139" t="s">
        <v>140</v>
      </c>
      <c r="I92" s="138">
        <v>33.209195402298903</v>
      </c>
      <c r="J92" s="137">
        <v>715.27536231885631</v>
      </c>
      <c r="K92" s="137">
        <v>19.811594202898547</v>
      </c>
      <c r="L92" s="137">
        <v>2.0144927536231885</v>
      </c>
      <c r="M92" s="137">
        <v>1.4782608695652173</v>
      </c>
      <c r="N92" s="137">
        <v>0</v>
      </c>
      <c r="O92" s="137">
        <v>2.1304347826086958</v>
      </c>
      <c r="P92" s="137">
        <v>5.2898550724637676</v>
      </c>
      <c r="Q92" s="137">
        <v>731.15942028987013</v>
      </c>
      <c r="R92" s="137">
        <v>1.4637681159420288</v>
      </c>
      <c r="S92" s="137">
        <v>1.318840579710145</v>
      </c>
      <c r="T92" s="137">
        <v>0.37681159420289856</v>
      </c>
      <c r="U92" s="137">
        <v>735.42028985508762</v>
      </c>
      <c r="V92" s="137">
        <v>370.27536231883425</v>
      </c>
      <c r="W92" s="136">
        <v>677</v>
      </c>
      <c r="X92" s="135" t="s">
        <v>118</v>
      </c>
      <c r="Y92" s="127">
        <v>45603</v>
      </c>
      <c r="Z92" s="127" t="s">
        <v>150</v>
      </c>
      <c r="AA92" s="127" t="s">
        <v>120</v>
      </c>
      <c r="AB92" s="127" t="s">
        <v>156</v>
      </c>
    </row>
    <row r="93" spans="1:28" ht="15.65" customHeight="1" x14ac:dyDescent="0.35">
      <c r="A93" s="139" t="s">
        <v>441</v>
      </c>
      <c r="B93" s="139" t="s">
        <v>442</v>
      </c>
      <c r="C93" s="139" t="s">
        <v>354</v>
      </c>
      <c r="D93" s="139" t="s">
        <v>154</v>
      </c>
      <c r="E93" s="140">
        <v>78046</v>
      </c>
      <c r="F93" s="139" t="s">
        <v>224</v>
      </c>
      <c r="G93" s="139" t="s">
        <v>379</v>
      </c>
      <c r="H93" s="139" t="s">
        <v>140</v>
      </c>
      <c r="I93" s="138">
        <v>96.962500000000006</v>
      </c>
      <c r="J93" s="137">
        <v>606.66666666667595</v>
      </c>
      <c r="K93" s="137">
        <v>7.3768115942028993</v>
      </c>
      <c r="L93" s="137">
        <v>0.36231884057971014</v>
      </c>
      <c r="M93" s="137">
        <v>0</v>
      </c>
      <c r="N93" s="137">
        <v>14.028985507246379</v>
      </c>
      <c r="O93" s="137">
        <v>600.37681159421163</v>
      </c>
      <c r="P93" s="137">
        <v>0</v>
      </c>
      <c r="Q93" s="137">
        <v>0</v>
      </c>
      <c r="R93" s="137">
        <v>1.1594202898550725</v>
      </c>
      <c r="S93" s="137">
        <v>4.0434782608695654</v>
      </c>
      <c r="T93" s="137">
        <v>8.7246376811594182</v>
      </c>
      <c r="U93" s="137">
        <v>600.478260869574</v>
      </c>
      <c r="V93" s="137">
        <v>492.26086956520862</v>
      </c>
      <c r="W93" s="136">
        <v>275</v>
      </c>
      <c r="X93" s="135" t="s">
        <v>118</v>
      </c>
      <c r="Y93" s="127">
        <v>45449</v>
      </c>
      <c r="Z93" s="127" t="s">
        <v>119</v>
      </c>
      <c r="AA93" s="127" t="s">
        <v>134</v>
      </c>
      <c r="AB93" s="127" t="s">
        <v>121</v>
      </c>
    </row>
    <row r="94" spans="1:28" x14ac:dyDescent="0.35">
      <c r="A94" s="139" t="s">
        <v>443</v>
      </c>
      <c r="B94" s="139" t="s">
        <v>444</v>
      </c>
      <c r="C94" s="139" t="s">
        <v>445</v>
      </c>
      <c r="D94" s="139" t="s">
        <v>138</v>
      </c>
      <c r="E94" s="140">
        <v>71334</v>
      </c>
      <c r="F94" s="139" t="s">
        <v>115</v>
      </c>
      <c r="G94" s="139" t="s">
        <v>116</v>
      </c>
      <c r="H94" s="139" t="s">
        <v>140</v>
      </c>
      <c r="I94" s="138">
        <v>73.280193236714993</v>
      </c>
      <c r="J94" s="137">
        <v>489.7681159420282</v>
      </c>
      <c r="K94" s="137">
        <v>55.014492753623188</v>
      </c>
      <c r="L94" s="137">
        <v>0.13043478260869565</v>
      </c>
      <c r="M94" s="137">
        <v>1.5942028985507246</v>
      </c>
      <c r="N94" s="137">
        <v>7.0869565217391308</v>
      </c>
      <c r="O94" s="137">
        <v>538.8550724637671</v>
      </c>
      <c r="P94" s="137">
        <v>0</v>
      </c>
      <c r="Q94" s="137">
        <v>0.56521739130434778</v>
      </c>
      <c r="R94" s="137">
        <v>2.3913043478260869</v>
      </c>
      <c r="S94" s="137">
        <v>1</v>
      </c>
      <c r="T94" s="137">
        <v>1.3478260869565217</v>
      </c>
      <c r="U94" s="137">
        <v>541.76811594202798</v>
      </c>
      <c r="V94" s="137">
        <v>262.81159420289816</v>
      </c>
      <c r="W94" s="136">
        <v>361</v>
      </c>
      <c r="X94" s="135" t="s">
        <v>118</v>
      </c>
      <c r="Y94" s="127">
        <v>45617</v>
      </c>
      <c r="Z94" s="127" t="s">
        <v>150</v>
      </c>
      <c r="AA94" s="127" t="s">
        <v>120</v>
      </c>
      <c r="AB94" s="127" t="s">
        <v>156</v>
      </c>
    </row>
    <row r="95" spans="1:28" ht="15.65" customHeight="1" x14ac:dyDescent="0.35">
      <c r="A95" s="139" t="s">
        <v>446</v>
      </c>
      <c r="B95" s="139" t="s">
        <v>447</v>
      </c>
      <c r="C95" s="139" t="s">
        <v>448</v>
      </c>
      <c r="D95" s="139" t="s">
        <v>277</v>
      </c>
      <c r="E95" s="140">
        <v>30250</v>
      </c>
      <c r="F95" s="139" t="s">
        <v>132</v>
      </c>
      <c r="G95" s="139" t="s">
        <v>379</v>
      </c>
      <c r="H95" s="139" t="s">
        <v>117</v>
      </c>
      <c r="I95" s="138">
        <v>1.2978723404255299</v>
      </c>
      <c r="J95" s="137">
        <v>0.27536231884057971</v>
      </c>
      <c r="K95" s="137">
        <v>0.40579710144927544</v>
      </c>
      <c r="L95" s="137">
        <v>1.1449275362318834</v>
      </c>
      <c r="M95" s="137">
        <v>0.44927536231884063</v>
      </c>
      <c r="N95" s="137">
        <v>1.4927536231884051</v>
      </c>
      <c r="O95" s="137">
        <v>0.78260869565217372</v>
      </c>
      <c r="P95" s="137">
        <v>0</v>
      </c>
      <c r="Q95" s="137">
        <v>0</v>
      </c>
      <c r="R95" s="137">
        <v>2.8985507246376812E-2</v>
      </c>
      <c r="S95" s="137">
        <v>4.3478260869565216E-2</v>
      </c>
      <c r="T95" s="137">
        <v>0</v>
      </c>
      <c r="U95" s="137">
        <v>2.2028985507246381</v>
      </c>
      <c r="V95" s="137">
        <v>1.5072463768115933</v>
      </c>
      <c r="W95" s="136" t="s">
        <v>141</v>
      </c>
      <c r="X95" s="135" t="s">
        <v>118</v>
      </c>
      <c r="Y95" s="127">
        <v>45246</v>
      </c>
      <c r="Z95" s="127"/>
      <c r="AA95" s="127" t="s">
        <v>134</v>
      </c>
      <c r="AB95" s="127" t="s">
        <v>121</v>
      </c>
    </row>
    <row r="96" spans="1:28" x14ac:dyDescent="0.35">
      <c r="A96" s="139" t="s">
        <v>449</v>
      </c>
      <c r="B96" s="139" t="s">
        <v>450</v>
      </c>
      <c r="C96" s="139" t="s">
        <v>451</v>
      </c>
      <c r="D96" s="139" t="s">
        <v>452</v>
      </c>
      <c r="E96" s="140">
        <v>96950</v>
      </c>
      <c r="F96" s="139" t="s">
        <v>244</v>
      </c>
      <c r="G96" s="139" t="s">
        <v>162</v>
      </c>
      <c r="H96" s="139" t="s">
        <v>117</v>
      </c>
      <c r="I96" s="138"/>
      <c r="J96" s="137">
        <v>1.3913043478260867</v>
      </c>
      <c r="K96" s="137">
        <v>1.6231884057971016</v>
      </c>
      <c r="L96" s="137">
        <v>0</v>
      </c>
      <c r="M96" s="137">
        <v>0</v>
      </c>
      <c r="N96" s="137">
        <v>2.72463768115942</v>
      </c>
      <c r="O96" s="137">
        <v>0.28985507246376813</v>
      </c>
      <c r="P96" s="137">
        <v>0</v>
      </c>
      <c r="Q96" s="137">
        <v>0</v>
      </c>
      <c r="R96" s="137">
        <v>1.5797101449275361</v>
      </c>
      <c r="S96" s="137">
        <v>0.47826086956521741</v>
      </c>
      <c r="T96" s="137">
        <v>0</v>
      </c>
      <c r="U96" s="137">
        <v>0.9565217391304347</v>
      </c>
      <c r="V96" s="137">
        <v>2.7971014492753619</v>
      </c>
      <c r="W96" s="136" t="s">
        <v>141</v>
      </c>
      <c r="X96" s="135" t="s">
        <v>202</v>
      </c>
      <c r="Y96" s="127">
        <v>45359</v>
      </c>
      <c r="Z96" s="127"/>
      <c r="AA96" s="127" t="s">
        <v>203</v>
      </c>
      <c r="AB96" s="127" t="s">
        <v>121</v>
      </c>
    </row>
    <row r="97" spans="1:28" x14ac:dyDescent="0.35">
      <c r="A97" s="139" t="s">
        <v>453</v>
      </c>
      <c r="B97" s="139" t="s">
        <v>454</v>
      </c>
      <c r="C97" s="139" t="s">
        <v>455</v>
      </c>
      <c r="D97" s="139" t="s">
        <v>456</v>
      </c>
      <c r="E97" s="140">
        <v>84119</v>
      </c>
      <c r="F97" s="139" t="s">
        <v>308</v>
      </c>
      <c r="G97" s="139" t="s">
        <v>162</v>
      </c>
      <c r="H97" s="139" t="s">
        <v>117</v>
      </c>
      <c r="I97" s="138">
        <v>2.0379746835443</v>
      </c>
      <c r="J97" s="137">
        <v>0.97101449275362295</v>
      </c>
      <c r="K97" s="137">
        <v>3.9420289855072537</v>
      </c>
      <c r="L97" s="137">
        <v>0.20289855072463769</v>
      </c>
      <c r="M97" s="137">
        <v>0.14492753623188406</v>
      </c>
      <c r="N97" s="137">
        <v>3.5797101449275419</v>
      </c>
      <c r="O97" s="137">
        <v>1.4202898550724634</v>
      </c>
      <c r="P97" s="137">
        <v>0.14492753623188404</v>
      </c>
      <c r="Q97" s="137">
        <v>0.11594202898550725</v>
      </c>
      <c r="R97" s="137">
        <v>0.78260869565217372</v>
      </c>
      <c r="S97" s="137">
        <v>0.15942028985507245</v>
      </c>
      <c r="T97" s="137">
        <v>8.6956521739130432E-2</v>
      </c>
      <c r="U97" s="137">
        <v>4.2318840579710235</v>
      </c>
      <c r="V97" s="137">
        <v>4.217391304347835</v>
      </c>
      <c r="W97" s="136" t="s">
        <v>141</v>
      </c>
      <c r="X97" s="135" t="s">
        <v>118</v>
      </c>
      <c r="Y97" s="127">
        <v>45562</v>
      </c>
      <c r="Z97" s="127" t="s">
        <v>119</v>
      </c>
      <c r="AA97" s="127" t="s">
        <v>134</v>
      </c>
      <c r="AB97" s="127" t="s">
        <v>303</v>
      </c>
    </row>
    <row r="98" spans="1:28" x14ac:dyDescent="0.35">
      <c r="A98" s="139" t="s">
        <v>457</v>
      </c>
      <c r="B98" s="139" t="s">
        <v>458</v>
      </c>
      <c r="C98" s="139" t="s">
        <v>459</v>
      </c>
      <c r="D98" s="139" t="s">
        <v>298</v>
      </c>
      <c r="E98" s="140">
        <v>965</v>
      </c>
      <c r="F98" s="139" t="s">
        <v>149</v>
      </c>
      <c r="G98" s="139" t="s">
        <v>139</v>
      </c>
      <c r="H98" s="139" t="s">
        <v>117</v>
      </c>
      <c r="I98" s="138">
        <v>2.3921568627451002</v>
      </c>
      <c r="J98" s="137">
        <v>3.5072463768115942</v>
      </c>
      <c r="K98" s="137">
        <v>0.13043478260869565</v>
      </c>
      <c r="L98" s="137">
        <v>2.8985507246376812E-2</v>
      </c>
      <c r="M98" s="137">
        <v>0</v>
      </c>
      <c r="N98" s="137">
        <v>0.20289855072463769</v>
      </c>
      <c r="O98" s="137">
        <v>2.9420289855072457</v>
      </c>
      <c r="P98" s="137">
        <v>0</v>
      </c>
      <c r="Q98" s="137">
        <v>0.52173913043478248</v>
      </c>
      <c r="R98" s="137">
        <v>0</v>
      </c>
      <c r="S98" s="137">
        <v>0</v>
      </c>
      <c r="T98" s="137">
        <v>0</v>
      </c>
      <c r="U98" s="137">
        <v>3.666666666666667</v>
      </c>
      <c r="V98" s="137">
        <v>2.8260869565217397</v>
      </c>
      <c r="W98" s="136" t="s">
        <v>141</v>
      </c>
      <c r="X98" s="135" t="s">
        <v>141</v>
      </c>
      <c r="Y98" s="127" t="s">
        <v>141</v>
      </c>
      <c r="Z98" s="127" t="s">
        <v>150</v>
      </c>
      <c r="AA98" s="127" t="s">
        <v>141</v>
      </c>
      <c r="AB98" s="127" t="s">
        <v>141</v>
      </c>
    </row>
    <row r="99" spans="1:28" ht="15.65" customHeight="1" x14ac:dyDescent="0.35">
      <c r="A99" s="139" t="s">
        <v>460</v>
      </c>
      <c r="B99" s="139" t="s">
        <v>461</v>
      </c>
      <c r="C99" s="139" t="s">
        <v>462</v>
      </c>
      <c r="D99" s="139" t="s">
        <v>288</v>
      </c>
      <c r="E99" s="140">
        <v>44883</v>
      </c>
      <c r="F99" s="139" t="s">
        <v>176</v>
      </c>
      <c r="G99" s="139" t="s">
        <v>133</v>
      </c>
      <c r="H99" s="139" t="s">
        <v>117</v>
      </c>
      <c r="I99" s="138">
        <v>84.25</v>
      </c>
      <c r="J99" s="137">
        <v>11.101449275362322</v>
      </c>
      <c r="K99" s="137">
        <v>14.39130434782609</v>
      </c>
      <c r="L99" s="137">
        <v>18.50724637681159</v>
      </c>
      <c r="M99" s="137">
        <v>19.94202898550725</v>
      </c>
      <c r="N99" s="137">
        <v>52.797101449275374</v>
      </c>
      <c r="O99" s="137">
        <v>8.1449275362318829</v>
      </c>
      <c r="P99" s="137">
        <v>1</v>
      </c>
      <c r="Q99" s="137">
        <v>2</v>
      </c>
      <c r="R99" s="137">
        <v>25.217391304347824</v>
      </c>
      <c r="S99" s="137">
        <v>7.7536231884057987</v>
      </c>
      <c r="T99" s="137">
        <v>10.217391304347826</v>
      </c>
      <c r="U99" s="137">
        <v>20.753623188405786</v>
      </c>
      <c r="V99" s="137">
        <v>54.159420289855078</v>
      </c>
      <c r="W99" s="136" t="s">
        <v>141</v>
      </c>
      <c r="X99" s="135" t="s">
        <v>118</v>
      </c>
      <c r="Y99" s="127">
        <v>45596</v>
      </c>
      <c r="Z99" s="127" t="s">
        <v>150</v>
      </c>
      <c r="AA99" s="127" t="s">
        <v>134</v>
      </c>
      <c r="AB99" s="127" t="s">
        <v>121</v>
      </c>
    </row>
    <row r="100" spans="1:28" ht="15.65" customHeight="1" x14ac:dyDescent="0.35">
      <c r="A100" s="139" t="s">
        <v>463</v>
      </c>
      <c r="B100" s="139" t="s">
        <v>464</v>
      </c>
      <c r="C100" s="139" t="s">
        <v>465</v>
      </c>
      <c r="D100" s="139" t="s">
        <v>283</v>
      </c>
      <c r="E100" s="140">
        <v>55330</v>
      </c>
      <c r="F100" s="139" t="s">
        <v>284</v>
      </c>
      <c r="G100" s="139" t="s">
        <v>133</v>
      </c>
      <c r="H100" s="139" t="s">
        <v>117</v>
      </c>
      <c r="I100" s="138">
        <v>1</v>
      </c>
      <c r="J100" s="137">
        <v>0</v>
      </c>
      <c r="K100" s="137">
        <v>0</v>
      </c>
      <c r="L100" s="137">
        <v>2.8550724637681162</v>
      </c>
      <c r="M100" s="137">
        <v>1.536231884057971</v>
      </c>
      <c r="N100" s="137">
        <v>4.3913043478260878</v>
      </c>
      <c r="O100" s="137">
        <v>0</v>
      </c>
      <c r="P100" s="137">
        <v>0</v>
      </c>
      <c r="Q100" s="137">
        <v>0</v>
      </c>
      <c r="R100" s="137">
        <v>3.8550724637681162</v>
      </c>
      <c r="S100" s="137">
        <v>0</v>
      </c>
      <c r="T100" s="137">
        <v>0</v>
      </c>
      <c r="U100" s="137">
        <v>0.53623188405797095</v>
      </c>
      <c r="V100" s="137">
        <v>4.3913043478260869</v>
      </c>
      <c r="W100" s="141" t="s">
        <v>141</v>
      </c>
      <c r="X100" s="135" t="s">
        <v>118</v>
      </c>
      <c r="Y100" s="127">
        <v>45414</v>
      </c>
      <c r="Z100" s="127" t="s">
        <v>119</v>
      </c>
      <c r="AA100" s="127" t="s">
        <v>134</v>
      </c>
      <c r="AB100" s="127" t="s">
        <v>121</v>
      </c>
    </row>
    <row r="101" spans="1:28" ht="15.65" customHeight="1" x14ac:dyDescent="0.35">
      <c r="A101" s="132" t="s">
        <v>466</v>
      </c>
      <c r="B101" s="134" t="s">
        <v>467</v>
      </c>
      <c r="C101" s="132" t="s">
        <v>468</v>
      </c>
      <c r="D101" s="132" t="s">
        <v>469</v>
      </c>
      <c r="E101" s="133">
        <v>25309</v>
      </c>
      <c r="F101" s="132" t="s">
        <v>217</v>
      </c>
      <c r="G101" s="132" t="s">
        <v>133</v>
      </c>
      <c r="H101" s="132" t="s">
        <v>117</v>
      </c>
      <c r="I101" s="131">
        <v>5.5263157894736796</v>
      </c>
      <c r="J101" s="130">
        <v>0.20289855072463769</v>
      </c>
      <c r="K101" s="130">
        <v>0.2608695652173913</v>
      </c>
      <c r="L101" s="130">
        <v>0.56521739130434778</v>
      </c>
      <c r="M101" s="130">
        <v>0.75362318840579712</v>
      </c>
      <c r="N101" s="130">
        <v>1.3043478260869568</v>
      </c>
      <c r="O101" s="130">
        <v>0.47826086956521741</v>
      </c>
      <c r="P101" s="130">
        <v>0</v>
      </c>
      <c r="Q101" s="130">
        <v>0</v>
      </c>
      <c r="R101" s="130">
        <v>4.3478260869565216E-2</v>
      </c>
      <c r="S101" s="130">
        <v>0</v>
      </c>
      <c r="T101" s="130">
        <v>0</v>
      </c>
      <c r="U101" s="130">
        <v>1.7391304347826089</v>
      </c>
      <c r="V101" s="130">
        <v>1.4057971014492756</v>
      </c>
      <c r="W101" s="129" t="s">
        <v>141</v>
      </c>
      <c r="X101" s="128" t="s">
        <v>118</v>
      </c>
      <c r="Y101" s="127">
        <v>45561</v>
      </c>
      <c r="Z101" s="127" t="s">
        <v>119</v>
      </c>
      <c r="AA101" s="127" t="s">
        <v>134</v>
      </c>
      <c r="AB101" s="126" t="s">
        <v>121</v>
      </c>
    </row>
    <row r="102" spans="1:28" ht="15.65" customHeight="1" x14ac:dyDescent="0.35">
      <c r="A102" s="139" t="s">
        <v>470</v>
      </c>
      <c r="B102" s="139" t="s">
        <v>471</v>
      </c>
      <c r="C102" s="139" t="s">
        <v>472</v>
      </c>
      <c r="D102" s="139" t="s">
        <v>138</v>
      </c>
      <c r="E102" s="140">
        <v>70515</v>
      </c>
      <c r="F102" s="139" t="s">
        <v>115</v>
      </c>
      <c r="G102" s="139" t="s">
        <v>116</v>
      </c>
      <c r="H102" s="139" t="s">
        <v>117</v>
      </c>
      <c r="I102" s="138">
        <v>45.152380952381002</v>
      </c>
      <c r="J102" s="137">
        <v>593.34782608696162</v>
      </c>
      <c r="K102" s="137">
        <v>102.60869565217391</v>
      </c>
      <c r="L102" s="137">
        <v>75.144927536231862</v>
      </c>
      <c r="M102" s="137">
        <v>33.260869565217384</v>
      </c>
      <c r="N102" s="137">
        <v>2.1304347826086958</v>
      </c>
      <c r="O102" s="137">
        <v>1</v>
      </c>
      <c r="P102" s="137">
        <v>103.97101449275353</v>
      </c>
      <c r="Q102" s="137">
        <v>697.26086956522477</v>
      </c>
      <c r="R102" s="137">
        <v>53.159420289855063</v>
      </c>
      <c r="S102" s="137">
        <v>22.434782608695652</v>
      </c>
      <c r="T102" s="137">
        <v>22.014492753623191</v>
      </c>
      <c r="U102" s="137">
        <v>706.75362318841314</v>
      </c>
      <c r="V102" s="137">
        <v>325.66666666666475</v>
      </c>
      <c r="W102" s="136">
        <v>700</v>
      </c>
      <c r="X102" s="135" t="s">
        <v>118</v>
      </c>
      <c r="Y102" s="127">
        <v>45533</v>
      </c>
      <c r="Z102" s="127" t="s">
        <v>119</v>
      </c>
      <c r="AA102" s="127" t="s">
        <v>120</v>
      </c>
      <c r="AB102" s="127" t="s">
        <v>121</v>
      </c>
    </row>
    <row r="103" spans="1:28" x14ac:dyDescent="0.35">
      <c r="A103" s="139" t="s">
        <v>473</v>
      </c>
      <c r="B103" s="139" t="s">
        <v>474</v>
      </c>
      <c r="C103" s="139" t="s">
        <v>475</v>
      </c>
      <c r="D103" s="139" t="s">
        <v>154</v>
      </c>
      <c r="E103" s="140">
        <v>78061</v>
      </c>
      <c r="F103" s="139" t="s">
        <v>340</v>
      </c>
      <c r="G103" s="139" t="s">
        <v>127</v>
      </c>
      <c r="H103" s="139" t="s">
        <v>117</v>
      </c>
      <c r="I103" s="138">
        <v>49.8762376237624</v>
      </c>
      <c r="J103" s="137">
        <v>1355.0000000000184</v>
      </c>
      <c r="K103" s="137">
        <v>92.362318840579732</v>
      </c>
      <c r="L103" s="137">
        <v>179.91304347826079</v>
      </c>
      <c r="M103" s="137">
        <v>58.173913043478258</v>
      </c>
      <c r="N103" s="137">
        <v>313.72463768115938</v>
      </c>
      <c r="O103" s="137">
        <v>1345.8405797101639</v>
      </c>
      <c r="P103" s="137">
        <v>19.289855072463766</v>
      </c>
      <c r="Q103" s="137">
        <v>6.5942028985507246</v>
      </c>
      <c r="R103" s="137">
        <v>87.362318840579732</v>
      </c>
      <c r="S103" s="137">
        <v>74.840579710144937</v>
      </c>
      <c r="T103" s="137">
        <v>152.26086956521738</v>
      </c>
      <c r="U103" s="137">
        <v>1370.9855072463961</v>
      </c>
      <c r="V103" s="137">
        <v>972.43478260869983</v>
      </c>
      <c r="W103" s="136">
        <v>1350</v>
      </c>
      <c r="X103" s="135" t="s">
        <v>118</v>
      </c>
      <c r="Y103" s="127">
        <v>45526</v>
      </c>
      <c r="Z103" s="127" t="s">
        <v>119</v>
      </c>
      <c r="AA103" s="127" t="s">
        <v>120</v>
      </c>
      <c r="AB103" s="127" t="s">
        <v>121</v>
      </c>
    </row>
    <row r="104" spans="1:28" ht="15.65" customHeight="1" x14ac:dyDescent="0.35">
      <c r="A104" s="139" t="s">
        <v>476</v>
      </c>
      <c r="B104" s="139" t="s">
        <v>477</v>
      </c>
      <c r="C104" s="139" t="s">
        <v>478</v>
      </c>
      <c r="D104" s="139" t="s">
        <v>175</v>
      </c>
      <c r="E104" s="140">
        <v>48060</v>
      </c>
      <c r="F104" s="139" t="s">
        <v>176</v>
      </c>
      <c r="G104" s="139" t="s">
        <v>133</v>
      </c>
      <c r="H104" s="139" t="s">
        <v>140</v>
      </c>
      <c r="I104" s="138">
        <v>128.25</v>
      </c>
      <c r="J104" s="137">
        <v>48.20289855072464</v>
      </c>
      <c r="K104" s="137">
        <v>11.507246376811592</v>
      </c>
      <c r="L104" s="137">
        <v>6.4492753623188417</v>
      </c>
      <c r="M104" s="137">
        <v>4.27536231884058</v>
      </c>
      <c r="N104" s="137">
        <v>19.246376811594203</v>
      </c>
      <c r="O104" s="137">
        <v>51.188405797101467</v>
      </c>
      <c r="P104" s="137">
        <v>0</v>
      </c>
      <c r="Q104" s="137">
        <v>0</v>
      </c>
      <c r="R104" s="137">
        <v>4.5942028985507246</v>
      </c>
      <c r="S104" s="137">
        <v>5.2173913043478262</v>
      </c>
      <c r="T104" s="137">
        <v>5.8985507246376816</v>
      </c>
      <c r="U104" s="137">
        <v>54.724637681159436</v>
      </c>
      <c r="V104" s="137">
        <v>43.49275362318842</v>
      </c>
      <c r="W104" s="136" t="s">
        <v>141</v>
      </c>
      <c r="X104" s="135" t="s">
        <v>118</v>
      </c>
      <c r="Y104" s="127">
        <v>45554</v>
      </c>
      <c r="Z104" s="127" t="s">
        <v>119</v>
      </c>
      <c r="AA104" s="127" t="s">
        <v>134</v>
      </c>
      <c r="AB104" s="127" t="s">
        <v>121</v>
      </c>
    </row>
    <row r="105" spans="1:28" ht="15.65" customHeight="1" x14ac:dyDescent="0.35">
      <c r="A105" s="139" t="s">
        <v>479</v>
      </c>
      <c r="B105" s="139" t="s">
        <v>480</v>
      </c>
      <c r="C105" s="139" t="s">
        <v>481</v>
      </c>
      <c r="D105" s="139" t="s">
        <v>277</v>
      </c>
      <c r="E105" s="140">
        <v>31815</v>
      </c>
      <c r="F105" s="139" t="s">
        <v>132</v>
      </c>
      <c r="G105" s="139" t="s">
        <v>116</v>
      </c>
      <c r="H105" s="139" t="s">
        <v>117</v>
      </c>
      <c r="I105" s="138">
        <v>68.504901960784295</v>
      </c>
      <c r="J105" s="137">
        <v>686.5652173913071</v>
      </c>
      <c r="K105" s="137">
        <v>174.20289855072474</v>
      </c>
      <c r="L105" s="137">
        <v>329.02898550724569</v>
      </c>
      <c r="M105" s="137">
        <v>315.0579710144923</v>
      </c>
      <c r="N105" s="137">
        <v>615.97101449275317</v>
      </c>
      <c r="O105" s="137">
        <v>695.47826086956832</v>
      </c>
      <c r="P105" s="137">
        <v>41.811594202898554</v>
      </c>
      <c r="Q105" s="137">
        <v>151.59420289855038</v>
      </c>
      <c r="R105" s="137">
        <v>301.50724637681111</v>
      </c>
      <c r="S105" s="137">
        <v>145.40579710144931</v>
      </c>
      <c r="T105" s="137">
        <v>106.13043478260872</v>
      </c>
      <c r="U105" s="137">
        <v>951.81159420292045</v>
      </c>
      <c r="V105" s="137">
        <v>889.10144927536874</v>
      </c>
      <c r="W105" s="136">
        <v>1600</v>
      </c>
      <c r="X105" s="135" t="s">
        <v>118</v>
      </c>
      <c r="Y105" s="127">
        <v>45505</v>
      </c>
      <c r="Z105" s="127" t="s">
        <v>119</v>
      </c>
      <c r="AA105" s="127" t="s">
        <v>120</v>
      </c>
      <c r="AB105" s="127" t="s">
        <v>121</v>
      </c>
    </row>
    <row r="106" spans="1:28" x14ac:dyDescent="0.35">
      <c r="A106" s="139" t="s">
        <v>482</v>
      </c>
      <c r="B106" s="139" t="s">
        <v>483</v>
      </c>
      <c r="C106" s="139" t="s">
        <v>484</v>
      </c>
      <c r="D106" s="139" t="s">
        <v>485</v>
      </c>
      <c r="E106" s="140">
        <v>3820</v>
      </c>
      <c r="F106" s="139" t="s">
        <v>201</v>
      </c>
      <c r="G106" s="139" t="s">
        <v>133</v>
      </c>
      <c r="H106" s="139" t="s">
        <v>117</v>
      </c>
      <c r="I106" s="138">
        <v>148.842105263158</v>
      </c>
      <c r="J106" s="137">
        <v>0</v>
      </c>
      <c r="K106" s="137">
        <v>0</v>
      </c>
      <c r="L106" s="137">
        <v>47.739130434782616</v>
      </c>
      <c r="M106" s="137">
        <v>36.289855072463766</v>
      </c>
      <c r="N106" s="137">
        <v>43.579710144927525</v>
      </c>
      <c r="O106" s="137">
        <v>28.086956521739129</v>
      </c>
      <c r="P106" s="137">
        <v>6.8260869565217392</v>
      </c>
      <c r="Q106" s="137">
        <v>5.5362318840579707</v>
      </c>
      <c r="R106" s="137">
        <v>24.637681159420293</v>
      </c>
      <c r="S106" s="137">
        <v>6.333333333333333</v>
      </c>
      <c r="T106" s="137">
        <v>9.1304347826086953</v>
      </c>
      <c r="U106" s="137">
        <v>43.927536231884069</v>
      </c>
      <c r="V106" s="137">
        <v>54.826086956521749</v>
      </c>
      <c r="W106" s="136" t="s">
        <v>141</v>
      </c>
      <c r="X106" s="135" t="s">
        <v>118</v>
      </c>
      <c r="Y106" s="127">
        <v>45547</v>
      </c>
      <c r="Z106" s="127" t="s">
        <v>119</v>
      </c>
      <c r="AA106" s="127" t="s">
        <v>134</v>
      </c>
      <c r="AB106" s="127" t="s">
        <v>121</v>
      </c>
    </row>
    <row r="107" spans="1:28" ht="15.65" customHeight="1" x14ac:dyDescent="0.35">
      <c r="A107" s="139" t="s">
        <v>486</v>
      </c>
      <c r="B107" s="139" t="s">
        <v>487</v>
      </c>
      <c r="C107" s="139" t="s">
        <v>488</v>
      </c>
      <c r="D107" s="139" t="s">
        <v>489</v>
      </c>
      <c r="E107" s="140">
        <v>82935</v>
      </c>
      <c r="F107" s="139" t="s">
        <v>239</v>
      </c>
      <c r="G107" s="139" t="s">
        <v>162</v>
      </c>
      <c r="H107" s="139" t="s">
        <v>117</v>
      </c>
      <c r="I107" s="138">
        <v>3.5</v>
      </c>
      <c r="J107" s="137">
        <v>5.7971014492753624E-2</v>
      </c>
      <c r="K107" s="137">
        <v>0.34782608695652173</v>
      </c>
      <c r="L107" s="137">
        <v>0.6811594202898551</v>
      </c>
      <c r="M107" s="137">
        <v>0.15942028985507245</v>
      </c>
      <c r="N107" s="137">
        <v>0.97101449275362328</v>
      </c>
      <c r="O107" s="137">
        <v>0.13043478260869565</v>
      </c>
      <c r="P107" s="137">
        <v>0</v>
      </c>
      <c r="Q107" s="137">
        <v>0.14492753623188406</v>
      </c>
      <c r="R107" s="137">
        <v>0</v>
      </c>
      <c r="S107" s="137">
        <v>1.4492753623188406E-2</v>
      </c>
      <c r="T107" s="137">
        <v>0</v>
      </c>
      <c r="U107" s="137">
        <v>1.2318840579710144</v>
      </c>
      <c r="V107" s="137">
        <v>1.2173913043478262</v>
      </c>
      <c r="W107" s="136" t="s">
        <v>141</v>
      </c>
      <c r="X107" s="135" t="s">
        <v>202</v>
      </c>
      <c r="Y107" s="127">
        <v>45377</v>
      </c>
      <c r="Z107" s="127"/>
      <c r="AA107" s="127" t="s">
        <v>203</v>
      </c>
      <c r="AB107" s="127" t="s">
        <v>121</v>
      </c>
    </row>
    <row r="108" spans="1:28" x14ac:dyDescent="0.35">
      <c r="A108" s="139" t="s">
        <v>490</v>
      </c>
      <c r="B108" s="139" t="s">
        <v>491</v>
      </c>
      <c r="C108" s="139" t="s">
        <v>492</v>
      </c>
      <c r="D108" s="139" t="s">
        <v>154</v>
      </c>
      <c r="E108" s="140">
        <v>76574</v>
      </c>
      <c r="F108" s="139" t="s">
        <v>340</v>
      </c>
      <c r="G108" s="139" t="s">
        <v>116</v>
      </c>
      <c r="H108" s="139" t="s">
        <v>140</v>
      </c>
      <c r="I108" s="138">
        <v>72.0625</v>
      </c>
      <c r="J108" s="137">
        <v>202.97101449275334</v>
      </c>
      <c r="K108" s="137">
        <v>41.971014492753604</v>
      </c>
      <c r="L108" s="137">
        <v>114.10144927536237</v>
      </c>
      <c r="M108" s="137">
        <v>69.449275362318815</v>
      </c>
      <c r="N108" s="137">
        <v>237.17391304347834</v>
      </c>
      <c r="O108" s="137">
        <v>191.3188405797097</v>
      </c>
      <c r="P108" s="137">
        <v>0</v>
      </c>
      <c r="Q108" s="137">
        <v>0</v>
      </c>
      <c r="R108" s="137">
        <v>65.782608695652158</v>
      </c>
      <c r="S108" s="137">
        <v>57.391304347826079</v>
      </c>
      <c r="T108" s="137">
        <v>107.10144927536227</v>
      </c>
      <c r="U108" s="137">
        <v>198.21739130434742</v>
      </c>
      <c r="V108" s="137">
        <v>235.52173913043433</v>
      </c>
      <c r="W108" s="136">
        <v>461</v>
      </c>
      <c r="X108" s="135" t="s">
        <v>118</v>
      </c>
      <c r="Y108" s="127">
        <v>45470</v>
      </c>
      <c r="Z108" s="127" t="s">
        <v>119</v>
      </c>
      <c r="AA108" s="127" t="s">
        <v>120</v>
      </c>
      <c r="AB108" s="127" t="s">
        <v>121</v>
      </c>
    </row>
    <row r="109" spans="1:28" x14ac:dyDescent="0.35">
      <c r="A109" s="139" t="s">
        <v>493</v>
      </c>
      <c r="B109" s="139" t="s">
        <v>494</v>
      </c>
      <c r="C109" s="139" t="s">
        <v>495</v>
      </c>
      <c r="D109" s="139" t="s">
        <v>207</v>
      </c>
      <c r="E109" s="140">
        <v>87016</v>
      </c>
      <c r="F109" s="139" t="s">
        <v>208</v>
      </c>
      <c r="G109" s="139" t="s">
        <v>133</v>
      </c>
      <c r="H109" s="139" t="s">
        <v>140</v>
      </c>
      <c r="I109" s="138">
        <v>32.595348837209301</v>
      </c>
      <c r="J109" s="137">
        <v>332.13043478260693</v>
      </c>
      <c r="K109" s="137">
        <v>43.797101449275381</v>
      </c>
      <c r="L109" s="137">
        <v>9.304347826086957</v>
      </c>
      <c r="M109" s="137">
        <v>6.2028985507246377</v>
      </c>
      <c r="N109" s="137">
        <v>53.66666666666665</v>
      </c>
      <c r="O109" s="137">
        <v>337.76811594202712</v>
      </c>
      <c r="P109" s="137">
        <v>0</v>
      </c>
      <c r="Q109" s="137">
        <v>0</v>
      </c>
      <c r="R109" s="137">
        <v>8.7971014492753632</v>
      </c>
      <c r="S109" s="137">
        <v>2.2028985507246377</v>
      </c>
      <c r="T109" s="137">
        <v>31.724637681159415</v>
      </c>
      <c r="U109" s="137">
        <v>348.71014492753437</v>
      </c>
      <c r="V109" s="137">
        <v>291.20289855072303</v>
      </c>
      <c r="W109" s="136">
        <v>505</v>
      </c>
      <c r="X109" s="135" t="s">
        <v>118</v>
      </c>
      <c r="Y109" s="127">
        <v>45589</v>
      </c>
      <c r="Z109" s="127" t="s">
        <v>150</v>
      </c>
      <c r="AA109" s="127" t="s">
        <v>120</v>
      </c>
      <c r="AB109" s="127" t="s">
        <v>121</v>
      </c>
    </row>
    <row r="110" spans="1:28" x14ac:dyDescent="0.35">
      <c r="A110" s="139" t="s">
        <v>496</v>
      </c>
      <c r="B110" s="139" t="s">
        <v>497</v>
      </c>
      <c r="C110" s="139" t="s">
        <v>498</v>
      </c>
      <c r="D110" s="139" t="s">
        <v>344</v>
      </c>
      <c r="E110" s="140">
        <v>74103</v>
      </c>
      <c r="F110" s="139" t="s">
        <v>155</v>
      </c>
      <c r="G110" s="139" t="s">
        <v>133</v>
      </c>
      <c r="H110" s="139" t="s">
        <v>117</v>
      </c>
      <c r="I110" s="138">
        <v>2.3444444444444401</v>
      </c>
      <c r="J110" s="137">
        <v>1.4202898550724636</v>
      </c>
      <c r="K110" s="137">
        <v>2.0724637681159419</v>
      </c>
      <c r="L110" s="137">
        <v>1.5652173913043474</v>
      </c>
      <c r="M110" s="137">
        <v>0.49275362318840588</v>
      </c>
      <c r="N110" s="137">
        <v>3.5072463768115982</v>
      </c>
      <c r="O110" s="137">
        <v>1.7971014492753621</v>
      </c>
      <c r="P110" s="137">
        <v>2.8985507246376812E-2</v>
      </c>
      <c r="Q110" s="137">
        <v>0.21739130434782611</v>
      </c>
      <c r="R110" s="137">
        <v>0.27536231884057971</v>
      </c>
      <c r="S110" s="137">
        <v>0.15942028985507245</v>
      </c>
      <c r="T110" s="137">
        <v>7.2463768115942032E-2</v>
      </c>
      <c r="U110" s="137">
        <v>5.0434782608695752</v>
      </c>
      <c r="V110" s="137">
        <v>2.2898550724637698</v>
      </c>
      <c r="W110" s="136" t="s">
        <v>141</v>
      </c>
      <c r="X110" s="135" t="s">
        <v>118</v>
      </c>
      <c r="Y110" s="127">
        <v>45554</v>
      </c>
      <c r="Z110" s="127" t="s">
        <v>119</v>
      </c>
      <c r="AA110" s="127" t="s">
        <v>134</v>
      </c>
      <c r="AB110" s="127" t="s">
        <v>121</v>
      </c>
    </row>
    <row r="111" spans="1:28" x14ac:dyDescent="0.35">
      <c r="A111" s="172" t="s">
        <v>499</v>
      </c>
      <c r="B111" s="172" t="s">
        <v>500</v>
      </c>
      <c r="C111" s="172" t="s">
        <v>501</v>
      </c>
      <c r="D111" s="172" t="s">
        <v>502</v>
      </c>
      <c r="E111" s="173">
        <v>72701</v>
      </c>
      <c r="F111" s="172" t="s">
        <v>115</v>
      </c>
      <c r="G111" s="172" t="s">
        <v>162</v>
      </c>
      <c r="H111" s="172" t="s">
        <v>117</v>
      </c>
      <c r="I111" s="174">
        <v>1.7346938775510199</v>
      </c>
      <c r="J111" s="136">
        <v>0.95652173913043437</v>
      </c>
      <c r="K111" s="136">
        <v>0.66666666666666619</v>
      </c>
      <c r="L111" s="136">
        <v>1.2318840579710142</v>
      </c>
      <c r="M111" s="136">
        <v>0.26086956521739135</v>
      </c>
      <c r="N111" s="136">
        <v>1.0724637681159415</v>
      </c>
      <c r="O111" s="136">
        <v>1.9275362318840585</v>
      </c>
      <c r="P111" s="136">
        <v>4.3478260869565216E-2</v>
      </c>
      <c r="Q111" s="136">
        <v>7.2463768115942032E-2</v>
      </c>
      <c r="R111" s="136">
        <v>1.4492753623188406E-2</v>
      </c>
      <c r="S111" s="136">
        <v>0</v>
      </c>
      <c r="T111" s="136">
        <v>4.3478260869565216E-2</v>
      </c>
      <c r="U111" s="136">
        <v>3.0579710144927588</v>
      </c>
      <c r="V111" s="136">
        <v>1.9710144927536239</v>
      </c>
      <c r="W111" s="136" t="s">
        <v>141</v>
      </c>
      <c r="X111" s="175" t="s">
        <v>118</v>
      </c>
      <c r="Y111" s="176">
        <v>45232</v>
      </c>
      <c r="Z111" s="127"/>
      <c r="AA111" s="176" t="s">
        <v>134</v>
      </c>
      <c r="AB111" s="127" t="s">
        <v>121</v>
      </c>
    </row>
    <row r="112" spans="1:28" x14ac:dyDescent="0.35">
      <c r="A112" s="139" t="s">
        <v>503</v>
      </c>
      <c r="B112" s="139" t="s">
        <v>504</v>
      </c>
      <c r="C112" s="139" t="s">
        <v>505</v>
      </c>
      <c r="D112" s="139" t="s">
        <v>307</v>
      </c>
      <c r="E112" s="140">
        <v>89506</v>
      </c>
      <c r="F112" s="139" t="s">
        <v>308</v>
      </c>
      <c r="G112" s="139" t="s">
        <v>162</v>
      </c>
      <c r="H112" s="139" t="s">
        <v>117</v>
      </c>
      <c r="I112" s="138">
        <v>19.703703703703699</v>
      </c>
      <c r="J112" s="137">
        <v>5.7971014492753624E-2</v>
      </c>
      <c r="K112" s="137">
        <v>1.3768115942028984</v>
      </c>
      <c r="L112" s="137">
        <v>3.8840579710144931</v>
      </c>
      <c r="M112" s="137">
        <v>3.260869565217392</v>
      </c>
      <c r="N112" s="137">
        <v>7.7971014492753659</v>
      </c>
      <c r="O112" s="137">
        <v>0.6811594202898551</v>
      </c>
      <c r="P112" s="137">
        <v>5.7971014492753624E-2</v>
      </c>
      <c r="Q112" s="137">
        <v>4.3478260869565216E-2</v>
      </c>
      <c r="R112" s="137">
        <v>2.7826086956521734</v>
      </c>
      <c r="S112" s="137">
        <v>0.2318840579710145</v>
      </c>
      <c r="T112" s="137">
        <v>0.31884057971014496</v>
      </c>
      <c r="U112" s="137">
        <v>5.2463768115942031</v>
      </c>
      <c r="V112" s="137">
        <v>7.101449275362322</v>
      </c>
      <c r="W112" s="136" t="s">
        <v>141</v>
      </c>
      <c r="X112" s="135" t="s">
        <v>118</v>
      </c>
      <c r="Y112" s="127">
        <v>45603</v>
      </c>
      <c r="Z112" s="127" t="s">
        <v>150</v>
      </c>
      <c r="AA112" s="127" t="s">
        <v>134</v>
      </c>
      <c r="AB112" s="127" t="s">
        <v>156</v>
      </c>
    </row>
    <row r="113" spans="1:28" x14ac:dyDescent="0.35">
      <c r="A113" s="132" t="s">
        <v>506</v>
      </c>
      <c r="B113" s="134" t="s">
        <v>507</v>
      </c>
      <c r="C113" s="132" t="s">
        <v>354</v>
      </c>
      <c r="D113" s="132" t="s">
        <v>154</v>
      </c>
      <c r="E113" s="133">
        <v>78041</v>
      </c>
      <c r="F113" s="132" t="s">
        <v>224</v>
      </c>
      <c r="G113" s="132" t="s">
        <v>116</v>
      </c>
      <c r="H113" s="132" t="s">
        <v>117</v>
      </c>
      <c r="I113" s="131">
        <v>18.9583333333333</v>
      </c>
      <c r="J113" s="130">
        <v>181.53623188405734</v>
      </c>
      <c r="K113" s="130">
        <v>2.1594202898550723</v>
      </c>
      <c r="L113" s="130">
        <v>25.159420289855074</v>
      </c>
      <c r="M113" s="130">
        <v>54.246376811594182</v>
      </c>
      <c r="N113" s="130">
        <v>33.043478260869549</v>
      </c>
      <c r="O113" s="130">
        <v>190.2173913043469</v>
      </c>
      <c r="P113" s="130">
        <v>4.6811594202898554</v>
      </c>
      <c r="Q113" s="130">
        <v>35.15942028985512</v>
      </c>
      <c r="R113" s="130">
        <v>16.405797101449274</v>
      </c>
      <c r="S113" s="130">
        <v>9.5652173913043494</v>
      </c>
      <c r="T113" s="130">
        <v>9.4927536231884044</v>
      </c>
      <c r="U113" s="130">
        <v>227.637681159419</v>
      </c>
      <c r="V113" s="130">
        <v>193.60869565217291</v>
      </c>
      <c r="W113" s="129">
        <v>250</v>
      </c>
      <c r="X113" s="128" t="s">
        <v>118</v>
      </c>
      <c r="Y113" s="127">
        <v>45505</v>
      </c>
      <c r="Z113" s="127" t="s">
        <v>119</v>
      </c>
      <c r="AA113" s="127" t="s">
        <v>120</v>
      </c>
      <c r="AB113" s="126" t="s">
        <v>121</v>
      </c>
    </row>
    <row r="114" spans="1:28" x14ac:dyDescent="0.35">
      <c r="A114" s="139" t="s">
        <v>508</v>
      </c>
      <c r="B114" s="139" t="s">
        <v>509</v>
      </c>
      <c r="C114" s="139" t="s">
        <v>510</v>
      </c>
      <c r="D114" s="139" t="s">
        <v>138</v>
      </c>
      <c r="E114" s="140">
        <v>71483</v>
      </c>
      <c r="F114" s="139" t="s">
        <v>115</v>
      </c>
      <c r="G114" s="139" t="s">
        <v>116</v>
      </c>
      <c r="H114" s="139" t="s">
        <v>140</v>
      </c>
      <c r="I114" s="138">
        <v>105.03051643192499</v>
      </c>
      <c r="J114" s="137">
        <v>975.52173913044373</v>
      </c>
      <c r="K114" s="137">
        <v>209.9130434782607</v>
      </c>
      <c r="L114" s="137">
        <v>193.42028985507255</v>
      </c>
      <c r="M114" s="137">
        <v>96.405797101449281</v>
      </c>
      <c r="N114" s="137">
        <v>303.66666666666657</v>
      </c>
      <c r="O114" s="137">
        <v>1171.5217391304366</v>
      </c>
      <c r="P114" s="137">
        <v>0</v>
      </c>
      <c r="Q114" s="137">
        <v>7.2463768115942032E-2</v>
      </c>
      <c r="R114" s="137">
        <v>78.739130434782638</v>
      </c>
      <c r="S114" s="137">
        <v>71.666666666666643</v>
      </c>
      <c r="T114" s="137">
        <v>70.391304347826093</v>
      </c>
      <c r="U114" s="137">
        <v>1254.463768115944</v>
      </c>
      <c r="V114" s="137">
        <v>684.23188405797453</v>
      </c>
      <c r="W114" s="136">
        <v>946</v>
      </c>
      <c r="X114" s="135" t="s">
        <v>118</v>
      </c>
      <c r="Y114" s="127">
        <v>45498</v>
      </c>
      <c r="Z114" s="127" t="s">
        <v>119</v>
      </c>
      <c r="AA114" s="127" t="s">
        <v>120</v>
      </c>
      <c r="AB114" s="127" t="s">
        <v>121</v>
      </c>
    </row>
    <row r="115" spans="1:28" x14ac:dyDescent="0.35">
      <c r="A115" s="132" t="s">
        <v>511</v>
      </c>
      <c r="B115" s="134" t="s">
        <v>512</v>
      </c>
      <c r="C115" s="132" t="s">
        <v>513</v>
      </c>
      <c r="D115" s="132" t="s">
        <v>514</v>
      </c>
      <c r="E115" s="133">
        <v>2863</v>
      </c>
      <c r="F115" s="132" t="s">
        <v>201</v>
      </c>
      <c r="G115" s="132" t="s">
        <v>162</v>
      </c>
      <c r="H115" s="132" t="s">
        <v>140</v>
      </c>
      <c r="I115" s="131">
        <v>67.9375</v>
      </c>
      <c r="J115" s="130">
        <v>39.260869565217405</v>
      </c>
      <c r="K115" s="130">
        <v>9.8695652173913047</v>
      </c>
      <c r="L115" s="130">
        <v>28.724637681159429</v>
      </c>
      <c r="M115" s="130">
        <v>33.231884057971016</v>
      </c>
      <c r="N115" s="130">
        <v>43.014492753623173</v>
      </c>
      <c r="O115" s="130">
        <v>64.304347826086982</v>
      </c>
      <c r="P115" s="130">
        <v>1.5507246376811594</v>
      </c>
      <c r="Q115" s="130">
        <v>2.2173913043478262</v>
      </c>
      <c r="R115" s="130">
        <v>21.159420289855071</v>
      </c>
      <c r="S115" s="130">
        <v>3.4927536231884058</v>
      </c>
      <c r="T115" s="130">
        <v>5.8695652173913038</v>
      </c>
      <c r="U115" s="130">
        <v>80.565217391304373</v>
      </c>
      <c r="V115" s="130">
        <v>55.739130434782616</v>
      </c>
      <c r="W115" s="129" t="s">
        <v>141</v>
      </c>
      <c r="X115" s="128" t="s">
        <v>118</v>
      </c>
      <c r="Y115" s="127">
        <v>45554</v>
      </c>
      <c r="Z115" s="127" t="s">
        <v>119</v>
      </c>
      <c r="AA115" s="127" t="s">
        <v>134</v>
      </c>
      <c r="AB115" s="126" t="s">
        <v>121</v>
      </c>
    </row>
    <row r="116" spans="1:28" x14ac:dyDescent="0.35">
      <c r="Z116" s="177"/>
    </row>
  </sheetData>
  <mergeCells count="13">
    <mergeCell ref="A1:D1"/>
    <mergeCell ref="A2:D2"/>
    <mergeCell ref="A3:D3"/>
    <mergeCell ref="E3:H3"/>
    <mergeCell ref="I3:L3"/>
    <mergeCell ref="Q3:T3"/>
    <mergeCell ref="U3:X3"/>
    <mergeCell ref="Y3:AB3"/>
    <mergeCell ref="J5:M5"/>
    <mergeCell ref="N5:Q5"/>
    <mergeCell ref="R5:U5"/>
    <mergeCell ref="W5:AB5"/>
    <mergeCell ref="M3:P3"/>
  </mergeCells>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158DD-80BE-4F86-9C58-B13210651B99}">
  <sheetPr codeName="Sheet4"/>
  <dimension ref="A1:F30"/>
  <sheetViews>
    <sheetView zoomScaleNormal="100" workbookViewId="0">
      <selection sqref="A1:F1"/>
    </sheetView>
  </sheetViews>
  <sheetFormatPr defaultRowHeight="14.5" x14ac:dyDescent="0.35"/>
  <cols>
    <col min="1" max="1" width="52.26953125" customWidth="1"/>
    <col min="2" max="2" width="19" customWidth="1"/>
  </cols>
  <sheetData>
    <row r="1" spans="1:6" ht="26" x14ac:dyDescent="0.35">
      <c r="A1" s="193" t="s">
        <v>5</v>
      </c>
      <c r="B1" s="193"/>
      <c r="C1" s="193"/>
      <c r="D1" s="193"/>
      <c r="E1" s="193"/>
      <c r="F1" s="193"/>
    </row>
    <row r="2" spans="1:6" ht="15" customHeight="1" x14ac:dyDescent="0.35">
      <c r="A2" s="195" t="s">
        <v>739</v>
      </c>
      <c r="B2" s="195"/>
    </row>
    <row r="3" spans="1:6" ht="16" customHeight="1" thickBot="1" x14ac:dyDescent="0.4">
      <c r="A3" s="195"/>
      <c r="B3" s="195"/>
      <c r="C3" s="62"/>
      <c r="D3" s="62"/>
      <c r="E3" s="62"/>
    </row>
    <row r="4" spans="1:6" x14ac:dyDescent="0.35">
      <c r="A4" s="28" t="s">
        <v>515</v>
      </c>
      <c r="B4" s="27" t="s">
        <v>8</v>
      </c>
    </row>
    <row r="5" spans="1:6" ht="15" thickBot="1" x14ac:dyDescent="0.4">
      <c r="A5" s="26" t="s">
        <v>516</v>
      </c>
      <c r="B5" s="25">
        <v>59</v>
      </c>
    </row>
    <row r="6" spans="1:6" ht="15" thickBot="1" x14ac:dyDescent="0.4">
      <c r="A6" s="64" t="s">
        <v>517</v>
      </c>
      <c r="B6" s="63">
        <v>52</v>
      </c>
    </row>
    <row r="7" spans="1:6" ht="15" customHeight="1" x14ac:dyDescent="0.35">
      <c r="A7" s="24" t="s">
        <v>518</v>
      </c>
      <c r="B7" s="23">
        <v>23</v>
      </c>
      <c r="C7" s="22"/>
    </row>
    <row r="8" spans="1:6" ht="15" customHeight="1" x14ac:dyDescent="0.35">
      <c r="A8" s="21" t="s">
        <v>519</v>
      </c>
      <c r="B8" s="20">
        <v>28</v>
      </c>
      <c r="C8" s="22"/>
    </row>
    <row r="9" spans="1:6" x14ac:dyDescent="0.35">
      <c r="A9" s="21" t="s">
        <v>520</v>
      </c>
      <c r="B9" s="20">
        <v>1</v>
      </c>
    </row>
    <row r="10" spans="1:6" x14ac:dyDescent="0.35">
      <c r="A10" s="19" t="s">
        <v>521</v>
      </c>
      <c r="B10" s="18">
        <v>16</v>
      </c>
    </row>
    <row r="11" spans="1:6" x14ac:dyDescent="0.35">
      <c r="A11" s="17" t="s">
        <v>522</v>
      </c>
      <c r="B11" s="16">
        <v>8</v>
      </c>
    </row>
    <row r="12" spans="1:6" x14ac:dyDescent="0.35">
      <c r="A12" s="17" t="s">
        <v>523</v>
      </c>
      <c r="B12" s="16">
        <v>4</v>
      </c>
    </row>
    <row r="13" spans="1:6" x14ac:dyDescent="0.35">
      <c r="A13" s="17" t="s">
        <v>524</v>
      </c>
      <c r="B13" s="16">
        <v>3</v>
      </c>
    </row>
    <row r="14" spans="1:6" x14ac:dyDescent="0.35">
      <c r="A14" s="17" t="s">
        <v>525</v>
      </c>
      <c r="B14" s="16">
        <v>3</v>
      </c>
    </row>
    <row r="15" spans="1:6" x14ac:dyDescent="0.35">
      <c r="A15" s="17" t="s">
        <v>528</v>
      </c>
      <c r="B15" s="16">
        <v>3</v>
      </c>
    </row>
    <row r="16" spans="1:6" x14ac:dyDescent="0.35">
      <c r="A16" s="17" t="s">
        <v>532</v>
      </c>
      <c r="B16" s="16">
        <v>2</v>
      </c>
    </row>
    <row r="17" spans="1:2" x14ac:dyDescent="0.35">
      <c r="A17" s="17" t="s">
        <v>530</v>
      </c>
      <c r="B17" s="16">
        <v>2</v>
      </c>
    </row>
    <row r="18" spans="1:2" x14ac:dyDescent="0.35">
      <c r="A18" s="17" t="s">
        <v>526</v>
      </c>
      <c r="B18" s="16">
        <v>2</v>
      </c>
    </row>
    <row r="19" spans="1:2" x14ac:dyDescent="0.35">
      <c r="A19" s="17" t="s">
        <v>529</v>
      </c>
      <c r="B19" s="16">
        <v>2</v>
      </c>
    </row>
    <row r="20" spans="1:2" x14ac:dyDescent="0.35">
      <c r="A20" s="17" t="s">
        <v>531</v>
      </c>
      <c r="B20" s="16">
        <v>1</v>
      </c>
    </row>
    <row r="21" spans="1:2" x14ac:dyDescent="0.35">
      <c r="A21" s="17" t="s">
        <v>535</v>
      </c>
      <c r="B21" s="16">
        <v>1</v>
      </c>
    </row>
    <row r="22" spans="1:2" x14ac:dyDescent="0.35">
      <c r="A22" s="17" t="s">
        <v>533</v>
      </c>
      <c r="B22" s="16">
        <v>1</v>
      </c>
    </row>
    <row r="23" spans="1:2" x14ac:dyDescent="0.35">
      <c r="A23" s="17" t="s">
        <v>534</v>
      </c>
      <c r="B23" s="16">
        <v>1</v>
      </c>
    </row>
    <row r="24" spans="1:2" x14ac:dyDescent="0.35">
      <c r="A24" s="17" t="s">
        <v>536</v>
      </c>
      <c r="B24" s="16">
        <v>1</v>
      </c>
    </row>
    <row r="25" spans="1:2" x14ac:dyDescent="0.35">
      <c r="A25" s="17" t="s">
        <v>527</v>
      </c>
      <c r="B25" s="16">
        <v>1</v>
      </c>
    </row>
    <row r="26" spans="1:2" x14ac:dyDescent="0.35">
      <c r="A26" s="17" t="s">
        <v>537</v>
      </c>
      <c r="B26" s="16">
        <v>1</v>
      </c>
    </row>
    <row r="27" spans="1:2" x14ac:dyDescent="0.35">
      <c r="A27" s="194" t="s">
        <v>538</v>
      </c>
      <c r="B27" s="194"/>
    </row>
    <row r="28" spans="1:2" x14ac:dyDescent="0.35">
      <c r="A28" s="194"/>
      <c r="B28" s="194"/>
    </row>
    <row r="29" spans="1:2" x14ac:dyDescent="0.35">
      <c r="A29" s="194"/>
      <c r="B29" s="194"/>
    </row>
    <row r="30" spans="1:2" x14ac:dyDescent="0.35">
      <c r="A30" s="194"/>
      <c r="B30" s="194"/>
    </row>
  </sheetData>
  <mergeCells count="3">
    <mergeCell ref="A1:F1"/>
    <mergeCell ref="A27:B30"/>
    <mergeCell ref="A2:B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526ce853-7349-4a33-988e-bfef8f1d57f1" ContentTypeId="0x01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9225b539-7b15-42b2-871d-c20cb6e17ae7" xsi:nil="true"/>
    <lcf76f155ced4ddcb4097134ff3c332f xmlns="51f64f43-848e-4f71-a29c-5b275075194e">
      <Terms xmlns="http://schemas.microsoft.com/office/infopath/2007/PartnerControls"/>
    </lcf76f155ced4ddcb4097134ff3c332f>
  </documentManagement>
</p:properties>
</file>

<file path=customXml/item5.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SharedContentType xmlns="Microsoft.SharePoint.Taxonomy.ContentTypeSync" SourceId="526ce853-7349-4a33-988e-bfef8f1d57f1" ContentTypeId="0x0101" PreviousValue="false"/>
</file>

<file path=customXml/item7.xml><?xml version="1.0" encoding="utf-8"?>
<?mso-contentType ?>
<spe:Receivers xmlns:spe="http://schemas.microsoft.com/sharepoint/events"/>
</file>

<file path=customXml/itemProps1.xml><?xml version="1.0" encoding="utf-8"?>
<ds:datastoreItem xmlns:ds="http://schemas.openxmlformats.org/officeDocument/2006/customXml" ds:itemID="{B34CE10C-22DB-40ED-9C50-70DD531EEA21}">
  <ds:schemaRefs>
    <ds:schemaRef ds:uri="Microsoft.SharePoint.Taxonomy.ContentTypeSync"/>
  </ds:schemaRefs>
</ds:datastoreItem>
</file>

<file path=customXml/itemProps2.xml><?xml version="1.0" encoding="utf-8"?>
<ds:datastoreItem xmlns:ds="http://schemas.openxmlformats.org/officeDocument/2006/customXml" ds:itemID="{80177A44-BCC3-4493-9930-F29B647E8CC7}"/>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4.xml><?xml version="1.0" encoding="utf-8"?>
<ds:datastoreItem xmlns:ds="http://schemas.openxmlformats.org/officeDocument/2006/customXml" ds:itemID="{25A08AC0-783C-4C1B-927A-AB27E36B29B1}">
  <ds:schemaRefs>
    <ds:schemaRef ds:uri="http://schemas.microsoft.com/office/2006/metadata/properties"/>
    <ds:schemaRef ds:uri="http://schemas.microsoft.com/office/2006/documentManagement/types"/>
    <ds:schemaRef ds:uri="9225b539-7b15-42b2-871d-c20cb6e17ae7"/>
    <ds:schemaRef ds:uri="http://purl.org/dc/terms/"/>
    <ds:schemaRef ds:uri="http://purl.org/dc/dcmitype/"/>
    <ds:schemaRef ds:uri="http://schemas.openxmlformats.org/package/2006/metadata/core-properties"/>
    <ds:schemaRef ds:uri="http://purl.org/dc/elements/1.1/"/>
    <ds:schemaRef ds:uri="http://schemas.microsoft.com/office/infopath/2007/PartnerControls"/>
    <ds:schemaRef ds:uri="51f64f43-848e-4f71-a29c-5b275075194e"/>
    <ds:schemaRef ds:uri="http://www.w3.org/XML/1998/namespace"/>
  </ds:schemaRefs>
</ds:datastoreItem>
</file>

<file path=customXml/itemProps5.xml><?xml version="1.0" encoding="utf-8"?>
<ds:datastoreItem xmlns:ds="http://schemas.openxmlformats.org/officeDocument/2006/customXml" ds:itemID="{519BDC45-2430-4F6D-B043-A9321F187F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25b539-7b15-42b2-871d-c20cb6e17ae7"/>
    <ds:schemaRef ds:uri="51f64f43-848e-4f71-a29c-5b27507519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F78E3B9A-A4CF-4F88-AB20-7A398158C338}"/>
</file>

<file path=customXml/itemProps7.xml><?xml version="1.0" encoding="utf-8"?>
<ds:datastoreItem xmlns:ds="http://schemas.openxmlformats.org/officeDocument/2006/customXml" ds:itemID="{D4A17C10-95F6-4448-A64A-98E07E96404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Header</vt:lpstr>
      <vt:lpstr>ATD FY25 YTD</vt:lpstr>
      <vt:lpstr>ATD EOFY23 </vt:lpstr>
      <vt:lpstr>Detention FY25</vt:lpstr>
      <vt:lpstr> ICLOS and Detainees</vt:lpstr>
      <vt:lpstr>Monthly Bond Statistics</vt:lpstr>
      <vt:lpstr>Semiannual</vt:lpstr>
      <vt:lpstr>Facilities FY25</vt:lpstr>
      <vt:lpstr>FY25 Trans. Detainee Pop</vt:lpstr>
      <vt:lpstr>Monthly Segregation</vt:lpstr>
      <vt:lpstr>Vulnerable &amp; Special Population</vt:lpstr>
      <vt:lpstr>Footnotes</vt:lpstr>
      <vt:lpstr>'Detention FY25'!Print_Area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LESA, STU</cp:lastModifiedBy>
  <cp:revision/>
  <dcterms:created xsi:type="dcterms:W3CDTF">2020-01-31T18:40:16Z</dcterms:created>
  <dcterms:modified xsi:type="dcterms:W3CDTF">2024-12-19T14:15:01Z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y fmtid="{D5CDD505-2E9C-101B-9397-08002B2CF9AE}" pid="7" name="Order">
    <vt:r8>808900</vt:r8>
  </property>
  <property fmtid="{D5CDD505-2E9C-101B-9397-08002B2CF9AE}" pid="8" name="xd_Signature">
    <vt:bool>false</vt:bool>
  </property>
  <property fmtid="{D5CDD505-2E9C-101B-9397-08002B2CF9AE}" pid="9" name="xd_ProgID">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