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020" yWindow="735" windowWidth="12240" windowHeight="9210"/>
  </bookViews>
  <sheets>
    <sheet name="BoQ" sheetId="1" r:id="rId1"/>
    <sheet name="ANALISA" sheetId="2" r:id="rId2"/>
  </sheets>
  <definedNames>
    <definedName name="_xlnm.Print_Area" localSheetId="1">ANALISA!$A$1:$H$36</definedName>
    <definedName name="_xlnm.Print_Area" localSheetId="0">BoQ!$A$1:$G$56</definedName>
  </definedNames>
  <calcPr calcId="124519"/>
</workbook>
</file>

<file path=xl/calcChain.xml><?xml version="1.0" encoding="utf-8"?>
<calcChain xmlns="http://schemas.openxmlformats.org/spreadsheetml/2006/main">
  <c r="H19" i="2"/>
  <c r="G19"/>
  <c r="F19"/>
  <c r="H11"/>
  <c r="H10"/>
  <c r="H9"/>
  <c r="G11"/>
  <c r="G10"/>
  <c r="G9"/>
  <c r="F9"/>
  <c r="F10"/>
  <c r="F11"/>
  <c r="D17"/>
  <c r="H17" s="1"/>
  <c r="H20" s="1"/>
  <c r="F8"/>
  <c r="F18"/>
  <c r="H8"/>
  <c r="H18" s="1"/>
  <c r="G8"/>
  <c r="G18" s="1"/>
  <c r="H13"/>
  <c r="F13"/>
  <c r="G13" l="1"/>
  <c r="H21"/>
  <c r="H22" s="1"/>
  <c r="H23" s="1"/>
  <c r="H24"/>
  <c r="F17"/>
  <c r="F20" s="1"/>
  <c r="F21" s="1"/>
  <c r="G17"/>
  <c r="G20" s="1"/>
  <c r="G21" s="1"/>
  <c r="G24" l="1"/>
  <c r="G22"/>
  <c r="G23" s="1"/>
  <c r="H32"/>
  <c r="H33" s="1"/>
  <c r="H34" s="1"/>
  <c r="F19" i="1"/>
  <c r="G19" s="1"/>
  <c r="H25" i="2"/>
  <c r="H26" s="1"/>
  <c r="F22"/>
  <c r="F23"/>
  <c r="F24"/>
  <c r="F32" l="1"/>
  <c r="F33" s="1"/>
  <c r="F34" s="1"/>
  <c r="F36" s="1"/>
  <c r="F25"/>
  <c r="F6" i="1"/>
  <c r="F26" i="2"/>
  <c r="F16" i="1"/>
  <c r="G16" s="1"/>
  <c r="G32" i="2"/>
  <c r="G33" s="1"/>
  <c r="G34" s="1"/>
  <c r="G25"/>
  <c r="G26" s="1"/>
  <c r="G6" i="1" l="1"/>
</calcChain>
</file>

<file path=xl/sharedStrings.xml><?xml version="1.0" encoding="utf-8"?>
<sst xmlns="http://schemas.openxmlformats.org/spreadsheetml/2006/main" count="63" uniqueCount="56">
  <si>
    <t>No.</t>
  </si>
  <si>
    <t>Specifikasi</t>
  </si>
  <si>
    <t>Harga satuan</t>
  </si>
  <si>
    <t>Total</t>
  </si>
  <si>
    <t>Sewa / bulan</t>
  </si>
  <si>
    <t>1.</t>
  </si>
  <si>
    <t>2.</t>
  </si>
  <si>
    <t>3.</t>
  </si>
  <si>
    <t>Satuan</t>
  </si>
  <si>
    <t>unit</t>
  </si>
  <si>
    <t>Vol.</t>
  </si>
  <si>
    <t>Harga Perkiraan Sendiri (HPS)</t>
  </si>
  <si>
    <t>PPn 10%</t>
  </si>
  <si>
    <t>$ = 9.143</t>
  </si>
  <si>
    <t>PT PLN (PERSERO) KANTOR PUSAT</t>
  </si>
  <si>
    <t>Mengesahkan,</t>
  </si>
  <si>
    <t xml:space="preserve">PENYEWA </t>
  </si>
  <si>
    <t>:</t>
  </si>
  <si>
    <t>URAIAN</t>
  </si>
  <si>
    <t>RUMUS</t>
  </si>
  <si>
    <t>P</t>
  </si>
  <si>
    <t>S</t>
  </si>
  <si>
    <t>n</t>
  </si>
  <si>
    <t>i</t>
  </si>
  <si>
    <t>I.</t>
  </si>
  <si>
    <t>PENGEMBALIAN MODAL</t>
  </si>
  <si>
    <t>=</t>
  </si>
  <si>
    <t>P x ( 1 - S/ (1 + i)^ n+1 ) x i  x (1+i)^ n</t>
  </si>
  <si>
    <t>( Capital Recovery &amp; Return )</t>
  </si>
  <si>
    <t>( 1 + i ) ^n  - 1</t>
  </si>
  <si>
    <t>II.</t>
  </si>
  <si>
    <t>BIAYA OPERASI ( RUTIN &amp; NON RUTIN )</t>
  </si>
  <si>
    <t>% Thd Harga / BLN</t>
  </si>
  <si>
    <t>Rp. per bulan</t>
  </si>
  <si>
    <t>Perawatan, perbaikan &amp; spareparts</t>
  </si>
  <si>
    <t>Asuransi</t>
  </si>
  <si>
    <t>ROK</t>
  </si>
  <si>
    <t>JUMLAH</t>
  </si>
  <si>
    <t>PPh</t>
  </si>
  <si>
    <t>dibulatkan</t>
  </si>
  <si>
    <t>PPN</t>
  </si>
  <si>
    <t>A</t>
  </si>
  <si>
    <t>Rp</t>
  </si>
  <si>
    <t>Unit</t>
  </si>
  <si>
    <t>Total Harga Sebelum PPN 10%</t>
  </si>
  <si>
    <t>PPN 10%</t>
  </si>
  <si>
    <t>Total Harga + PPN 10%</t>
  </si>
  <si>
    <t>GRAND TOTAL / SEWA BULAN</t>
  </si>
  <si>
    <t xml:space="preserve">         RUMUS PERHITUNGAN HARGA SEWA BARANG</t>
  </si>
  <si>
    <t>#namapengadaan#</t>
  </si>
  <si>
    <t>No</t>
  </si>
  <si>
    <t>TOTAL+PPN</t>
  </si>
  <si>
    <t>#pengesah#</t>
  </si>
  <si>
    <t>#namapengesah#</t>
  </si>
  <si>
    <t>#namapanitia# PENGADAAN BARANG / JASA</t>
  </si>
  <si>
    <t xml:space="preserve">Jakarta, #tgllengkap# 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</si>
</sst>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29">
    <font>
      <sz val="11"/>
      <color theme="1"/>
      <name val="Calibri"/>
      <family val="2"/>
      <charset val="1"/>
      <scheme val="minor"/>
    </font>
    <font>
      <sz val="10"/>
      <name val="Arial Narrow"/>
      <family val="2"/>
    </font>
    <font>
      <sz val="14"/>
      <name val="Arial"/>
      <family val="2"/>
    </font>
    <font>
      <sz val="14"/>
      <name val="Arial Narrow"/>
      <family val="2"/>
    </font>
    <font>
      <b/>
      <sz val="11"/>
      <name val="Calibri"/>
    </font>
    <font>
      <u/>
      <sz val="14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u/>
      <sz val="10"/>
      <name val="Arial Narrow"/>
      <family val="2"/>
    </font>
    <font>
      <b/>
      <sz val="10"/>
      <name val="Arial"/>
    </font>
    <font>
      <b/>
      <u/>
      <sz val="10"/>
      <name val="Arial Narrow"/>
      <family val="2"/>
    </font>
    <font>
      <b/>
      <u val="singleAccounting"/>
      <sz val="10"/>
      <name val="Arial Narrow"/>
      <family val="2"/>
    </font>
    <font>
      <sz val="10"/>
      <name val="Arial"/>
      <family val="2"/>
    </font>
    <font>
      <u val="singleAccounting"/>
      <sz val="10"/>
      <name val="Arial Narrow"/>
      <family val="2"/>
    </font>
    <font>
      <b/>
      <i/>
      <sz val="10"/>
      <name val="Arial Narrow"/>
      <family val="2"/>
    </font>
    <font>
      <b/>
      <i/>
      <u val="singleAccounting"/>
      <sz val="10"/>
      <name val="Arial Narrow"/>
      <family val="2"/>
    </font>
    <font>
      <b/>
      <sz val="11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2"/>
      <color rgb="FF000000"/>
      <name val="Tahoma"/>
      <family val="2"/>
    </font>
    <font>
      <sz val="7.5"/>
      <color rgb="FF000000"/>
      <name val="Verdana"/>
      <family val="2"/>
    </font>
    <font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2"/>
      <color rgb="FFFF0000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justify" vertical="top" wrapText="1"/>
    </xf>
    <xf numFmtId="0" fontId="20" fillId="0" borderId="2" xfId="0" applyFont="1" applyBorder="1" applyAlignment="1">
      <alignment horizontal="justify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2" xfId="0" applyFont="1" applyBorder="1" applyAlignment="1">
      <alignment horizontal="left" vertical="top" wrapText="1"/>
    </xf>
    <xf numFmtId="41" fontId="21" fillId="0" borderId="0" xfId="0" applyNumberFormat="1" applyFont="1"/>
    <xf numFmtId="41" fontId="22" fillId="0" borderId="2" xfId="0" applyNumberFormat="1" applyFont="1" applyBorder="1" applyAlignment="1">
      <alignment horizontal="center" vertical="top" wrapText="1"/>
    </xf>
    <xf numFmtId="0" fontId="18" fillId="0" borderId="0" xfId="0" applyFont="1"/>
    <xf numFmtId="41" fontId="18" fillId="0" borderId="0" xfId="0" applyNumberFormat="1" applyFont="1"/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41" fontId="25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9" xfId="0" applyFont="1" applyBorder="1"/>
    <xf numFmtId="0" fontId="1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3" borderId="9" xfId="0" applyNumberFormat="1" applyFont="1" applyFill="1" applyBorder="1" applyAlignment="1"/>
    <xf numFmtId="0" fontId="0" fillId="0" borderId="10" xfId="0" applyBorder="1"/>
    <xf numFmtId="0" fontId="6" fillId="0" borderId="10" xfId="0" applyFont="1" applyBorder="1"/>
    <xf numFmtId="0" fontId="1" fillId="0" borderId="10" xfId="0" applyFont="1" applyBorder="1" applyAlignment="1">
      <alignment horizontal="center"/>
    </xf>
    <xf numFmtId="164" fontId="8" fillId="3" borderId="10" xfId="0" applyNumberFormat="1" applyFont="1" applyFill="1" applyBorder="1"/>
    <xf numFmtId="0" fontId="9" fillId="0" borderId="10" xfId="0" applyFont="1" applyBorder="1"/>
    <xf numFmtId="0" fontId="6" fillId="0" borderId="10" xfId="0" applyFont="1" applyBorder="1" applyAlignment="1">
      <alignment horizontal="center"/>
    </xf>
    <xf numFmtId="164" fontId="6" fillId="0" borderId="10" xfId="0" applyNumberFormat="1" applyFont="1" applyBorder="1"/>
    <xf numFmtId="0" fontId="6" fillId="0" borderId="0" xfId="0" applyFont="1"/>
    <xf numFmtId="0" fontId="9" fillId="0" borderId="0" xfId="0" applyFont="1"/>
    <xf numFmtId="41" fontId="9" fillId="0" borderId="0" xfId="0" applyNumberFormat="1" applyFont="1"/>
    <xf numFmtId="9" fontId="6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0" borderId="10" xfId="0" applyFont="1" applyBorder="1"/>
    <xf numFmtId="0" fontId="0" fillId="0" borderId="10" xfId="0" applyBorder="1" applyAlignment="1">
      <alignment horizontal="center"/>
    </xf>
    <xf numFmtId="41" fontId="6" fillId="0" borderId="0" xfId="0" applyNumberFormat="1" applyFont="1" applyAlignment="1">
      <alignment vertical="center"/>
    </xf>
    <xf numFmtId="41" fontId="6" fillId="0" borderId="0" xfId="0" applyNumberFormat="1" applyFont="1"/>
    <xf numFmtId="0" fontId="7" fillId="0" borderId="10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41" fontId="11" fillId="0" borderId="10" xfId="0" applyNumberFormat="1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164" fontId="1" fillId="0" borderId="10" xfId="0" applyNumberFormat="1" applyFont="1" applyBorder="1"/>
    <xf numFmtId="0" fontId="12" fillId="0" borderId="10" xfId="0" applyFont="1" applyBorder="1"/>
    <xf numFmtId="164" fontId="1" fillId="0" borderId="10" xfId="0" applyNumberFormat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4" fontId="13" fillId="0" borderId="10" xfId="0" applyNumberFormat="1" applyFont="1" applyBorder="1"/>
    <xf numFmtId="10" fontId="6" fillId="0" borderId="10" xfId="0" applyNumberFormat="1" applyFont="1" applyBorder="1" applyAlignment="1">
      <alignment horizontal="center"/>
    </xf>
    <xf numFmtId="164" fontId="11" fillId="0" borderId="10" xfId="0" applyNumberFormat="1" applyFont="1" applyBorder="1"/>
    <xf numFmtId="0" fontId="14" fillId="0" borderId="10" xfId="0" applyFont="1" applyBorder="1"/>
    <xf numFmtId="164" fontId="14" fillId="0" borderId="12" xfId="0" applyNumberFormat="1" applyFont="1" applyBorder="1"/>
    <xf numFmtId="164" fontId="14" fillId="4" borderId="13" xfId="0" applyNumberFormat="1" applyFont="1" applyFill="1" applyBorder="1"/>
    <xf numFmtId="164" fontId="15" fillId="0" borderId="9" xfId="0" applyNumberFormat="1" applyFont="1" applyBorder="1"/>
    <xf numFmtId="164" fontId="14" fillId="0" borderId="10" xfId="0" applyNumberFormat="1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4" fillId="0" borderId="14" xfId="0" applyFont="1" applyBorder="1"/>
    <xf numFmtId="41" fontId="14" fillId="0" borderId="14" xfId="0" applyNumberFormat="1" applyFont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41" fontId="23" fillId="0" borderId="0" xfId="0" applyNumberFormat="1" applyFont="1"/>
    <xf numFmtId="41" fontId="22" fillId="5" borderId="2" xfId="0" applyNumberFormat="1" applyFont="1" applyFill="1" applyBorder="1" applyAlignment="1">
      <alignment horizontal="center" vertical="top" wrapText="1"/>
    </xf>
    <xf numFmtId="0" fontId="18" fillId="0" borderId="4" xfId="0" applyFont="1" applyBorder="1" applyAlignment="1">
      <alignment horizontal="justify" vertical="top" wrapText="1"/>
    </xf>
    <xf numFmtId="0" fontId="16" fillId="0" borderId="18" xfId="0" applyFont="1" applyBorder="1" applyAlignment="1">
      <alignment horizontal="center" vertical="top" wrapText="1"/>
    </xf>
    <xf numFmtId="0" fontId="27" fillId="0" borderId="0" xfId="0" applyFont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/>
    <xf numFmtId="0" fontId="28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17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27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justify" vertical="top" wrapText="1"/>
    </xf>
    <xf numFmtId="0" fontId="18" fillId="0" borderId="4" xfId="0" applyFont="1" applyBorder="1" applyAlignment="1">
      <alignment horizontal="justify" vertical="top" wrapText="1"/>
    </xf>
    <xf numFmtId="0" fontId="18" fillId="0" borderId="19" xfId="0" applyFont="1" applyBorder="1" applyAlignment="1">
      <alignment horizontal="justify" vertical="top" wrapText="1"/>
    </xf>
    <xf numFmtId="0" fontId="2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top" wrapText="1"/>
    </xf>
    <xf numFmtId="164" fontId="6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6"/>
  <sheetViews>
    <sheetView tabSelected="1" view="pageBreakPreview" topLeftCell="A34" zoomScaleSheetLayoutView="100" workbookViewId="0">
      <selection activeCell="I17" sqref="I17"/>
    </sheetView>
  </sheetViews>
  <sheetFormatPr defaultRowHeight="15"/>
  <cols>
    <col min="1" max="1" width="5.85546875" customWidth="1"/>
    <col min="2" max="2" width="39.7109375" customWidth="1"/>
    <col min="3" max="3" width="9.5703125" customWidth="1"/>
    <col min="4" max="4" width="12" customWidth="1"/>
    <col min="5" max="5" width="16.5703125" customWidth="1"/>
    <col min="6" max="6" width="20.5703125" bestFit="1" customWidth="1"/>
    <col min="7" max="7" width="18.5703125" customWidth="1"/>
  </cols>
  <sheetData>
    <row r="1" spans="1:10" ht="15.75">
      <c r="A1" s="91" t="s">
        <v>11</v>
      </c>
      <c r="B1" s="91"/>
      <c r="C1" s="91"/>
      <c r="D1" s="91"/>
      <c r="E1" s="91"/>
      <c r="F1" s="91"/>
      <c r="G1" s="91"/>
    </row>
    <row r="2" spans="1:10" ht="15.75">
      <c r="A2" s="92" t="s">
        <v>49</v>
      </c>
      <c r="B2" s="92"/>
      <c r="C2" s="92"/>
      <c r="D2" s="92"/>
      <c r="E2" s="92"/>
      <c r="F2" s="92"/>
      <c r="G2" s="92"/>
    </row>
    <row r="3" spans="1:10" ht="15.75">
      <c r="A3" s="93" t="s">
        <v>14</v>
      </c>
      <c r="B3" s="93"/>
      <c r="C3" s="93"/>
      <c r="D3" s="93"/>
      <c r="E3" s="93"/>
      <c r="F3" s="93"/>
      <c r="G3" s="93"/>
    </row>
    <row r="4" spans="1:10" ht="15.75" thickBot="1">
      <c r="A4" s="1"/>
      <c r="G4" s="16" t="s">
        <v>13</v>
      </c>
    </row>
    <row r="5" spans="1:10" s="9" customFormat="1" ht="15.75" thickBot="1">
      <c r="A5" s="7" t="s">
        <v>0</v>
      </c>
      <c r="B5" s="8" t="s">
        <v>1</v>
      </c>
      <c r="C5" s="8" t="s">
        <v>10</v>
      </c>
      <c r="D5" s="8" t="s">
        <v>8</v>
      </c>
      <c r="E5" s="8" t="s">
        <v>2</v>
      </c>
      <c r="F5" s="8" t="s">
        <v>3</v>
      </c>
      <c r="G5" s="8" t="s">
        <v>4</v>
      </c>
    </row>
    <row r="6" spans="1:10" ht="18" customHeight="1">
      <c r="A6" s="2" t="s">
        <v>5</v>
      </c>
      <c r="B6" s="10"/>
      <c r="C6" s="3"/>
      <c r="D6" s="3" t="s">
        <v>9</v>
      </c>
      <c r="E6" s="12"/>
      <c r="F6" s="12">
        <f>E6*C6</f>
        <v>0</v>
      </c>
      <c r="G6" s="79">
        <f>F6/24</f>
        <v>0</v>
      </c>
      <c r="I6">
        <v>1199</v>
      </c>
      <c r="J6" s="11">
        <v>9143</v>
      </c>
    </row>
    <row r="7" spans="1:10">
      <c r="A7" s="89"/>
      <c r="B7" s="4"/>
      <c r="C7" s="89"/>
      <c r="D7" s="2"/>
      <c r="E7" s="89"/>
      <c r="F7" s="89"/>
      <c r="G7" s="98"/>
    </row>
    <row r="8" spans="1:10">
      <c r="A8" s="89"/>
      <c r="B8" s="4"/>
      <c r="C8" s="89"/>
      <c r="D8" s="2"/>
      <c r="E8" s="89"/>
      <c r="F8" s="89"/>
      <c r="G8" s="98"/>
    </row>
    <row r="9" spans="1:10">
      <c r="A9" s="89"/>
      <c r="B9" s="4"/>
      <c r="C9" s="89"/>
      <c r="D9" s="2"/>
      <c r="E9" s="89"/>
      <c r="F9" s="89"/>
      <c r="G9" s="98"/>
    </row>
    <row r="10" spans="1:10">
      <c r="A10" s="89"/>
      <c r="B10" s="4"/>
      <c r="C10" s="89"/>
      <c r="D10" s="2"/>
      <c r="E10" s="89"/>
      <c r="F10" s="89"/>
      <c r="G10" s="98"/>
    </row>
    <row r="11" spans="1:10">
      <c r="A11" s="89"/>
      <c r="B11" s="4"/>
      <c r="C11" s="89"/>
      <c r="D11" s="2"/>
      <c r="E11" s="89"/>
      <c r="F11" s="89"/>
      <c r="G11" s="98"/>
    </row>
    <row r="12" spans="1:10">
      <c r="A12" s="89"/>
      <c r="B12" s="4"/>
      <c r="C12" s="89"/>
      <c r="D12" s="2"/>
      <c r="E12" s="89"/>
      <c r="F12" s="89"/>
      <c r="G12" s="98"/>
    </row>
    <row r="13" spans="1:10">
      <c r="A13" s="89"/>
      <c r="B13" s="4"/>
      <c r="C13" s="89"/>
      <c r="D13" s="2"/>
      <c r="E13" s="89"/>
      <c r="F13" s="89"/>
      <c r="G13" s="98"/>
    </row>
    <row r="14" spans="1:10" ht="15.75" thickBot="1">
      <c r="A14" s="89"/>
      <c r="B14" s="80"/>
      <c r="C14" s="89"/>
      <c r="D14" s="2"/>
      <c r="E14" s="89"/>
      <c r="F14" s="89"/>
      <c r="G14" s="98"/>
    </row>
    <row r="15" spans="1:10" ht="1.1499999999999999" customHeight="1" thickBot="1">
      <c r="A15" s="94"/>
      <c r="B15" s="103"/>
      <c r="C15" s="95"/>
      <c r="D15" s="6"/>
      <c r="E15" s="90"/>
      <c r="F15" s="90"/>
      <c r="G15" s="99"/>
    </row>
    <row r="16" spans="1:10" ht="18" customHeight="1">
      <c r="A16" s="81" t="s">
        <v>6</v>
      </c>
      <c r="B16" s="101"/>
      <c r="C16" s="3"/>
      <c r="D16" s="3" t="s">
        <v>9</v>
      </c>
      <c r="E16" s="12"/>
      <c r="F16" s="12">
        <f>E16*C16</f>
        <v>0</v>
      </c>
      <c r="G16" s="79">
        <f>F16/24</f>
        <v>0</v>
      </c>
    </row>
    <row r="17" spans="1:8" ht="63" customHeight="1">
      <c r="A17" s="100"/>
      <c r="B17" s="101"/>
      <c r="C17" s="106"/>
      <c r="D17" s="2"/>
      <c r="E17" s="89"/>
      <c r="F17" s="89"/>
      <c r="G17" s="98"/>
    </row>
    <row r="18" spans="1:8" ht="2.4500000000000002" customHeight="1" thickBot="1">
      <c r="A18" s="94"/>
      <c r="B18" s="102"/>
      <c r="C18" s="95"/>
      <c r="D18" s="6"/>
      <c r="E18" s="90"/>
      <c r="F18" s="90"/>
      <c r="G18" s="99"/>
    </row>
    <row r="19" spans="1:8" ht="18.600000000000001" customHeight="1">
      <c r="A19" s="2" t="s">
        <v>7</v>
      </c>
      <c r="B19" s="5"/>
      <c r="C19" s="3"/>
      <c r="D19" s="3" t="s">
        <v>9</v>
      </c>
      <c r="E19" s="12"/>
      <c r="F19" s="12">
        <f>E19*C19</f>
        <v>0</v>
      </c>
      <c r="G19" s="79">
        <f>F19/24</f>
        <v>0</v>
      </c>
    </row>
    <row r="20" spans="1:8" ht="54.6" customHeight="1">
      <c r="A20" s="89"/>
      <c r="B20" s="101"/>
      <c r="C20" s="89"/>
      <c r="D20" s="2"/>
      <c r="E20" s="89"/>
      <c r="F20" s="89"/>
      <c r="G20" s="98"/>
    </row>
    <row r="21" spans="1:8" ht="3" customHeight="1" thickBot="1">
      <c r="A21" s="90"/>
      <c r="B21" s="102"/>
      <c r="C21" s="90"/>
      <c r="D21" s="6"/>
      <c r="E21" s="90"/>
      <c r="F21" s="90"/>
      <c r="G21" s="99"/>
    </row>
    <row r="22" spans="1:8" ht="15" customHeight="1">
      <c r="E22" s="13" t="s">
        <v>37</v>
      </c>
      <c r="F22" s="14"/>
      <c r="G22" s="14"/>
    </row>
    <row r="23" spans="1:8" ht="15" customHeight="1">
      <c r="E23" s="13" t="s">
        <v>12</v>
      </c>
      <c r="F23" s="14"/>
      <c r="G23" s="14"/>
    </row>
    <row r="24" spans="1:8" ht="15" customHeight="1">
      <c r="E24" s="13" t="s">
        <v>51</v>
      </c>
      <c r="F24" s="14"/>
      <c r="G24" s="14"/>
    </row>
    <row r="25" spans="1:8" ht="15" customHeight="1">
      <c r="E25" s="13"/>
      <c r="F25" s="14"/>
      <c r="G25" s="14"/>
    </row>
    <row r="26" spans="1:8">
      <c r="E26" s="15"/>
      <c r="F26" s="78"/>
      <c r="G26" s="19"/>
    </row>
    <row r="27" spans="1:8">
      <c r="F27" s="15"/>
      <c r="G27" s="19"/>
    </row>
    <row r="30" spans="1:8">
      <c r="A30" s="104" t="s">
        <v>55</v>
      </c>
      <c r="B30" s="105"/>
      <c r="C30" s="105"/>
      <c r="D30" s="87"/>
      <c r="F30" s="88" t="s">
        <v>54</v>
      </c>
    </row>
    <row r="31" spans="1:8" ht="14.45" customHeight="1">
      <c r="A31" s="84"/>
      <c r="B31" s="84"/>
      <c r="C31" s="84"/>
      <c r="D31" s="87"/>
      <c r="F31" s="17" t="s">
        <v>14</v>
      </c>
    </row>
    <row r="32" spans="1:8" s="9" customFormat="1" ht="31.15" customHeight="1">
      <c r="A32" s="76"/>
      <c r="B32" s="17" t="s">
        <v>15</v>
      </c>
      <c r="C32" s="76"/>
      <c r="D32" s="87"/>
      <c r="G32" s="97"/>
      <c r="H32" s="97"/>
    </row>
    <row r="33" spans="1:7" s="9" customFormat="1" ht="31.15" customHeight="1">
      <c r="A33" s="96" t="s">
        <v>52</v>
      </c>
      <c r="B33" s="97"/>
      <c r="C33" s="97"/>
      <c r="D33" s="87"/>
      <c r="F33" s="86"/>
      <c r="G33" s="85"/>
    </row>
    <row r="34" spans="1:7" s="9" customFormat="1" ht="31.15" customHeight="1">
      <c r="A34" s="97"/>
      <c r="B34" s="97"/>
      <c r="C34" s="97"/>
      <c r="D34" s="87"/>
      <c r="F34" s="85"/>
      <c r="G34" s="85"/>
    </row>
    <row r="35" spans="1:7" s="9" customFormat="1" ht="31.15" customHeight="1">
      <c r="A35" s="85"/>
      <c r="B35" s="17"/>
      <c r="C35" s="85"/>
      <c r="D35" s="87"/>
      <c r="F35" s="85"/>
      <c r="G35" s="85"/>
    </row>
    <row r="36" spans="1:7" s="9" customFormat="1" ht="29.25" customHeight="1">
      <c r="A36" s="85"/>
      <c r="B36" s="17"/>
      <c r="C36" s="85"/>
      <c r="D36" s="87"/>
      <c r="F36" s="85"/>
      <c r="G36" s="85"/>
    </row>
    <row r="37" spans="1:7" s="9" customFormat="1" ht="29.25" customHeight="1">
      <c r="A37" s="85"/>
      <c r="B37" s="82" t="s">
        <v>53</v>
      </c>
      <c r="C37" s="85"/>
      <c r="D37" s="87"/>
      <c r="F37" s="85"/>
      <c r="G37" s="85"/>
    </row>
    <row r="38" spans="1:7" s="9" customFormat="1" ht="29.25" customHeight="1">
      <c r="A38" s="87"/>
      <c r="B38" s="87"/>
      <c r="C38" s="87"/>
      <c r="D38" s="87"/>
      <c r="F38" s="85"/>
      <c r="G38" s="85"/>
    </row>
    <row r="39" spans="1:7" ht="29.25" customHeight="1">
      <c r="B39" s="18"/>
      <c r="F39" s="76"/>
      <c r="G39" s="76"/>
    </row>
    <row r="40" spans="1:7" ht="29.25" customHeight="1">
      <c r="F40" s="76"/>
      <c r="G40" s="76"/>
    </row>
    <row r="41" spans="1:7" ht="29.25" customHeight="1">
      <c r="F41" s="76"/>
      <c r="G41" s="76"/>
    </row>
    <row r="42" spans="1:7" ht="29.25" customHeight="1">
      <c r="F42" s="76"/>
      <c r="G42" s="76"/>
    </row>
    <row r="43" spans="1:7" ht="29.25" customHeight="1">
      <c r="F43" s="76"/>
      <c r="G43" s="76"/>
    </row>
    <row r="44" spans="1:7" ht="29.25" customHeight="1">
      <c r="F44" s="76"/>
      <c r="G44" s="76"/>
    </row>
    <row r="45" spans="1:7" ht="29.25" customHeight="1">
      <c r="F45" s="76"/>
      <c r="G45" s="76"/>
    </row>
    <row r="46" spans="1:7" ht="29.25" customHeight="1">
      <c r="F46" s="76"/>
      <c r="G46" s="76"/>
    </row>
    <row r="47" spans="1:7" ht="29.25" customHeight="1">
      <c r="F47" s="76"/>
      <c r="G47" s="76"/>
    </row>
    <row r="48" spans="1:7" ht="29.25" customHeight="1">
      <c r="F48" s="76"/>
      <c r="G48" s="76"/>
    </row>
    <row r="49" spans="6:7" ht="29.25" customHeight="1">
      <c r="F49" s="76"/>
      <c r="G49" s="76"/>
    </row>
    <row r="50" spans="6:7" ht="29.25" customHeight="1">
      <c r="F50" s="76"/>
      <c r="G50" s="76"/>
    </row>
    <row r="51" spans="6:7" ht="29.25" customHeight="1">
      <c r="F51" s="76"/>
      <c r="G51" s="76"/>
    </row>
    <row r="52" spans="6:7" ht="29.25" customHeight="1">
      <c r="F52" s="76"/>
      <c r="G52" s="76"/>
    </row>
    <row r="53" spans="6:7" ht="29.25" customHeight="1">
      <c r="F53" s="76"/>
      <c r="G53" s="76"/>
    </row>
    <row r="54" spans="6:7" ht="29.25" customHeight="1">
      <c r="F54" s="76"/>
      <c r="G54" s="76"/>
    </row>
    <row r="55" spans="6:7" ht="29.25" customHeight="1">
      <c r="F55" s="76"/>
      <c r="G55" s="76"/>
    </row>
    <row r="56" spans="6:7" ht="29.25" customHeight="1">
      <c r="F56" s="76"/>
      <c r="G56" s="76"/>
    </row>
  </sheetData>
  <mergeCells count="24">
    <mergeCell ref="A33:C34"/>
    <mergeCell ref="G7:G15"/>
    <mergeCell ref="A17:A18"/>
    <mergeCell ref="B17:B18"/>
    <mergeCell ref="G32:H32"/>
    <mergeCell ref="B15:B16"/>
    <mergeCell ref="A30:C30"/>
    <mergeCell ref="G17:G18"/>
    <mergeCell ref="A20:A21"/>
    <mergeCell ref="B20:B21"/>
    <mergeCell ref="C20:C21"/>
    <mergeCell ref="E20:E21"/>
    <mergeCell ref="F20:F21"/>
    <mergeCell ref="G20:G21"/>
    <mergeCell ref="C17:C18"/>
    <mergeCell ref="E17:E18"/>
    <mergeCell ref="F17:F18"/>
    <mergeCell ref="A1:G1"/>
    <mergeCell ref="A2:G2"/>
    <mergeCell ref="A3:G3"/>
    <mergeCell ref="A7:A15"/>
    <mergeCell ref="C7:C15"/>
    <mergeCell ref="E7:E15"/>
    <mergeCell ref="F7:F15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6"/>
  <sheetViews>
    <sheetView topLeftCell="A7" workbookViewId="0">
      <selection activeCell="J6" sqref="J6"/>
    </sheetView>
  </sheetViews>
  <sheetFormatPr defaultRowHeight="15"/>
  <cols>
    <col min="1" max="1" width="4.28515625" customWidth="1"/>
    <col min="2" max="2" width="33.5703125" customWidth="1"/>
    <col min="3" max="3" width="12.42578125" style="76" customWidth="1"/>
    <col min="4" max="4" width="31" customWidth="1"/>
    <col min="5" max="5" width="3.85546875" customWidth="1"/>
    <col min="6" max="6" width="15.5703125" customWidth="1"/>
    <col min="7" max="7" width="15.7109375" customWidth="1"/>
    <col min="8" max="8" width="15.28515625" customWidth="1"/>
    <col min="9" max="9" width="6.42578125" bestFit="1" customWidth="1"/>
    <col min="10" max="10" width="14" bestFit="1" customWidth="1"/>
    <col min="11" max="11" width="6.42578125" bestFit="1" customWidth="1"/>
    <col min="12" max="12" width="10.7109375" bestFit="1" customWidth="1"/>
    <col min="13" max="13" width="6.140625" bestFit="1" customWidth="1"/>
    <col min="14" max="14" width="10.7109375" style="23" bestFit="1" customWidth="1"/>
  </cols>
  <sheetData>
    <row r="1" spans="1:14" ht="18">
      <c r="B1" s="20"/>
      <c r="C1" s="21" t="s">
        <v>48</v>
      </c>
      <c r="D1" s="22"/>
      <c r="E1" s="22"/>
      <c r="F1" s="20"/>
      <c r="G1" s="20"/>
      <c r="H1" s="20"/>
    </row>
    <row r="2" spans="1:14" ht="18">
      <c r="B2" s="20"/>
      <c r="C2" s="21"/>
      <c r="D2" s="22"/>
      <c r="E2" s="22"/>
      <c r="F2" s="20"/>
      <c r="G2" s="20"/>
      <c r="H2" s="20"/>
    </row>
    <row r="3" spans="1:14" ht="18">
      <c r="B3" s="24"/>
      <c r="C3" s="25"/>
      <c r="D3" s="22"/>
      <c r="E3" s="22"/>
      <c r="F3" s="20"/>
      <c r="G3" s="20"/>
      <c r="H3" s="20"/>
    </row>
    <row r="4" spans="1:14" s="9" customFormat="1">
      <c r="A4" s="108" t="s">
        <v>16</v>
      </c>
      <c r="B4" s="109"/>
      <c r="C4" s="109"/>
      <c r="D4" s="110"/>
      <c r="E4" s="26" t="s">
        <v>17</v>
      </c>
      <c r="F4" s="83"/>
      <c r="G4" s="83"/>
      <c r="H4" s="83"/>
      <c r="N4" s="27"/>
    </row>
    <row r="5" spans="1:14">
      <c r="A5" s="28" t="s">
        <v>50</v>
      </c>
      <c r="B5" s="26" t="s">
        <v>18</v>
      </c>
      <c r="C5" s="26"/>
      <c r="D5" s="26" t="s">
        <v>19</v>
      </c>
      <c r="E5" s="29"/>
      <c r="F5" s="30"/>
      <c r="G5" s="30"/>
      <c r="H5" s="30"/>
    </row>
    <row r="6" spans="1:14">
      <c r="A6" s="31"/>
      <c r="B6" s="32"/>
      <c r="C6" s="33"/>
      <c r="D6" s="34"/>
      <c r="E6" s="33"/>
      <c r="F6" s="35"/>
      <c r="G6" s="35"/>
      <c r="H6" s="35"/>
    </row>
    <row r="7" spans="1:14">
      <c r="A7" s="36"/>
      <c r="B7" s="37"/>
      <c r="C7" s="38"/>
      <c r="D7" s="38"/>
      <c r="E7" s="38"/>
      <c r="F7" s="39">
        <v>0</v>
      </c>
      <c r="G7" s="39">
        <v>0</v>
      </c>
      <c r="H7" s="39">
        <v>0</v>
      </c>
    </row>
    <row r="8" spans="1:14" s="44" customFormat="1" ht="12.75">
      <c r="A8" s="40"/>
      <c r="B8" s="37"/>
      <c r="C8" s="41"/>
      <c r="D8" s="41" t="s">
        <v>20</v>
      </c>
      <c r="E8" s="41"/>
      <c r="F8" s="42">
        <f>SUM(F6:F7)</f>
        <v>0</v>
      </c>
      <c r="G8" s="42">
        <f>SUM(G6:G7)</f>
        <v>0</v>
      </c>
      <c r="H8" s="42">
        <f>SUM(H6:H7)</f>
        <v>0</v>
      </c>
      <c r="N8" s="45"/>
    </row>
    <row r="9" spans="1:14" s="44" customFormat="1" ht="12.75">
      <c r="A9" s="40"/>
      <c r="B9" s="37"/>
      <c r="C9" s="46">
        <v>0.3</v>
      </c>
      <c r="D9" s="41" t="s">
        <v>21</v>
      </c>
      <c r="E9" s="41"/>
      <c r="F9" s="46">
        <f>$C$9</f>
        <v>0.3</v>
      </c>
      <c r="G9" s="46">
        <f>$C$9</f>
        <v>0.3</v>
      </c>
      <c r="H9" s="46">
        <f>$C$9</f>
        <v>0.3</v>
      </c>
      <c r="N9" s="45"/>
    </row>
    <row r="10" spans="1:14" s="44" customFormat="1" ht="12.75">
      <c r="A10" s="40"/>
      <c r="B10" s="37"/>
      <c r="C10" s="41">
        <v>24</v>
      </c>
      <c r="D10" s="41" t="s">
        <v>22</v>
      </c>
      <c r="E10" s="41"/>
      <c r="F10" s="41">
        <f>$C$10</f>
        <v>24</v>
      </c>
      <c r="G10" s="41">
        <f>$C$10</f>
        <v>24</v>
      </c>
      <c r="H10" s="41">
        <f>$C$10</f>
        <v>24</v>
      </c>
      <c r="N10" s="45"/>
    </row>
    <row r="11" spans="1:14" s="44" customFormat="1" ht="12.75">
      <c r="A11" s="40"/>
      <c r="B11" s="37"/>
      <c r="C11" s="46">
        <v>0.18</v>
      </c>
      <c r="D11" s="41" t="s">
        <v>23</v>
      </c>
      <c r="E11" s="41"/>
      <c r="F11" s="46">
        <f>$C$11</f>
        <v>0.18</v>
      </c>
      <c r="G11" s="46">
        <f>$C$11</f>
        <v>0.18</v>
      </c>
      <c r="H11" s="46">
        <f>$C$11</f>
        <v>0.18</v>
      </c>
      <c r="N11" s="45"/>
    </row>
    <row r="12" spans="1:14" s="44" customFormat="1" ht="12.75">
      <c r="A12" s="40"/>
      <c r="B12" s="37"/>
      <c r="C12" s="41"/>
      <c r="D12" s="41"/>
      <c r="E12" s="41"/>
      <c r="F12" s="41"/>
      <c r="G12" s="41"/>
      <c r="H12" s="41"/>
      <c r="N12" s="45"/>
    </row>
    <row r="13" spans="1:14" s="44" customFormat="1" ht="12.75">
      <c r="A13" s="47" t="s">
        <v>24</v>
      </c>
      <c r="B13" s="37" t="s">
        <v>25</v>
      </c>
      <c r="C13" s="111" t="s">
        <v>26</v>
      </c>
      <c r="D13" s="41" t="s">
        <v>27</v>
      </c>
      <c r="E13" s="111" t="s">
        <v>26</v>
      </c>
      <c r="F13" s="107">
        <f>(F8*(1-F9/(1+F11/12)^(F10+1))*(F11/12*(1+F11/12)^F10))/((1+F11/12)^F10-1)</f>
        <v>0</v>
      </c>
      <c r="G13" s="107">
        <f>(G8*(1-G9/(1+G11/12)^(G10+1))*(G11/12*(1+G11/12)^G10))/((1+G11/12)^G10-1)</f>
        <v>0</v>
      </c>
      <c r="H13" s="107">
        <f>(H8*(1-H9/(1+H11/12)^(H10+1))*(H11/12*(1+H11/12)^H10))/((1+H11/12)^H10-1)</f>
        <v>0</v>
      </c>
      <c r="N13" s="45"/>
    </row>
    <row r="14" spans="1:14" s="44" customFormat="1" ht="12.75">
      <c r="A14" s="40"/>
      <c r="B14" s="37" t="s">
        <v>28</v>
      </c>
      <c r="C14" s="111"/>
      <c r="D14" s="41" t="s">
        <v>29</v>
      </c>
      <c r="E14" s="111"/>
      <c r="F14" s="107"/>
      <c r="G14" s="107"/>
      <c r="H14" s="107"/>
      <c r="N14" s="45"/>
    </row>
    <row r="15" spans="1:14" s="20" customFormat="1">
      <c r="A15" s="48"/>
      <c r="B15" s="36"/>
      <c r="C15" s="49"/>
      <c r="D15" s="36"/>
      <c r="E15" s="36"/>
      <c r="F15" s="36"/>
      <c r="G15" s="36"/>
      <c r="H15" s="36"/>
      <c r="I15" s="51"/>
      <c r="J15" s="50"/>
      <c r="L15" s="50"/>
      <c r="M15" s="51"/>
      <c r="N15" s="50"/>
    </row>
    <row r="16" spans="1:14" s="20" customFormat="1" ht="16.5">
      <c r="A16" s="52" t="s">
        <v>30</v>
      </c>
      <c r="B16" s="53" t="s">
        <v>31</v>
      </c>
      <c r="C16" s="49"/>
      <c r="D16" s="54" t="s">
        <v>32</v>
      </c>
      <c r="E16" s="36"/>
      <c r="F16" s="55" t="s">
        <v>33</v>
      </c>
      <c r="G16" s="55" t="s">
        <v>33</v>
      </c>
      <c r="H16" s="55" t="s">
        <v>33</v>
      </c>
      <c r="I16" s="51"/>
      <c r="J16" s="50"/>
      <c r="L16" s="50"/>
      <c r="M16" s="51"/>
      <c r="N16" s="50"/>
    </row>
    <row r="17" spans="1:14" s="20" customFormat="1">
      <c r="A17" s="48"/>
      <c r="B17" s="36" t="s">
        <v>34</v>
      </c>
      <c r="C17" s="48"/>
      <c r="D17" s="56">
        <f>2.5%</f>
        <v>2.5000000000000001E-2</v>
      </c>
      <c r="E17" s="36"/>
      <c r="F17" s="57">
        <f>($D$17*F6)/12</f>
        <v>0</v>
      </c>
      <c r="G17" s="57">
        <f>($D$17*G6)/12</f>
        <v>0</v>
      </c>
      <c r="H17" s="57">
        <f>($D$17*H6)/12</f>
        <v>0</v>
      </c>
      <c r="I17" s="51"/>
      <c r="J17" s="50"/>
      <c r="L17" s="50"/>
      <c r="M17" s="51"/>
      <c r="N17" s="50"/>
    </row>
    <row r="18" spans="1:14" s="20" customFormat="1">
      <c r="A18" s="41"/>
      <c r="B18" s="58" t="s">
        <v>35</v>
      </c>
      <c r="C18" s="48"/>
      <c r="D18" s="56">
        <v>3.5000000000000003E-2</v>
      </c>
      <c r="E18" s="36"/>
      <c r="F18" s="59">
        <f>($D$18*F8)/12</f>
        <v>0</v>
      </c>
      <c r="G18" s="59">
        <f>($D$18*G8)/12</f>
        <v>0</v>
      </c>
      <c r="H18" s="59">
        <f>($D$18*H8)/12</f>
        <v>0</v>
      </c>
      <c r="I18" s="51"/>
      <c r="J18" s="50"/>
      <c r="L18" s="50"/>
      <c r="M18" s="51"/>
      <c r="N18" s="50"/>
    </row>
    <row r="19" spans="1:14" s="20" customFormat="1" ht="16.5">
      <c r="A19" s="41"/>
      <c r="B19" s="58" t="s">
        <v>36</v>
      </c>
      <c r="C19" s="48"/>
      <c r="D19" s="56">
        <v>0.1</v>
      </c>
      <c r="E19" s="36"/>
      <c r="F19" s="60">
        <f>$D$19*F6/12</f>
        <v>0</v>
      </c>
      <c r="G19" s="60">
        <f>$D$19*G6/12</f>
        <v>0</v>
      </c>
      <c r="H19" s="60">
        <f>$D$19*H6/12</f>
        <v>0</v>
      </c>
      <c r="I19" s="51"/>
      <c r="J19" s="50"/>
      <c r="L19" s="50"/>
      <c r="M19" s="51"/>
      <c r="N19" s="50"/>
    </row>
    <row r="20" spans="1:14" s="20" customFormat="1" ht="16.5">
      <c r="A20" s="48"/>
      <c r="B20" s="36"/>
      <c r="C20" s="61"/>
      <c r="D20" s="49"/>
      <c r="E20" s="36"/>
      <c r="F20" s="62">
        <f>SUM(F17:F19)</f>
        <v>0</v>
      </c>
      <c r="G20" s="62">
        <f>SUM(G17:G19)</f>
        <v>0</v>
      </c>
      <c r="H20" s="62">
        <f>SUM(H17:H19)</f>
        <v>0</v>
      </c>
      <c r="I20" s="51"/>
      <c r="J20" s="50"/>
      <c r="L20" s="50"/>
      <c r="M20" s="51"/>
      <c r="N20" s="50"/>
    </row>
    <row r="21" spans="1:14" s="20" customFormat="1">
      <c r="A21" s="48"/>
      <c r="B21" s="36"/>
      <c r="C21" s="47" t="s">
        <v>37</v>
      </c>
      <c r="D21" s="36"/>
      <c r="E21" s="36"/>
      <c r="F21" s="57">
        <f>F20+F13</f>
        <v>0</v>
      </c>
      <c r="G21" s="57">
        <f>G20+G13</f>
        <v>0</v>
      </c>
      <c r="H21" s="57">
        <f>H20+H13</f>
        <v>0</v>
      </c>
      <c r="I21" s="51"/>
      <c r="J21" s="50"/>
      <c r="L21" s="50"/>
      <c r="M21" s="51"/>
      <c r="N21" s="50"/>
    </row>
    <row r="22" spans="1:14" s="43" customFormat="1" hidden="1">
      <c r="A22" s="37"/>
      <c r="B22" s="37" t="s">
        <v>38</v>
      </c>
      <c r="C22" s="63">
        <v>0</v>
      </c>
      <c r="D22" s="40"/>
      <c r="E22" s="40"/>
      <c r="F22" s="64">
        <f>SUM(C22*F21)</f>
        <v>0</v>
      </c>
      <c r="G22" s="64">
        <f>SUM(D22*G21)</f>
        <v>0</v>
      </c>
      <c r="H22" s="64">
        <f>SUM(E22*H21)</f>
        <v>0</v>
      </c>
      <c r="I22" s="51"/>
      <c r="J22" s="50"/>
      <c r="L22" s="50"/>
      <c r="M22" s="51"/>
      <c r="N22" s="50"/>
    </row>
    <row r="23" spans="1:14" s="20" customFormat="1" ht="13.5" hidden="1" thickBot="1">
      <c r="A23" s="48"/>
      <c r="B23" s="48"/>
      <c r="C23" s="38"/>
      <c r="D23" s="65"/>
      <c r="E23" s="65"/>
      <c r="F23" s="66">
        <f>SUM(F21:F22)</f>
        <v>0</v>
      </c>
      <c r="G23" s="66">
        <f>SUM(G21:G22)</f>
        <v>0</v>
      </c>
      <c r="H23" s="66">
        <f>SUM(H21:H22)</f>
        <v>0</v>
      </c>
      <c r="I23" s="51"/>
      <c r="J23" s="50"/>
      <c r="L23" s="50"/>
      <c r="M23" s="51"/>
      <c r="N23" s="50"/>
    </row>
    <row r="24" spans="1:14" s="20" customFormat="1" ht="12.75" customHeight="1" thickBot="1">
      <c r="A24" s="48"/>
      <c r="B24" s="48"/>
      <c r="C24" s="38"/>
      <c r="D24" s="65" t="s">
        <v>39</v>
      </c>
      <c r="E24" s="65"/>
      <c r="F24" s="67">
        <f>ROUND(F21/1,0)*1</f>
        <v>0</v>
      </c>
      <c r="G24" s="67">
        <f>ROUND(G21/1,0)*1</f>
        <v>0</v>
      </c>
      <c r="H24" s="67">
        <f>ROUND(H21/1,0)*1</f>
        <v>0</v>
      </c>
      <c r="I24" s="51"/>
      <c r="J24" s="50"/>
      <c r="L24" s="50"/>
      <c r="M24" s="51"/>
      <c r="N24" s="50"/>
    </row>
    <row r="25" spans="1:14" s="20" customFormat="1" hidden="1">
      <c r="A25" s="48"/>
      <c r="B25" s="37" t="s">
        <v>40</v>
      </c>
      <c r="C25" s="46">
        <v>0.1</v>
      </c>
      <c r="D25" s="65"/>
      <c r="E25" s="65"/>
      <c r="F25" s="68">
        <f>C25*F24</f>
        <v>0</v>
      </c>
      <c r="G25" s="68">
        <f>D25*G24</f>
        <v>0</v>
      </c>
      <c r="H25" s="68">
        <f>E25*H24</f>
        <v>0</v>
      </c>
      <c r="I25" s="51"/>
      <c r="J25" s="50"/>
      <c r="L25" s="50"/>
      <c r="M25" s="51"/>
      <c r="N25" s="50"/>
    </row>
    <row r="26" spans="1:14" s="20" customFormat="1" ht="1.5" hidden="1" customHeight="1">
      <c r="A26" s="48"/>
      <c r="B26" s="48"/>
      <c r="C26" s="38"/>
      <c r="D26" s="41" t="s">
        <v>41</v>
      </c>
      <c r="E26" s="37" t="s">
        <v>42</v>
      </c>
      <c r="F26" s="69">
        <f>SUM(F24:F25)</f>
        <v>0</v>
      </c>
      <c r="G26" s="69">
        <f>SUM(G24:G25)</f>
        <v>0</v>
      </c>
      <c r="H26" s="69">
        <f>SUM(H24:H25)</f>
        <v>0</v>
      </c>
      <c r="I26" s="51"/>
      <c r="J26" s="50"/>
      <c r="L26" s="50"/>
      <c r="M26" s="51"/>
      <c r="N26" s="50"/>
    </row>
    <row r="27" spans="1:14" s="20" customFormat="1" ht="12.75" hidden="1">
      <c r="A27" s="70"/>
      <c r="B27" s="70"/>
      <c r="C27" s="71"/>
      <c r="D27" s="72"/>
      <c r="E27" s="72"/>
      <c r="F27" s="73"/>
      <c r="G27" s="73"/>
      <c r="H27" s="73"/>
      <c r="I27" s="51"/>
      <c r="J27" s="50"/>
      <c r="L27" s="50"/>
      <c r="M27" s="51"/>
      <c r="N27" s="50"/>
    </row>
    <row r="28" spans="1:14" s="20" customFormat="1">
      <c r="B28"/>
      <c r="C28" s="74"/>
      <c r="D28"/>
      <c r="E28"/>
      <c r="F28"/>
      <c r="G28"/>
      <c r="H28"/>
      <c r="I28" s="51"/>
      <c r="J28" s="50"/>
      <c r="L28" s="50"/>
      <c r="M28" s="51"/>
      <c r="N28" s="50"/>
    </row>
    <row r="29" spans="1:14" s="20" customFormat="1" ht="12.75" hidden="1">
      <c r="B29" s="43"/>
      <c r="C29" s="75"/>
      <c r="D29" s="43"/>
      <c r="E29" s="43"/>
      <c r="F29" s="51"/>
      <c r="G29" s="51"/>
      <c r="H29" s="51"/>
      <c r="I29" s="51"/>
      <c r="J29" s="50"/>
      <c r="L29" s="50"/>
      <c r="M29" s="51"/>
      <c r="N29" s="50"/>
    </row>
    <row r="30" spans="1:14">
      <c r="E30" t="s">
        <v>43</v>
      </c>
    </row>
    <row r="32" spans="1:14">
      <c r="D32" t="s">
        <v>44</v>
      </c>
      <c r="F32" s="77">
        <f>F30*F24</f>
        <v>0</v>
      </c>
      <c r="G32" s="77">
        <f>G30*G24</f>
        <v>0</v>
      </c>
      <c r="H32" s="77">
        <f>H30*H24</f>
        <v>0</v>
      </c>
    </row>
    <row r="33" spans="4:8">
      <c r="D33" t="s">
        <v>45</v>
      </c>
      <c r="F33" s="77">
        <f>F32*0.1</f>
        <v>0</v>
      </c>
      <c r="G33" s="77">
        <f>G32*0.1</f>
        <v>0</v>
      </c>
      <c r="H33" s="77">
        <f>H32*0.1</f>
        <v>0</v>
      </c>
    </row>
    <row r="34" spans="4:8">
      <c r="D34" t="s">
        <v>46</v>
      </c>
      <c r="F34" s="77">
        <f>F33+F32</f>
        <v>0</v>
      </c>
      <c r="G34" s="77">
        <f>G33+G32</f>
        <v>0</v>
      </c>
      <c r="H34" s="77">
        <f>H33+H32</f>
        <v>0</v>
      </c>
    </row>
    <row r="36" spans="4:8">
      <c r="D36" t="s">
        <v>47</v>
      </c>
      <c r="F36" s="77">
        <f>F34+G34+H34</f>
        <v>0</v>
      </c>
    </row>
  </sheetData>
  <mergeCells count="6">
    <mergeCell ref="H13:H14"/>
    <mergeCell ref="A4:D4"/>
    <mergeCell ref="C13:C14"/>
    <mergeCell ref="E13:E14"/>
    <mergeCell ref="F13:F14"/>
    <mergeCell ref="G13:G14"/>
  </mergeCells>
  <pageMargins left="0.70866141732283472" right="0.70866141732283472" top="0.74803149606299213" bottom="0.74803149606299213" header="0.31496062992125984" footer="0.31496062992125984"/>
  <pageSetup paperSize="9" scale="9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BoQ</vt:lpstr>
      <vt:lpstr>ANALISA</vt:lpstr>
      <vt:lpstr>ANALISA!Print_Area</vt:lpstr>
      <vt:lpstr>BoQ!Print_Area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bwien</dc:creator>
  <cp:lastModifiedBy>USER</cp:lastModifiedBy>
  <cp:lastPrinted>2013-07-14T06:09:59Z</cp:lastPrinted>
  <dcterms:created xsi:type="dcterms:W3CDTF">2012-03-01T07:54:07Z</dcterms:created>
  <dcterms:modified xsi:type="dcterms:W3CDTF">2013-07-14T07:51:41Z</dcterms:modified>
</cp:coreProperties>
</file>