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7005" tabRatio="331"/>
  </bookViews>
  <sheets>
    <sheet name="RekAdm" sheetId="1" r:id="rId1"/>
    <sheet name="Adm" sheetId="2" r:id="rId2"/>
    <sheet name="Tek" sheetId="3" r:id="rId3"/>
    <sheet name="Akhir" sheetId="4" r:id="rId4"/>
    <sheet name="Sheet2" sheetId="6" r:id="rId5"/>
    <sheet name="Sheet1" sheetId="5" state="hidden" r:id="rId6"/>
    <sheet name="Ta" sheetId="7" r:id="rId7"/>
  </sheets>
  <definedNames>
    <definedName name="Akt">#N/A</definedName>
    <definedName name="Ass">#N/A</definedName>
    <definedName name="BillRate">#REF!</definedName>
    <definedName name="BillRate_3">#REF!</definedName>
    <definedName name="BillRate_4">#REF!</definedName>
    <definedName name="Ds">#N/A</definedName>
    <definedName name="Ds_3">#N/A</definedName>
    <definedName name="Ds_4">#N/A</definedName>
    <definedName name="DtPenjaminPenawaran">#REF!</definedName>
    <definedName name="Excel_BuiltIn_Print_Titles_2">Adm!$A$1:$IP$12</definedName>
    <definedName name="Excel_BuiltIn_Print_Titles_3">Tek!$A$1:$IN$13</definedName>
    <definedName name="HrgKonsumsi">#REF!</definedName>
    <definedName name="HrgKonsumsi_3">#REF!</definedName>
    <definedName name="HrgME">#REF!</definedName>
    <definedName name="HrgME_3">#REF!</definedName>
    <definedName name="HrgRuangan">#REF!</definedName>
    <definedName name="HrgRuangan_3">#REF!</definedName>
    <definedName name="HrgSekretariat">#REF!</definedName>
    <definedName name="HrgSekretariat_3">#REF!</definedName>
    <definedName name="HrgSipil">#REF!</definedName>
    <definedName name="HrgSipil_3">#REF!</definedName>
    <definedName name="HrgSound">#REF!</definedName>
    <definedName name="HrgSound_3">#REF!</definedName>
    <definedName name="HrgTelkom">#REF!</definedName>
    <definedName name="HrgTelkom_3">#REF!</definedName>
    <definedName name="Kurs">#N/A</definedName>
    <definedName name="Kurs_3">#N/A</definedName>
    <definedName name="Kurs_4">#N/A</definedName>
    <definedName name="OLE_LINK1_3">Tek!#REF!</definedName>
    <definedName name="Pnj">#N/A</definedName>
    <definedName name="_xlnm.Print_Area" localSheetId="1">Adm!$A$1:$J$72</definedName>
    <definedName name="_xlnm.Print_Area" localSheetId="3">Akhir!$A$1:$I$47</definedName>
    <definedName name="_xlnm.Print_Area" localSheetId="0">RekAdm!$A$1:$H$37</definedName>
    <definedName name="_xlnm.Print_Area" localSheetId="4">Sheet2!$A$1:$L$92</definedName>
    <definedName name="_xlnm.Print_Area" localSheetId="2">Tek!$A$1:$X$64</definedName>
    <definedName name="_xlnm.Print_Titles" localSheetId="1">Adm!$1:$12</definedName>
    <definedName name="_xlnm.Print_Titles" localSheetId="4">Sheet2!$1:$9</definedName>
    <definedName name="_xlnm.Print_Titles" localSheetId="2">Tek!$1:$13</definedName>
    <definedName name="Qc">#N/A</definedName>
    <definedName name="Qc_3">#N/A</definedName>
    <definedName name="Qc_4">#N/A</definedName>
    <definedName name="Sys">#N/A</definedName>
    <definedName name="Tr">#N/A</definedName>
    <definedName name="Tr_3">#N/A</definedName>
    <definedName name="Tr_4">#N/A</definedName>
    <definedName name="Tw">#N/A</definedName>
    <definedName name="Tw_3">#N/A</definedName>
    <definedName name="Tw_4">#N/A</definedName>
    <definedName name="VolKonsumsi">#REF!</definedName>
    <definedName name="VolKonsumsi_3">#REF!</definedName>
    <definedName name="VolME">#REF!</definedName>
    <definedName name="VolME_3">#REF!</definedName>
    <definedName name="VolRuangan">#REF!</definedName>
    <definedName name="VolRuangan_3">#REF!</definedName>
    <definedName name="VolSekretariat">#REF!</definedName>
    <definedName name="VolSekretariat_3">#REF!</definedName>
    <definedName name="VolSipil">#REF!</definedName>
    <definedName name="VolSipil_3">#REF!</definedName>
    <definedName name="VolSound">#REF!</definedName>
    <definedName name="VolSound_3">#REF!</definedName>
    <definedName name="VolTelkom">#REF!</definedName>
    <definedName name="VolTelkom_3">#REF!</definedName>
  </definedNames>
  <calcPr calcId="145621"/>
</workbook>
</file>

<file path=xl/calcChain.xml><?xml version="1.0" encoding="utf-8"?>
<calcChain xmlns="http://schemas.openxmlformats.org/spreadsheetml/2006/main">
  <c r="I28" i="7" l="1"/>
  <c r="I27" i="7"/>
  <c r="I26" i="7"/>
  <c r="I25" i="7"/>
  <c r="I24" i="7"/>
  <c r="I19" i="7"/>
  <c r="I18" i="7"/>
  <c r="I17" i="7"/>
  <c r="I16" i="7"/>
  <c r="I15" i="7"/>
  <c r="I10" i="7"/>
  <c r="I9" i="7"/>
  <c r="I8" i="7"/>
  <c r="I7" i="7"/>
  <c r="I6" i="7"/>
  <c r="N44" i="3"/>
  <c r="L44" i="3"/>
  <c r="N43" i="3"/>
  <c r="L43" i="3"/>
  <c r="N46" i="3"/>
  <c r="L46" i="3"/>
  <c r="N45" i="3"/>
  <c r="L45" i="3"/>
  <c r="N48" i="3"/>
  <c r="L48" i="3"/>
  <c r="N47" i="3"/>
  <c r="L47" i="3"/>
  <c r="N40" i="3"/>
  <c r="L40" i="3"/>
  <c r="N39" i="3"/>
  <c r="L39" i="3"/>
  <c r="N33" i="3"/>
  <c r="L33" i="3"/>
  <c r="N27" i="3"/>
  <c r="L27" i="3"/>
  <c r="A5" i="6"/>
  <c r="A4" i="6"/>
  <c r="K1" i="6"/>
  <c r="J3" i="2"/>
  <c r="J1" i="2"/>
  <c r="J2" i="2"/>
  <c r="B7" i="4"/>
  <c r="B7" i="2"/>
  <c r="B8" i="4"/>
  <c r="F11" i="4"/>
  <c r="G11" i="4"/>
  <c r="H11" i="4"/>
  <c r="I11" i="4"/>
  <c r="G19" i="4"/>
  <c r="G32" i="4" s="1"/>
  <c r="G28" i="4" s="1"/>
  <c r="G29" i="4" s="1"/>
  <c r="F21" i="4"/>
  <c r="G21" i="4"/>
  <c r="F23" i="4"/>
  <c r="G23" i="4"/>
  <c r="G26" i="4" s="1"/>
  <c r="F26" i="4"/>
  <c r="B6" i="5"/>
  <c r="B8" i="5"/>
  <c r="B10" i="5"/>
  <c r="B12" i="5" s="1"/>
  <c r="B15" i="5"/>
  <c r="X1" i="3"/>
  <c r="I2" i="4" s="1"/>
  <c r="X2" i="3"/>
  <c r="X3" i="3"/>
  <c r="B6" i="3"/>
  <c r="B7" i="3"/>
  <c r="K10" i="3"/>
  <c r="M10" i="3"/>
  <c r="O10" i="3"/>
  <c r="Q10" i="3"/>
  <c r="S10" i="3"/>
  <c r="U10" i="3"/>
  <c r="W10" i="3"/>
  <c r="L17" i="3"/>
  <c r="N17" i="3"/>
  <c r="T16" i="3"/>
  <c r="L18" i="3"/>
  <c r="N18" i="3"/>
  <c r="L19" i="3"/>
  <c r="N19" i="3"/>
  <c r="X16" i="3"/>
  <c r="L20" i="3"/>
  <c r="N20" i="3"/>
  <c r="L23" i="3"/>
  <c r="N23" i="3"/>
  <c r="L24" i="3"/>
  <c r="L22" i="3" s="1"/>
  <c r="N24" i="3"/>
  <c r="N22" i="3"/>
  <c r="L28" i="3"/>
  <c r="N28" i="3"/>
  <c r="L29" i="3"/>
  <c r="N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L31" i="3"/>
  <c r="N31" i="3"/>
  <c r="L32" i="3"/>
  <c r="N32" i="3"/>
  <c r="L34" i="3"/>
  <c r="N34" i="3"/>
  <c r="L35" i="3"/>
  <c r="N35" i="3"/>
  <c r="L37" i="3"/>
  <c r="N37" i="3"/>
  <c r="L49" i="3"/>
  <c r="N49" i="3"/>
  <c r="L50" i="3"/>
  <c r="N50" i="3"/>
  <c r="V16" i="3"/>
  <c r="L26" i="3"/>
  <c r="L30" i="3"/>
  <c r="N30" i="3"/>
  <c r="T14" i="3"/>
  <c r="S52" i="3" s="1"/>
  <c r="P16" i="3"/>
  <c r="R16" i="3"/>
  <c r="I32" i="4"/>
  <c r="F19" i="4"/>
  <c r="F32" i="4"/>
  <c r="F28" i="4" s="1"/>
  <c r="F29" i="4" s="1"/>
  <c r="W52" i="3"/>
  <c r="U52" i="3"/>
  <c r="H32" i="4"/>
  <c r="H29" i="4"/>
  <c r="R14" i="3"/>
  <c r="Q52" i="3" s="1"/>
  <c r="H21" i="4"/>
  <c r="H22" i="4"/>
  <c r="O52" i="3"/>
  <c r="N26" i="3" l="1"/>
  <c r="N16" i="3"/>
  <c r="N14" i="3" s="1"/>
  <c r="L16" i="3"/>
  <c r="L14" i="3" s="1"/>
  <c r="K52" i="3"/>
  <c r="F22" i="4"/>
  <c r="F25" i="4" s="1"/>
  <c r="G22" i="4"/>
  <c r="G25" i="4" s="1"/>
  <c r="M52" i="3"/>
</calcChain>
</file>

<file path=xl/sharedStrings.xml><?xml version="1.0" encoding="utf-8"?>
<sst xmlns="http://schemas.openxmlformats.org/spreadsheetml/2006/main" count="556" uniqueCount="234">
  <si>
    <t>Lampiran Berita Acara Evaluasi</t>
  </si>
  <si>
    <t>EVALUASI ADMINISTRASI</t>
  </si>
  <si>
    <t>No.</t>
  </si>
  <si>
    <t>NAMA PERUSAHAAN</t>
  </si>
  <si>
    <t>HASIL EVALUASI</t>
  </si>
  <si>
    <t>KETERANGAN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</si>
  <si>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</si>
  <si>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</si>
  <si>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</si>
  <si>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</si>
  <si>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</si>
  <si>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</si>
  <si>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</si>
  <si>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</si>
  <si>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</si>
  <si>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</si>
  <si>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</si>
  <si>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</si>
  <si>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 xml:space="preserve">PANITIA-E </t>
  </si>
  <si>
    <t>PANITIA-E PENGADAAN BARANG / JASA</t>
  </si>
  <si>
    <t>PT PLN (Persero) KANTOR PUSAT</t>
  </si>
  <si>
    <r>
      <t>1.</t>
    </r>
    <r>
      <rPr>
        <sz val="7"/>
        <rFont val="Times New Roman"/>
        <family val="1"/>
      </rPr>
      <t xml:space="preserve">  </t>
    </r>
    <r>
      <rPr>
        <sz val="11"/>
        <rFont val="Tahoma"/>
        <family val="2"/>
      </rPr>
      <t>BAMBANG WALUYODJATI</t>
    </r>
  </si>
  <si>
    <t>(Ketua)</t>
  </si>
  <si>
    <t>……………………………..</t>
  </si>
  <si>
    <t>Mengetahui dan Menyetujui,</t>
  </si>
  <si>
    <r>
      <t>2.</t>
    </r>
    <r>
      <rPr>
        <sz val="7"/>
        <rFont val="Times New Roman"/>
        <family val="1"/>
      </rPr>
      <t xml:space="preserve">  </t>
    </r>
    <r>
      <rPr>
        <sz val="11"/>
        <rFont val="Tahoma"/>
        <family val="2"/>
      </rPr>
      <t>SAMIE DASWAR</t>
    </r>
  </si>
  <si>
    <t>(Sekretaris)</t>
  </si>
  <si>
    <t>KEPALA DIVISI UMUM                                                             DAN MANAJEMEN                                                            KANTOR PUSAT</t>
  </si>
  <si>
    <r>
      <t>3.</t>
    </r>
    <r>
      <rPr>
        <sz val="7"/>
        <rFont val="Times New Roman"/>
        <family val="1"/>
      </rPr>
      <t xml:space="preserve">  </t>
    </r>
    <r>
      <rPr>
        <sz val="11"/>
        <rFont val="Tahoma"/>
        <family val="2"/>
      </rPr>
      <t>TAMTAMA HADI</t>
    </r>
  </si>
  <si>
    <t>(Anggota)</t>
  </si>
  <si>
    <r>
      <t>4.</t>
    </r>
    <r>
      <rPr>
        <sz val="7"/>
        <rFont val="Times New Roman"/>
        <family val="1"/>
      </rPr>
      <t xml:space="preserve">  </t>
    </r>
    <r>
      <rPr>
        <sz val="11"/>
        <rFont val="Tahoma"/>
        <family val="2"/>
      </rPr>
      <t>SUSANTI LUKMAN</t>
    </r>
  </si>
  <si>
    <r>
      <t>5.</t>
    </r>
    <r>
      <rPr>
        <sz val="7"/>
        <rFont val="Times New Roman"/>
        <family val="1"/>
      </rPr>
      <t xml:space="preserve">  </t>
    </r>
    <r>
      <rPr>
        <sz val="11"/>
        <rFont val="Tahoma"/>
        <family val="2"/>
      </rPr>
      <t>AKHMAD PAJRI</t>
    </r>
  </si>
  <si>
    <t>EDI SUKMORO</t>
  </si>
  <si>
    <r>
      <t>6.</t>
    </r>
    <r>
      <rPr>
        <sz val="7"/>
        <rFont val="Times New Roman"/>
        <family val="1"/>
      </rPr>
      <t xml:space="preserve">  </t>
    </r>
    <r>
      <rPr>
        <sz val="11"/>
        <rFont val="Tahoma"/>
        <family val="2"/>
      </rPr>
      <t>MARSON OMPOSUNGGU</t>
    </r>
  </si>
  <si>
    <r>
      <t>7.</t>
    </r>
    <r>
      <rPr>
        <sz val="7"/>
        <rFont val="Times New Roman"/>
        <family val="1"/>
      </rPr>
      <t xml:space="preserve">  </t>
    </r>
    <r>
      <rPr>
        <sz val="11"/>
        <rFont val="Tahoma"/>
        <family val="2"/>
      </rPr>
      <t>JAKA SUMANTRI</t>
    </r>
  </si>
  <si>
    <t>PERSYARATAN DALAM DOKUMEN PENGADAAN</t>
  </si>
  <si>
    <t>PERUSAHAAN  /  PESERTA PELELANGAN</t>
  </si>
  <si>
    <t>Surat Pengantar Dokumen Penawaran</t>
  </si>
  <si>
    <t>-</t>
  </si>
  <si>
    <t>Nomor Surat</t>
  </si>
  <si>
    <t>345/KMS-Lo/Dir/XI/11</t>
  </si>
  <si>
    <t>042/SPPAT/SA/XI/2011</t>
  </si>
  <si>
    <t>041/DCI/IT/XI/11</t>
  </si>
  <si>
    <t>Tanggal Surat</t>
  </si>
  <si>
    <t>Bermaterai &amp; diberi tanggal</t>
  </si>
  <si>
    <t>MEMENUHI</t>
  </si>
  <si>
    <t>Ditanda tangani oleh yang berwenang</t>
  </si>
  <si>
    <t>Dalam hal penyedia Jasa melakukan Konsorsium, penyedia jasa wajib mempunyai perjanjian kerjasama Konsorsium yang memuat persentase kemitraan dan perusahaan yang mewakili kemitraan tersebut; </t>
  </si>
  <si>
    <t>Melampirkan Syarat-syarat Administrasi sbb :</t>
  </si>
  <si>
    <t>a.</t>
  </si>
  <si>
    <t>Pakta Integritas</t>
  </si>
  <si>
    <t>b.</t>
  </si>
  <si>
    <t xml:space="preserve">Surat Pernyataan Minat dan Isian Formulir Kualifikasi </t>
  </si>
  <si>
    <t>c.</t>
  </si>
  <si>
    <t>Surat Pernyataan Tentang Kesediaan Mengikuti Lelang Dengan cara E-Bidding.</t>
  </si>
  <si>
    <t>d.</t>
  </si>
  <si>
    <t xml:space="preserve">Surat Pernyataan Bahwa Material Utama yang dikirim adalah barang baru dari pabrikan </t>
  </si>
  <si>
    <t>e.</t>
  </si>
  <si>
    <t>Surat Dukungan dari Distributor</t>
  </si>
  <si>
    <t>f.</t>
  </si>
  <si>
    <t>Brosur-brosur Material Utama.</t>
  </si>
  <si>
    <t>Surat Dukungan WorkShop Furniture</t>
  </si>
  <si>
    <t>g.</t>
  </si>
  <si>
    <t>Surat Pernyataan Tunduk dan Menghormati Keputusan Panitia.</t>
  </si>
  <si>
    <t>h.</t>
  </si>
  <si>
    <t>Surat Pernyataan Kesanggupan Memenuhi Etika Pekerjaan Jasa.</t>
  </si>
  <si>
    <t>Surat Pernyataan Kesanggupan Menyediakan Tenaga Ahli.</t>
  </si>
  <si>
    <t>Daftar Susunan Pengurus Perusahaan.</t>
  </si>
  <si>
    <t>i.</t>
  </si>
  <si>
    <t>Daftar Susunan Pemilikan Modal Perusahaan.</t>
  </si>
  <si>
    <t>j.</t>
  </si>
  <si>
    <t xml:space="preserve">Referensi Bank </t>
  </si>
  <si>
    <t>Nama Bank</t>
  </si>
  <si>
    <t>ii.</t>
  </si>
  <si>
    <t>Nomor Refferensi</t>
  </si>
  <si>
    <t>iii.</t>
  </si>
  <si>
    <t>Tanggal Refferensi</t>
  </si>
  <si>
    <t>k.</t>
  </si>
  <si>
    <t>Jaminan Penawaran.</t>
  </si>
  <si>
    <t>Penjamin</t>
  </si>
  <si>
    <t>Nilai</t>
  </si>
  <si>
    <t>Masa Laku</t>
  </si>
  <si>
    <t>l.</t>
  </si>
  <si>
    <t xml:space="preserve">Surat Dukungan Keuangan dari Bank </t>
  </si>
  <si>
    <t>Bank Pendukung</t>
  </si>
  <si>
    <t>m.</t>
  </si>
  <si>
    <t xml:space="preserve">Neraca Perusahaan tahun 2010. </t>
  </si>
  <si>
    <t>n.</t>
  </si>
  <si>
    <t>Surat Pernyataan Tentang Perlindungan Kerja dan Syarat Kerja</t>
  </si>
  <si>
    <t>o.</t>
  </si>
  <si>
    <t xml:space="preserve">Surat Ijin Usaha Perdagangan (SIUP) </t>
  </si>
  <si>
    <t>p.</t>
  </si>
  <si>
    <t>Surat Ijin Usaha Jasa Konstruksi (SIUJK)</t>
  </si>
  <si>
    <t>- SBU Arsitektur</t>
  </si>
  <si>
    <t>TIDAK ADA</t>
  </si>
  <si>
    <t>- SBU M/E</t>
  </si>
  <si>
    <t>- SBU Tata Lingkungan</t>
  </si>
  <si>
    <t>q.</t>
  </si>
  <si>
    <t xml:space="preserve">Surat Keterangan Domisili Perusahaan  </t>
  </si>
  <si>
    <t>r.</t>
  </si>
  <si>
    <t>Kartu NPWP, PKP dan SKT.</t>
  </si>
  <si>
    <t>s</t>
  </si>
  <si>
    <t>Bukti pajak tahun terakhir (SPT/PPh)</t>
  </si>
  <si>
    <t>Bukti Pajak Laporan bulanan PPh Pasal 25 atau Pasal 21/Pasal 23 atau PPN       3 (tiga) bulan terakhir</t>
  </si>
  <si>
    <t>t</t>
  </si>
  <si>
    <t>Akte Perusahaan</t>
  </si>
  <si>
    <t>- Akte Pendirian                 No. / Tanggal</t>
  </si>
  <si>
    <t xml:space="preserve">                                        No.Kehakiman</t>
  </si>
  <si>
    <t>- Akte Perubahan Terakhir, No. / Tanggal</t>
  </si>
  <si>
    <t xml:space="preserve">AHU-AH.01.10-31963 </t>
  </si>
  <si>
    <t>KESIMPULAN</t>
  </si>
  <si>
    <t>BOBOT</t>
  </si>
  <si>
    <t>N       I       L       A       I</t>
  </si>
  <si>
    <t>EVALUASI</t>
  </si>
  <si>
    <t>NILAI TEKNIS</t>
  </si>
  <si>
    <t>Pemahaman Terhadap RKS</t>
  </si>
  <si>
    <t>Cara Penyampaian Sistem 2 Sampul</t>
  </si>
  <si>
    <t>Urutan  / Susunan Lampiran Penawaran</t>
  </si>
  <si>
    <t>Pengisian Data Sesuai Contoh</t>
  </si>
  <si>
    <t>Pemahaman Tentang Lingkup Pekerjaan</t>
  </si>
  <si>
    <t>Kualifikasi Perusahaan</t>
  </si>
  <si>
    <t>Kekayaan Bersih</t>
  </si>
  <si>
    <t>Kelas /Grade Sub Bidang</t>
  </si>
  <si>
    <t>Pengalaman Perusahaan</t>
  </si>
  <si>
    <t>Kemampuan Dasar Pengalaman Pekerjaan sejenis</t>
  </si>
  <si>
    <t>Jumlah Pengalaman Sejenis dalam 5 tahun terakhir</t>
  </si>
  <si>
    <t>Tenaga Ahli Yang Diusulkan</t>
  </si>
  <si>
    <t>Pendidikan</t>
  </si>
  <si>
    <t>Jurusan</t>
  </si>
  <si>
    <t>Pengalaman</t>
  </si>
  <si>
    <t>K E S I M P U L A N</t>
  </si>
  <si>
    <r>
      <t xml:space="preserve">BAMBANG WALUYODJATI   </t>
    </r>
    <r>
      <rPr>
        <sz val="11"/>
        <rFont val="Arial"/>
        <family val="2"/>
      </rPr>
      <t xml:space="preserve">      (Ketua Merangkap Anggota)</t>
    </r>
  </si>
  <si>
    <r>
      <t xml:space="preserve">SAMIE DASWAR                           </t>
    </r>
    <r>
      <rPr>
        <sz val="11"/>
        <rFont val="Arial"/>
        <family val="2"/>
      </rPr>
      <t>(Sekretaris Merangkap Anggota)</t>
    </r>
  </si>
  <si>
    <r>
      <t xml:space="preserve">TAMTAMA HADI                                       </t>
    </r>
    <r>
      <rPr>
        <sz val="11"/>
        <rFont val="Arial"/>
        <family val="2"/>
      </rPr>
      <t>(Anggota)</t>
    </r>
  </si>
  <si>
    <r>
      <t>SUSANTI LUKMAN</t>
    </r>
    <r>
      <rPr>
        <sz val="11"/>
        <rFont val="Arial"/>
        <family val="2"/>
      </rPr>
      <t xml:space="preserve">                                       (Anggota)</t>
    </r>
  </si>
  <si>
    <r>
      <t>IKA NOVITASARI</t>
    </r>
    <r>
      <rPr>
        <sz val="11"/>
        <rFont val="Arial"/>
        <family val="2"/>
      </rPr>
      <t xml:space="preserve">                                       (Anggota)</t>
    </r>
  </si>
  <si>
    <r>
      <t>MARSON OMPOSUNGGU</t>
    </r>
    <r>
      <rPr>
        <sz val="11"/>
        <rFont val="Arial"/>
        <family val="2"/>
      </rPr>
      <t xml:space="preserve">                                       (Anggota)</t>
    </r>
  </si>
  <si>
    <r>
      <t xml:space="preserve">JAKA SUMANTRI                                       </t>
    </r>
    <r>
      <rPr>
        <sz val="11"/>
        <rFont val="Arial"/>
        <family val="2"/>
      </rPr>
      <t>(Anggota)</t>
    </r>
  </si>
  <si>
    <t>No.: 007.BABPH/611/PPBJ-E/2011</t>
  </si>
  <si>
    <t>Tanggal : 28 November 2011</t>
  </si>
  <si>
    <t>EVALUASI AKHIR</t>
  </si>
  <si>
    <t>URAIAN</t>
  </si>
  <si>
    <t>TEKNIS</t>
  </si>
  <si>
    <t>HPS-PLN</t>
  </si>
  <si>
    <t>PENAWARAN TERENDAH</t>
  </si>
  <si>
    <t>PENAWARAN</t>
  </si>
  <si>
    <t>% DARI HPS-PLN</t>
  </si>
  <si>
    <t xml:space="preserve">   PEMBULATAN NILAI TEKNIS</t>
  </si>
  <si>
    <t>NILAI HARGA</t>
  </si>
  <si>
    <t>NILAI BOBOT TEKNIS</t>
  </si>
  <si>
    <t>NILAI BOBOT HARGA</t>
  </si>
  <si>
    <t>NILAI AKHIR</t>
  </si>
  <si>
    <t>DIBULATKAN</t>
  </si>
  <si>
    <t>KEPALA DIVISI UMUM</t>
  </si>
  <si>
    <t>PENGADAAN BARANG / JASA</t>
  </si>
  <si>
    <t>DAN MANAJEMEN</t>
  </si>
  <si>
    <t>..........................</t>
  </si>
  <si>
    <r>
      <t>AKHMAD PAJRI</t>
    </r>
    <r>
      <rPr>
        <sz val="11"/>
        <rFont val="Arial"/>
        <family val="2"/>
      </rPr>
      <t xml:space="preserve">                                       (Anggota)</t>
    </r>
  </si>
  <si>
    <t>HPS</t>
  </si>
  <si>
    <t>kekayaan yang pertama</t>
  </si>
  <si>
    <t>KEKAYAAN INTER MITRA</t>
  </si>
  <si>
    <t>dukungan bank inter mitra sejati</t>
  </si>
  <si>
    <t>Kekayaan + dukungan</t>
  </si>
  <si>
    <t>pengalaman inter mitra sejati 5 tahun terakhir</t>
  </si>
  <si>
    <t>kekayaan bersih kms</t>
  </si>
  <si>
    <t>dukungan bank kms</t>
  </si>
  <si>
    <t>pengalaman kms</t>
  </si>
  <si>
    <t>GUGUR</t>
  </si>
  <si>
    <t>LULUS</t>
  </si>
  <si>
    <t>SIUP DI DOKUMEN ASLI TIDAK ADA</t>
  </si>
  <si>
    <t>(Ketua Merangkap Anggota)</t>
  </si>
  <si>
    <t>(Sekretaris Merangkap Anggota)</t>
  </si>
  <si>
    <t xml:space="preserve"> (Anggota)</t>
  </si>
  <si>
    <t xml:space="preserve"> No.Kehakiman</t>
  </si>
  <si>
    <t>No.Kehakiman</t>
  </si>
  <si>
    <t>Akte Pendirian No. / Tanggal</t>
  </si>
  <si>
    <t>…………………………………..</t>
  </si>
  <si>
    <t>PT PLN (PERSERO) KANTOR PUSAT</t>
  </si>
  <si>
    <t>PT. GUNA CAHAYA SYNERGIE</t>
  </si>
  <si>
    <t xml:space="preserve">Surat Dukungan dari Principles </t>
  </si>
  <si>
    <t>AHU-52404.AHA.01.02.Tahun 2009</t>
  </si>
  <si>
    <t>Sertifikat Dari Microsoft</t>
  </si>
  <si>
    <t>Pengalaman di Bidang SharePoint</t>
  </si>
  <si>
    <t>Spesifikasi Teknis</t>
  </si>
  <si>
    <t>Jasa Implementasi Aplikasi</t>
  </si>
  <si>
    <t>Fitur Minimal sesuai dengan Lingkup Pekerjaan</t>
  </si>
  <si>
    <t>Penambahan Inovasi Fitur yang relevan</t>
  </si>
  <si>
    <t>Device / Perangkat Keras</t>
  </si>
  <si>
    <t>Dukungan Perangkat Keras</t>
  </si>
  <si>
    <t>Server Untuk Web Site</t>
  </si>
  <si>
    <t>Server Untuk Application Server</t>
  </si>
  <si>
    <t>Server Untuk Web Site Database</t>
  </si>
  <si>
    <t>Server Untuk Data Warehouse Stagging</t>
  </si>
  <si>
    <t>Server Untuk Multi Dimensional Database</t>
  </si>
  <si>
    <t>San Storage beserta kelengkapannya</t>
  </si>
  <si>
    <t>Desktop All In One</t>
  </si>
  <si>
    <t>PM</t>
  </si>
  <si>
    <t>BA</t>
  </si>
  <si>
    <t>BIE</t>
  </si>
  <si>
    <t>SE</t>
  </si>
  <si>
    <t>TS</t>
  </si>
  <si>
    <t>HASIL</t>
  </si>
  <si>
    <t>DESC</t>
  </si>
  <si>
    <t>TIDAK LULUS</t>
  </si>
  <si>
    <t>………………………..</t>
  </si>
  <si>
    <t>Pengalaman pekerjaan di PLN/Anak Perusahaan PLN</t>
  </si>
  <si>
    <t>DOKUMEN TIDAK KOMPLIT</t>
  </si>
  <si>
    <t>PT. ACS</t>
  </si>
  <si>
    <t>PT. ECI</t>
  </si>
  <si>
    <t>PT. .............</t>
  </si>
  <si>
    <t>PT. ...............</t>
  </si>
  <si>
    <t>PT. ..............</t>
  </si>
  <si>
    <t>Catatan ;</t>
  </si>
  <si>
    <t>A/TA  = Ada / Tidak Ada</t>
  </si>
  <si>
    <t xml:space="preserve"> M/TM = Memenuhi / Tidak Memenuhi </t>
  </si>
  <si>
    <t xml:space="preserve"> S / TS = Sesuai / Tidak Sesuai'</t>
  </si>
  <si>
    <t xml:space="preserve">1. </t>
  </si>
  <si>
    <t xml:space="preserve">2.          </t>
  </si>
  <si>
    <t>PANITIA</t>
  </si>
  <si>
    <t xml:space="preserve">3.                       </t>
  </si>
  <si>
    <t>...........................</t>
  </si>
  <si>
    <t>EVALUASI TEKNIS (SISTEM BOBOT)</t>
  </si>
  <si>
    <t>PEKERJAAN.................................................................................................</t>
  </si>
  <si>
    <t>No.:     .BAEAT/      /     /</t>
  </si>
  <si>
    <t>Tanggal :</t>
  </si>
  <si>
    <t>PEKERJAAN ............................................................</t>
  </si>
  <si>
    <r>
      <t xml:space="preserve"> </t>
    </r>
    <r>
      <rPr>
        <sz val="11"/>
        <rFont val="Arial"/>
        <family val="2"/>
      </rPr>
      <t>(Sekretaris Merangkap Anggota)</t>
    </r>
  </si>
  <si>
    <t xml:space="preserve">  Ketua Merangkap Anggota)</t>
  </si>
  <si>
    <r>
      <t xml:space="preserve"> </t>
    </r>
    <r>
      <rPr>
        <sz val="11"/>
        <rFont val="Arial"/>
        <family val="2"/>
      </rPr>
      <t>(Anggota)</t>
    </r>
  </si>
  <si>
    <t>PANITIA-</t>
  </si>
  <si>
    <t>PT .......</t>
  </si>
  <si>
    <t>...............................</t>
  </si>
  <si>
    <r>
      <t xml:space="preserve">PERSYARATAN DALAM DOKUMEN PENGADAAN / RKS </t>
    </r>
    <r>
      <rPr>
        <b/>
        <sz val="10"/>
        <color indexed="10"/>
        <rFont val="Arial"/>
        <family val="2"/>
      </rPr>
      <t>(Sesuai dengan RKS)</t>
    </r>
  </si>
  <si>
    <r>
      <t xml:space="preserve">PERSYARATAN DALAM DOKUMEN PENGADAAN /RKS
</t>
    </r>
    <r>
      <rPr>
        <b/>
        <sz val="11"/>
        <color indexed="10"/>
        <rFont val="Arial"/>
        <family val="2"/>
      </rPr>
      <t>(Sesuai RKS)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</si>
</sst>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_);_(* \(#,##0\);_(* \-_);_(@_)"/>
    <numFmt numFmtId="165" formatCode="mm/dd/yy"/>
    <numFmt numFmtId="166" formatCode="dd\-mm\-yyyy"/>
    <numFmt numFmtId="167" formatCode="_(&quot;Rp&quot;* #,##0_);_(&quot;Rp&quot;* \(#,##0\);_(&quot;Rp&quot;* \-_);_(@_)"/>
    <numFmt numFmtId="168" formatCode="_ &quot;Rp. &quot;* #,##0_ ;_ &quot;Rp. &quot;* \-#,##0_ ;_ &quot;Rp. &quot;* \-_ ;_ @_ "/>
    <numFmt numFmtId="169" formatCode="&quot;Rp. &quot;#,##0.00_);[Red]&quot;(Rp. &quot;#,##0.00\)"/>
    <numFmt numFmtId="170" formatCode="_(* #,##0.00_);_(* \(#,##0.00\);_(* \-_);_(@_)"/>
    <numFmt numFmtId="171" formatCode="_(* #,##0.00_);_(* \(#,##0.00\);_(* \-??_);_(@_)"/>
    <numFmt numFmtId="172" formatCode="_(* #,##0_);_(* \(#,##0\);_(* \-??_);_(@_)"/>
    <numFmt numFmtId="173" formatCode="&quot;Rp. &quot;#,##0;[Red]&quot;Rp. -&quot;#,##0"/>
    <numFmt numFmtId="174" formatCode="0.0%"/>
  </numFmts>
  <fonts count="51" x14ac:knownFonts="1"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sz val="10"/>
      <name val="Arial"/>
      <family val="2"/>
      <charset val="204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b/>
      <i/>
      <sz val="12"/>
      <name val="Arial"/>
      <family val="2"/>
    </font>
    <font>
      <sz val="12"/>
      <color indexed="8"/>
      <name val="Calibri"/>
      <family val="2"/>
      <charset val="1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1"/>
      <name val="Tahoma"/>
      <family val="2"/>
    </font>
    <font>
      <sz val="12"/>
      <name val="Tahoma"/>
      <family val="2"/>
    </font>
    <font>
      <sz val="7"/>
      <name val="Times New Roman"/>
      <family val="1"/>
    </font>
    <font>
      <sz val="1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0"/>
      <color indexed="23"/>
      <name val="Tahoma"/>
      <family val="2"/>
    </font>
    <font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sz val="11"/>
      <color indexed="56"/>
      <name val="Arial"/>
      <family val="2"/>
    </font>
    <font>
      <sz val="12"/>
      <color indexed="56"/>
      <name val="Arial"/>
      <family val="2"/>
    </font>
    <font>
      <sz val="11"/>
      <color indexed="10"/>
      <name val="Arial"/>
      <family val="2"/>
    </font>
    <font>
      <b/>
      <sz val="12"/>
      <color indexed="56"/>
      <name val="Arial"/>
      <family val="2"/>
    </font>
    <font>
      <i/>
      <sz val="10"/>
      <name val="Arial"/>
      <family val="2"/>
    </font>
    <font>
      <i/>
      <sz val="10"/>
      <color indexed="23"/>
      <name val="Arial"/>
      <family val="2"/>
    </font>
    <font>
      <sz val="8"/>
      <color indexed="55"/>
      <name val="Tahoma"/>
      <family val="2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b/>
      <sz val="11"/>
      <color indexed="10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rgb="FFFFFF00"/>
        <bgColor indexed="64"/>
      </patternFill>
    </fill>
  </fills>
  <borders count="1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23"/>
      </right>
      <top style="thin">
        <color indexed="8"/>
      </top>
      <bottom style="thin">
        <color indexed="8"/>
      </bottom>
      <diagonal/>
    </border>
    <border>
      <left style="medium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thin">
        <color indexed="23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23"/>
      </right>
      <top/>
      <bottom style="thin">
        <color indexed="8"/>
      </bottom>
      <diagonal/>
    </border>
    <border>
      <left style="thin">
        <color indexed="23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23"/>
      </right>
      <top/>
      <bottom style="thin">
        <color indexed="8"/>
      </bottom>
      <diagonal/>
    </border>
    <border>
      <left style="thin">
        <color indexed="23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23"/>
      </right>
      <top/>
      <bottom style="thin">
        <color indexed="8"/>
      </bottom>
      <diagonal/>
    </border>
    <border>
      <left/>
      <right style="hair">
        <color indexed="55"/>
      </right>
      <top/>
      <bottom/>
      <diagonal/>
    </border>
    <border>
      <left style="hair">
        <color indexed="55"/>
      </left>
      <right/>
      <top/>
      <bottom/>
      <diagonal/>
    </border>
    <border>
      <left style="medium">
        <color indexed="8"/>
      </left>
      <right style="hair">
        <color indexed="55"/>
      </right>
      <top style="thin">
        <color indexed="8"/>
      </top>
      <bottom/>
      <diagonal/>
    </border>
    <border>
      <left style="hair">
        <color indexed="55"/>
      </left>
      <right style="hair">
        <color indexed="55"/>
      </right>
      <top style="thin">
        <color indexed="8"/>
      </top>
      <bottom/>
      <diagonal/>
    </border>
    <border>
      <left style="hair">
        <color indexed="55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hair">
        <color indexed="55"/>
      </right>
      <top/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hair">
        <color indexed="55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hair">
        <color indexed="55"/>
      </right>
      <top/>
      <bottom style="medium">
        <color indexed="8"/>
      </bottom>
      <diagonal/>
    </border>
    <border>
      <left style="hair">
        <color indexed="55"/>
      </left>
      <right style="hair">
        <color indexed="55"/>
      </right>
      <top/>
      <bottom style="medium">
        <color indexed="8"/>
      </bottom>
      <diagonal/>
    </border>
    <border>
      <left style="hair">
        <color indexed="55"/>
      </left>
      <right style="thin">
        <color indexed="8"/>
      </right>
      <top/>
      <bottom style="medium">
        <color indexed="8"/>
      </bottom>
      <diagonal/>
    </border>
    <border>
      <left style="hair">
        <color indexed="55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55"/>
      </right>
      <top/>
      <bottom style="thin">
        <color indexed="8"/>
      </bottom>
      <diagonal/>
    </border>
    <border>
      <left style="hair">
        <color indexed="55"/>
      </left>
      <right style="hair">
        <color indexed="55"/>
      </right>
      <top/>
      <bottom style="thin">
        <color indexed="8"/>
      </bottom>
      <diagonal/>
    </border>
    <border>
      <left style="hair">
        <color indexed="55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/>
      <top/>
      <bottom style="medium">
        <color indexed="9"/>
      </bottom>
      <diagonal/>
    </border>
    <border>
      <left style="medium">
        <color indexed="9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171" fontId="45" fillId="0" borderId="0" applyFill="0" applyBorder="0" applyAlignment="0" applyProtection="0"/>
    <xf numFmtId="164" fontId="45" fillId="0" borderId="0" applyFill="0" applyBorder="0" applyAlignment="0" applyProtection="0"/>
    <xf numFmtId="167" fontId="45" fillId="0" borderId="0" applyFill="0" applyBorder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45" fillId="23" borderId="7" applyNumberFormat="0" applyAlignment="0" applyProtection="0"/>
    <xf numFmtId="0" fontId="14" fillId="20" borderId="8" applyNumberFormat="0" applyAlignment="0" applyProtection="0"/>
    <xf numFmtId="9" fontId="45" fillId="0" borderId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385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21" fillId="0" borderId="0" xfId="0" applyFont="1"/>
    <xf numFmtId="0" fontId="22" fillId="21" borderId="10" xfId="0" applyFont="1" applyFill="1" applyBorder="1" applyAlignment="1">
      <alignment horizontal="center" vertical="center"/>
    </xf>
    <xf numFmtId="0" fontId="22" fillId="21" borderId="11" xfId="0" applyFont="1" applyFill="1" applyBorder="1" applyAlignment="1">
      <alignment horizontal="center" vertical="center" wrapText="1"/>
    </xf>
    <xf numFmtId="0" fontId="21" fillId="0" borderId="0" xfId="0" applyFont="1" applyFill="1"/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/>
    </xf>
    <xf numFmtId="0" fontId="21" fillId="0" borderId="14" xfId="0" applyFont="1" applyFill="1" applyBorder="1"/>
    <xf numFmtId="0" fontId="23" fillId="0" borderId="16" xfId="0" applyFont="1" applyBorder="1" applyAlignment="1">
      <alignment horizontal="center" vertical="top"/>
    </xf>
    <xf numFmtId="0" fontId="24" fillId="0" borderId="16" xfId="0" applyFont="1" applyFill="1" applyBorder="1" applyAlignment="1">
      <alignment horizontal="center" vertical="top"/>
    </xf>
    <xf numFmtId="0" fontId="23" fillId="0" borderId="17" xfId="0" applyFont="1" applyBorder="1" applyAlignment="1">
      <alignment horizontal="center" vertical="top"/>
    </xf>
    <xf numFmtId="164" fontId="24" fillId="0" borderId="17" xfId="29" applyFont="1" applyFill="1" applyBorder="1" applyAlignment="1" applyProtection="1">
      <alignment horizontal="center" vertical="top"/>
    </xf>
    <xf numFmtId="0" fontId="24" fillId="0" borderId="17" xfId="0" applyFont="1" applyFill="1" applyBorder="1" applyAlignment="1">
      <alignment horizontal="center" vertical="top"/>
    </xf>
    <xf numFmtId="0" fontId="24" fillId="0" borderId="17" xfId="0" applyFont="1" applyFill="1" applyBorder="1" applyAlignment="1">
      <alignment horizontal="center" vertical="top" wrapText="1"/>
    </xf>
    <xf numFmtId="0" fontId="0" fillId="0" borderId="18" xfId="0" applyFont="1" applyBorder="1" applyAlignment="1">
      <alignment horizontal="center"/>
    </xf>
    <xf numFmtId="0" fontId="0" fillId="0" borderId="19" xfId="0" applyFont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0" xfId="0" applyBorder="1"/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2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0" fillId="0" borderId="21" xfId="0" applyFont="1" applyFill="1" applyBorder="1" applyAlignment="1">
      <alignment horizontal="center" vertical="center"/>
    </xf>
    <xf numFmtId="0" fontId="0" fillId="0" borderId="21" xfId="0" applyFill="1" applyBorder="1" applyAlignment="1">
      <alignment vertical="center"/>
    </xf>
    <xf numFmtId="0" fontId="30" fillId="0" borderId="21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top"/>
    </xf>
    <xf numFmtId="0" fontId="19" fillId="0" borderId="22" xfId="0" applyFont="1" applyBorder="1" applyAlignment="1">
      <alignment horizontal="center" vertical="top"/>
    </xf>
    <xf numFmtId="0" fontId="19" fillId="0" borderId="23" xfId="0" applyFont="1" applyBorder="1" applyAlignment="1">
      <alignment horizontal="center" vertical="top" shrinkToFit="1"/>
    </xf>
    <xf numFmtId="0" fontId="19" fillId="0" borderId="24" xfId="0" applyFont="1" applyBorder="1" applyAlignment="1">
      <alignment horizontal="center" vertical="top" shrinkToFit="1"/>
    </xf>
    <xf numFmtId="0" fontId="19" fillId="0" borderId="25" xfId="0" applyFont="1" applyBorder="1" applyAlignment="1">
      <alignment horizontal="center" vertical="top" shrinkToFit="1"/>
    </xf>
    <xf numFmtId="0" fontId="31" fillId="0" borderId="0" xfId="0" applyFont="1" applyBorder="1" applyAlignment="1">
      <alignment vertical="top" wrapText="1"/>
    </xf>
    <xf numFmtId="0" fontId="31" fillId="0" borderId="0" xfId="0" applyFont="1" applyBorder="1" applyAlignment="1">
      <alignment vertical="top"/>
    </xf>
    <xf numFmtId="0" fontId="31" fillId="0" borderId="26" xfId="0" applyFont="1" applyBorder="1" applyAlignment="1">
      <alignment vertical="top" wrapText="1"/>
    </xf>
    <xf numFmtId="0" fontId="19" fillId="0" borderId="0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19" fillId="0" borderId="0" xfId="0" applyFont="1" applyBorder="1" applyAlignment="1">
      <alignment horizontal="right" vertical="top" wrapText="1"/>
    </xf>
    <xf numFmtId="0" fontId="19" fillId="0" borderId="0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30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top" wrapText="1"/>
    </xf>
    <xf numFmtId="0" fontId="19" fillId="0" borderId="28" xfId="0" applyFont="1" applyBorder="1" applyAlignment="1">
      <alignment horizontal="center" vertical="top" wrapText="1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33" fillId="0" borderId="0" xfId="0" applyFont="1" applyAlignment="1">
      <alignment horizontal="right" vertical="center" wrapText="1"/>
    </xf>
    <xf numFmtId="0" fontId="34" fillId="0" borderId="0" xfId="0" applyFont="1" applyAlignment="1">
      <alignment horizontal="left" vertical="center" wrapText="1"/>
    </xf>
    <xf numFmtId="0" fontId="34" fillId="0" borderId="0" xfId="0" applyFont="1" applyAlignment="1">
      <alignment horizontal="right" vertical="center" wrapText="1"/>
    </xf>
    <xf numFmtId="0" fontId="33" fillId="0" borderId="0" xfId="0" applyFont="1" applyAlignment="1">
      <alignment horizontal="left" vertical="center" wrapText="1"/>
    </xf>
    <xf numFmtId="0" fontId="35" fillId="0" borderId="0" xfId="0" applyFont="1"/>
    <xf numFmtId="0" fontId="35" fillId="0" borderId="0" xfId="0" applyFont="1" applyAlignment="1">
      <alignment vertical="top"/>
    </xf>
    <xf numFmtId="0" fontId="35" fillId="0" borderId="0" xfId="0" applyFont="1" applyAlignment="1">
      <alignment vertical="top" wrapText="1"/>
    </xf>
    <xf numFmtId="0" fontId="35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35" fillId="0" borderId="0" xfId="0" applyFont="1" applyAlignment="1">
      <alignment wrapText="1"/>
    </xf>
    <xf numFmtId="0" fontId="37" fillId="20" borderId="30" xfId="0" applyFont="1" applyFill="1" applyBorder="1" applyAlignment="1">
      <alignment horizontal="center" vertical="center" wrapText="1"/>
    </xf>
    <xf numFmtId="0" fontId="37" fillId="20" borderId="31" xfId="0" applyFont="1" applyFill="1" applyBorder="1" applyAlignment="1">
      <alignment horizontal="center" vertical="center" wrapText="1"/>
    </xf>
    <xf numFmtId="0" fontId="37" fillId="20" borderId="32" xfId="0" applyFont="1" applyFill="1" applyBorder="1" applyAlignment="1">
      <alignment horizontal="center" vertical="center" wrapText="1"/>
    </xf>
    <xf numFmtId="0" fontId="35" fillId="0" borderId="0" xfId="0" applyFont="1" applyFill="1" applyBorder="1"/>
    <xf numFmtId="0" fontId="37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top"/>
    </xf>
    <xf numFmtId="0" fontId="35" fillId="0" borderId="0" xfId="0" applyFont="1" applyFill="1" applyBorder="1" applyAlignment="1">
      <alignment vertical="top" wrapText="1"/>
    </xf>
    <xf numFmtId="0" fontId="37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 vertical="center"/>
    </xf>
    <xf numFmtId="9" fontId="37" fillId="0" borderId="33" xfId="0" applyNumberFormat="1" applyFont="1" applyBorder="1" applyAlignment="1">
      <alignment horizontal="center" vertical="center" wrapText="1"/>
    </xf>
    <xf numFmtId="0" fontId="35" fillId="0" borderId="29" xfId="0" applyFont="1" applyBorder="1" applyAlignment="1">
      <alignment horizontal="center" vertical="center"/>
    </xf>
    <xf numFmtId="2" fontId="37" fillId="20" borderId="34" xfId="0" applyNumberFormat="1" applyFont="1" applyFill="1" applyBorder="1" applyAlignment="1">
      <alignment horizontal="center" vertical="center"/>
    </xf>
    <xf numFmtId="2" fontId="35" fillId="0" borderId="35" xfId="0" applyNumberFormat="1" applyFont="1" applyBorder="1" applyAlignment="1">
      <alignment horizontal="center" vertical="center"/>
    </xf>
    <xf numFmtId="2" fontId="35" fillId="0" borderId="35" xfId="29" applyNumberFormat="1" applyFont="1" applyFill="1" applyBorder="1" applyAlignment="1" applyProtection="1">
      <alignment horizontal="center" vertical="center"/>
    </xf>
    <xf numFmtId="0" fontId="37" fillId="0" borderId="22" xfId="0" applyFont="1" applyFill="1" applyBorder="1" applyAlignment="1">
      <alignment horizontal="left" vertical="top" wrapText="1"/>
    </xf>
    <xf numFmtId="0" fontId="37" fillId="0" borderId="13" xfId="0" applyFont="1" applyFill="1" applyBorder="1" applyAlignment="1">
      <alignment horizontal="left" vertical="top" wrapText="1"/>
    </xf>
    <xf numFmtId="0" fontId="37" fillId="0" borderId="15" xfId="0" applyFont="1" applyFill="1" applyBorder="1" applyAlignment="1">
      <alignment horizontal="left" vertical="top" wrapText="1"/>
    </xf>
    <xf numFmtId="0" fontId="37" fillId="0" borderId="14" xfId="0" applyFont="1" applyFill="1" applyBorder="1" applyAlignment="1">
      <alignment horizontal="left" vertical="top" wrapText="1"/>
    </xf>
    <xf numFmtId="9" fontId="37" fillId="0" borderId="36" xfId="0" applyNumberFormat="1" applyFont="1" applyFill="1" applyBorder="1" applyAlignment="1">
      <alignment horizontal="center" vertical="top" wrapText="1"/>
    </xf>
    <xf numFmtId="0" fontId="38" fillId="0" borderId="23" xfId="0" applyFont="1" applyFill="1" applyBorder="1" applyAlignment="1">
      <alignment horizontal="center" vertical="top"/>
    </xf>
    <xf numFmtId="0" fontId="37" fillId="0" borderId="25" xfId="0" applyFont="1" applyFill="1" applyBorder="1" applyAlignment="1">
      <alignment horizontal="center" vertical="top"/>
    </xf>
    <xf numFmtId="0" fontId="38" fillId="0" borderId="37" xfId="0" applyFont="1" applyFill="1" applyBorder="1" applyAlignment="1">
      <alignment horizontal="center" vertical="top"/>
    </xf>
    <xf numFmtId="0" fontId="29" fillId="0" borderId="0" xfId="0" applyFont="1" applyBorder="1" applyAlignment="1">
      <alignment vertical="center"/>
    </xf>
    <xf numFmtId="0" fontId="29" fillId="20" borderId="22" xfId="0" applyFont="1" applyFill="1" applyBorder="1" applyAlignment="1">
      <alignment horizontal="center" vertical="center"/>
    </xf>
    <xf numFmtId="9" fontId="29" fillId="20" borderId="36" xfId="0" applyNumberFormat="1" applyFont="1" applyFill="1" applyBorder="1" applyAlignment="1">
      <alignment horizontal="left" vertical="center" wrapText="1"/>
    </xf>
    <xf numFmtId="0" fontId="39" fillId="20" borderId="23" xfId="0" applyFont="1" applyFill="1" applyBorder="1" applyAlignment="1">
      <alignment horizontal="center" vertical="center"/>
    </xf>
    <xf numFmtId="164" fontId="29" fillId="20" borderId="25" xfId="29" applyFont="1" applyFill="1" applyBorder="1" applyAlignment="1" applyProtection="1">
      <alignment horizontal="center" vertical="center"/>
    </xf>
    <xf numFmtId="0" fontId="39" fillId="20" borderId="37" xfId="0" applyFont="1" applyFill="1" applyBorder="1" applyAlignment="1">
      <alignment horizontal="center" vertical="center"/>
    </xf>
    <xf numFmtId="0" fontId="40" fillId="0" borderId="0" xfId="0" applyFont="1" applyBorder="1" applyAlignment="1">
      <alignment vertical="top" wrapText="1"/>
    </xf>
    <xf numFmtId="0" fontId="40" fillId="0" borderId="22" xfId="0" applyFont="1" applyBorder="1" applyAlignment="1">
      <alignment horizontal="center" vertical="top" wrapText="1"/>
    </xf>
    <xf numFmtId="164" fontId="40" fillId="0" borderId="25" xfId="29" applyFont="1" applyFill="1" applyBorder="1" applyAlignment="1" applyProtection="1">
      <alignment horizontal="center" vertical="top" wrapText="1"/>
    </xf>
    <xf numFmtId="0" fontId="40" fillId="0" borderId="37" xfId="0" applyFont="1" applyBorder="1" applyAlignment="1">
      <alignment horizontal="center" vertical="top" wrapText="1"/>
    </xf>
    <xf numFmtId="0" fontId="35" fillId="0" borderId="0" xfId="0" applyFont="1" applyBorder="1" applyAlignment="1">
      <alignment vertical="top" wrapText="1"/>
    </xf>
    <xf numFmtId="0" fontId="35" fillId="0" borderId="22" xfId="0" applyFont="1" applyBorder="1" applyAlignment="1">
      <alignment horizontal="center" vertical="top" wrapText="1"/>
    </xf>
    <xf numFmtId="0" fontId="35" fillId="0" borderId="22" xfId="0" applyFont="1" applyBorder="1" applyAlignment="1">
      <alignment vertical="top"/>
    </xf>
    <xf numFmtId="0" fontId="35" fillId="0" borderId="0" xfId="0" applyFont="1" applyBorder="1" applyAlignment="1">
      <alignment horizontal="left" vertical="top"/>
    </xf>
    <xf numFmtId="0" fontId="35" fillId="0" borderId="38" xfId="0" applyFont="1" applyBorder="1" applyAlignment="1">
      <alignment horizontal="left" vertical="top"/>
    </xf>
    <xf numFmtId="9" fontId="35" fillId="0" borderId="36" xfId="0" applyNumberFormat="1" applyFont="1" applyBorder="1" applyAlignment="1">
      <alignment vertical="top" wrapText="1"/>
    </xf>
    <xf numFmtId="0" fontId="38" fillId="0" borderId="23" xfId="0" applyFont="1" applyBorder="1" applyAlignment="1">
      <alignment horizontal="center" vertical="top" wrapText="1"/>
    </xf>
    <xf numFmtId="164" fontId="35" fillId="0" borderId="25" xfId="29" applyFont="1" applyFill="1" applyBorder="1" applyAlignment="1" applyProtection="1">
      <alignment horizontal="center" vertical="top" wrapText="1"/>
    </xf>
    <xf numFmtId="0" fontId="38" fillId="0" borderId="37" xfId="0" applyFont="1" applyBorder="1" applyAlignment="1">
      <alignment horizontal="center" vertical="top" wrapText="1"/>
    </xf>
    <xf numFmtId="0" fontId="35" fillId="0" borderId="0" xfId="0" applyFont="1" applyBorder="1" applyAlignment="1">
      <alignment horizontal="left" vertical="top" wrapText="1"/>
    </xf>
    <xf numFmtId="0" fontId="35" fillId="0" borderId="38" xfId="0" applyFont="1" applyBorder="1" applyAlignment="1">
      <alignment horizontal="left" vertical="top" wrapText="1"/>
    </xf>
    <xf numFmtId="0" fontId="24" fillId="0" borderId="0" xfId="0" applyFont="1" applyBorder="1" applyAlignment="1">
      <alignment vertical="center" wrapText="1"/>
    </xf>
    <xf numFmtId="0" fontId="24" fillId="20" borderId="22" xfId="0" applyFont="1" applyFill="1" applyBorder="1" applyAlignment="1">
      <alignment horizontal="center" vertical="center" wrapText="1"/>
    </xf>
    <xf numFmtId="0" fontId="29" fillId="20" borderId="0" xfId="0" applyFont="1" applyFill="1" applyBorder="1" applyAlignment="1">
      <alignment horizontal="left" vertical="center" wrapText="1"/>
    </xf>
    <xf numFmtId="0" fontId="29" fillId="20" borderId="38" xfId="0" applyFont="1" applyFill="1" applyBorder="1" applyAlignment="1">
      <alignment horizontal="left" vertical="center" wrapText="1"/>
    </xf>
    <xf numFmtId="164" fontId="29" fillId="20" borderId="25" xfId="29" applyFont="1" applyFill="1" applyBorder="1" applyAlignment="1" applyProtection="1">
      <alignment horizontal="center" vertical="center" wrapText="1"/>
    </xf>
    <xf numFmtId="164" fontId="35" fillId="0" borderId="25" xfId="29" applyNumberFormat="1" applyFont="1" applyFill="1" applyBorder="1" applyAlignment="1" applyProtection="1">
      <alignment horizontal="center" vertical="top" wrapText="1"/>
    </xf>
    <xf numFmtId="0" fontId="29" fillId="20" borderId="22" xfId="0" applyFont="1" applyFill="1" applyBorder="1" applyAlignment="1">
      <alignment horizontal="center" vertical="center" wrapText="1"/>
    </xf>
    <xf numFmtId="0" fontId="29" fillId="20" borderId="22" xfId="0" applyFont="1" applyFill="1" applyBorder="1" applyAlignment="1">
      <alignment horizontal="left" vertical="center"/>
    </xf>
    <xf numFmtId="0" fontId="41" fillId="20" borderId="23" xfId="0" applyFont="1" applyFill="1" applyBorder="1" applyAlignment="1">
      <alignment horizontal="center" vertical="center" wrapText="1"/>
    </xf>
    <xf numFmtId="0" fontId="41" fillId="20" borderId="37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 wrapText="1"/>
    </xf>
    <xf numFmtId="0" fontId="29" fillId="0" borderId="38" xfId="0" applyFont="1" applyFill="1" applyBorder="1" applyAlignment="1">
      <alignment horizontal="left" vertical="center" wrapText="1"/>
    </xf>
    <xf numFmtId="9" fontId="37" fillId="0" borderId="36" xfId="0" applyNumberFormat="1" applyFont="1" applyFill="1" applyBorder="1" applyAlignment="1">
      <alignment horizontal="right" vertical="center" wrapText="1"/>
    </xf>
    <xf numFmtId="0" fontId="41" fillId="0" borderId="23" xfId="0" applyFont="1" applyFill="1" applyBorder="1" applyAlignment="1">
      <alignment horizontal="center" vertical="center" wrapText="1"/>
    </xf>
    <xf numFmtId="164" fontId="29" fillId="0" borderId="25" xfId="29" applyFont="1" applyFill="1" applyBorder="1" applyAlignment="1" applyProtection="1">
      <alignment horizontal="center" vertical="center" wrapText="1"/>
    </xf>
    <xf numFmtId="0" fontId="41" fillId="0" borderId="37" xfId="0" applyFont="1" applyFill="1" applyBorder="1" applyAlignment="1">
      <alignment horizontal="center" vertical="center" wrapText="1"/>
    </xf>
    <xf numFmtId="164" fontId="37" fillId="0" borderId="25" xfId="29" applyFont="1" applyFill="1" applyBorder="1" applyAlignment="1" applyProtection="1">
      <alignment horizontal="center" vertical="top" wrapText="1"/>
    </xf>
    <xf numFmtId="0" fontId="35" fillId="0" borderId="0" xfId="0" applyFont="1" applyBorder="1" applyAlignment="1">
      <alignment vertical="center" wrapText="1"/>
    </xf>
    <xf numFmtId="0" fontId="37" fillId="0" borderId="22" xfId="0" applyFont="1" applyBorder="1" applyAlignment="1">
      <alignment horizontal="center" vertical="center" wrapText="1"/>
    </xf>
    <xf numFmtId="0" fontId="35" fillId="0" borderId="19" xfId="0" applyFont="1" applyBorder="1" applyAlignment="1">
      <alignment vertical="top" wrapText="1"/>
    </xf>
    <xf numFmtId="0" fontId="35" fillId="0" borderId="21" xfId="0" applyFont="1" applyBorder="1" applyAlignment="1">
      <alignment vertical="top" wrapText="1"/>
    </xf>
    <xf numFmtId="0" fontId="35" fillId="0" borderId="20" xfId="0" applyFont="1" applyBorder="1" applyAlignment="1">
      <alignment vertical="top" wrapText="1"/>
    </xf>
    <xf numFmtId="0" fontId="35" fillId="0" borderId="39" xfId="0" applyFont="1" applyBorder="1" applyAlignment="1">
      <alignment vertical="top" wrapText="1"/>
    </xf>
    <xf numFmtId="0" fontId="35" fillId="0" borderId="40" xfId="0" applyFont="1" applyBorder="1" applyAlignment="1">
      <alignment horizontal="center" vertical="top" wrapText="1"/>
    </xf>
    <xf numFmtId="0" fontId="35" fillId="0" borderId="41" xfId="0" applyFont="1" applyBorder="1" applyAlignment="1">
      <alignment horizontal="center" vertical="top" wrapText="1"/>
    </xf>
    <xf numFmtId="0" fontId="35" fillId="0" borderId="42" xfId="0" applyFont="1" applyBorder="1" applyAlignment="1">
      <alignment horizontal="center" vertical="top" wrapText="1"/>
    </xf>
    <xf numFmtId="0" fontId="35" fillId="0" borderId="43" xfId="0" applyFont="1" applyBorder="1" applyAlignment="1">
      <alignment horizontal="center" vertical="top" wrapText="1"/>
    </xf>
    <xf numFmtId="1" fontId="35" fillId="0" borderId="44" xfId="0" applyNumberFormat="1" applyFont="1" applyBorder="1" applyAlignment="1">
      <alignment horizontal="center" vertical="top" wrapText="1"/>
    </xf>
    <xf numFmtId="0" fontId="37" fillId="0" borderId="0" xfId="0" applyFont="1" applyBorder="1" applyAlignment="1">
      <alignment vertical="center" wrapText="1"/>
    </xf>
    <xf numFmtId="0" fontId="19" fillId="0" borderId="0" xfId="0" applyFont="1" applyAlignment="1">
      <alignment horizontal="right" vertical="top"/>
    </xf>
    <xf numFmtId="0" fontId="35" fillId="0" borderId="0" xfId="0" applyFont="1" applyAlignment="1">
      <alignment horizontal="left"/>
    </xf>
    <xf numFmtId="169" fontId="0" fillId="0" borderId="0" xfId="30" applyNumberFormat="1" applyFont="1" applyFill="1" applyBorder="1" applyAlignment="1" applyProtection="1">
      <alignment vertical="center"/>
    </xf>
    <xf numFmtId="169" fontId="0" fillId="0" borderId="0" xfId="30" applyNumberFormat="1" applyFont="1" applyFill="1" applyBorder="1" applyAlignment="1" applyProtection="1">
      <alignment horizontal="center" vertical="center"/>
    </xf>
    <xf numFmtId="169" fontId="30" fillId="21" borderId="31" xfId="30" applyNumberFormat="1" applyFont="1" applyFill="1" applyBorder="1" applyAlignment="1" applyProtection="1">
      <alignment horizontal="center" vertical="center" wrapText="1"/>
    </xf>
    <xf numFmtId="169" fontId="0" fillId="0" borderId="45" xfId="30" applyNumberFormat="1" applyFont="1" applyFill="1" applyBorder="1" applyAlignment="1" applyProtection="1">
      <alignment horizontal="center" vertical="center"/>
    </xf>
    <xf numFmtId="169" fontId="0" fillId="0" borderId="46" xfId="30" applyNumberFormat="1" applyFont="1" applyFill="1" applyBorder="1" applyAlignment="1" applyProtection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169" fontId="0" fillId="0" borderId="15" xfId="30" applyNumberFormat="1" applyFont="1" applyFill="1" applyBorder="1" applyAlignment="1" applyProtection="1">
      <alignment vertical="center"/>
    </xf>
    <xf numFmtId="169" fontId="19" fillId="0" borderId="47" xfId="30" applyNumberFormat="1" applyFont="1" applyFill="1" applyBorder="1" applyAlignment="1" applyProtection="1">
      <alignment horizontal="center" vertical="center"/>
    </xf>
    <xf numFmtId="169" fontId="19" fillId="0" borderId="48" xfId="30" applyNumberFormat="1" applyFont="1" applyFill="1" applyBorder="1" applyAlignment="1" applyProtection="1">
      <alignment horizontal="center" vertical="center"/>
    </xf>
    <xf numFmtId="169" fontId="19" fillId="0" borderId="49" xfId="30" applyNumberFormat="1" applyFont="1" applyFill="1" applyBorder="1" applyAlignment="1" applyProtection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2" xfId="0" applyFont="1" applyBorder="1" applyAlignment="1">
      <alignment horizontal="right" vertical="center"/>
    </xf>
    <xf numFmtId="169" fontId="19" fillId="0" borderId="50" xfId="30" applyNumberFormat="1" applyFont="1" applyFill="1" applyBorder="1" applyAlignment="1" applyProtection="1">
      <alignment horizontal="center" vertical="center"/>
    </xf>
    <xf numFmtId="169" fontId="19" fillId="0" borderId="51" xfId="30" applyNumberFormat="1" applyFont="1" applyFill="1" applyBorder="1" applyAlignment="1" applyProtection="1">
      <alignment horizontal="center" vertical="center"/>
    </xf>
    <xf numFmtId="169" fontId="19" fillId="0" borderId="52" xfId="30" applyNumberFormat="1" applyFont="1" applyFill="1" applyBorder="1" applyAlignment="1" applyProtection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right" vertical="center"/>
    </xf>
    <xf numFmtId="164" fontId="19" fillId="0" borderId="50" xfId="29" applyFont="1" applyFill="1" applyBorder="1" applyAlignment="1" applyProtection="1">
      <alignment horizontal="center" vertical="center"/>
    </xf>
    <xf numFmtId="164" fontId="19" fillId="0" borderId="52" xfId="29" applyFont="1" applyFill="1" applyBorder="1" applyAlignment="1" applyProtection="1">
      <alignment horizontal="center" vertical="center"/>
    </xf>
    <xf numFmtId="164" fontId="19" fillId="0" borderId="51" xfId="29" applyFont="1" applyFill="1" applyBorder="1" applyAlignment="1" applyProtection="1">
      <alignment horizontal="center" vertical="center"/>
    </xf>
    <xf numFmtId="10" fontId="19" fillId="0" borderId="50" xfId="42" applyNumberFormat="1" applyFont="1" applyFill="1" applyBorder="1" applyAlignment="1" applyProtection="1">
      <alignment horizontal="center" vertical="center"/>
    </xf>
    <xf numFmtId="10" fontId="19" fillId="0" borderId="51" xfId="42" applyNumberFormat="1" applyFont="1" applyFill="1" applyBorder="1" applyAlignment="1" applyProtection="1">
      <alignment horizontal="center" vertical="center"/>
    </xf>
    <xf numFmtId="10" fontId="19" fillId="0" borderId="52" xfId="42" applyNumberFormat="1" applyFont="1" applyFill="1" applyBorder="1" applyAlignment="1" applyProtection="1">
      <alignment horizontal="center" vertical="center"/>
    </xf>
    <xf numFmtId="164" fontId="19" fillId="0" borderId="50" xfId="29" applyNumberFormat="1" applyFont="1" applyFill="1" applyBorder="1" applyAlignment="1" applyProtection="1">
      <alignment horizontal="center" vertical="center"/>
    </xf>
    <xf numFmtId="164" fontId="19" fillId="0" borderId="51" xfId="29" applyNumberFormat="1" applyFont="1" applyFill="1" applyBorder="1" applyAlignment="1" applyProtection="1">
      <alignment horizontal="center" vertical="center"/>
    </xf>
    <xf numFmtId="170" fontId="42" fillId="0" borderId="51" xfId="29" applyNumberFormat="1" applyFont="1" applyFill="1" applyBorder="1" applyAlignment="1" applyProtection="1">
      <alignment horizontal="center" vertical="center"/>
    </xf>
    <xf numFmtId="170" fontId="42" fillId="0" borderId="52" xfId="29" applyNumberFormat="1" applyFont="1" applyFill="1" applyBorder="1" applyAlignment="1" applyProtection="1">
      <alignment horizontal="center" vertical="center"/>
    </xf>
    <xf numFmtId="170" fontId="19" fillId="0" borderId="51" xfId="29" applyNumberFormat="1" applyFont="1" applyFill="1" applyBorder="1" applyAlignment="1" applyProtection="1">
      <alignment horizontal="center" vertical="center"/>
    </xf>
    <xf numFmtId="170" fontId="19" fillId="0" borderId="52" xfId="29" applyNumberFormat="1" applyFont="1" applyFill="1" applyBorder="1" applyAlignment="1" applyProtection="1">
      <alignment horizontal="center" vertical="center"/>
    </xf>
    <xf numFmtId="172" fontId="19" fillId="0" borderId="50" xfId="28" applyNumberFormat="1" applyFont="1" applyFill="1" applyBorder="1" applyAlignment="1" applyProtection="1">
      <alignment horizontal="center" vertical="center"/>
    </xf>
    <xf numFmtId="171" fontId="19" fillId="0" borderId="51" xfId="28" applyFont="1" applyFill="1" applyBorder="1" applyAlignment="1" applyProtection="1">
      <alignment horizontal="center" vertical="center"/>
    </xf>
    <xf numFmtId="171" fontId="19" fillId="0" borderId="52" xfId="28" applyFont="1" applyFill="1" applyBorder="1" applyAlignment="1" applyProtection="1">
      <alignment horizontal="center" vertical="center"/>
    </xf>
    <xf numFmtId="164" fontId="19" fillId="0" borderId="50" xfId="30" applyNumberFormat="1" applyFont="1" applyFill="1" applyBorder="1" applyAlignment="1" applyProtection="1">
      <alignment horizontal="center" vertical="center"/>
    </xf>
    <xf numFmtId="164" fontId="19" fillId="0" borderId="51" xfId="30" applyNumberFormat="1" applyFont="1" applyFill="1" applyBorder="1" applyAlignment="1" applyProtection="1">
      <alignment horizontal="center" vertical="center"/>
    </xf>
    <xf numFmtId="164" fontId="19" fillId="0" borderId="52" xfId="30" applyNumberFormat="1" applyFont="1" applyFill="1" applyBorder="1" applyAlignment="1" applyProtection="1">
      <alignment horizontal="center" vertical="center"/>
    </xf>
    <xf numFmtId="9" fontId="0" fillId="0" borderId="0" xfId="42" applyFont="1" applyFill="1" applyBorder="1" applyAlignment="1" applyProtection="1">
      <alignment horizontal="center" vertical="center"/>
    </xf>
    <xf numFmtId="170" fontId="19" fillId="0" borderId="50" xfId="29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vertical="center"/>
    </xf>
    <xf numFmtId="170" fontId="30" fillId="0" borderId="50" xfId="29" applyNumberFormat="1" applyFont="1" applyFill="1" applyBorder="1" applyAlignment="1" applyProtection="1">
      <alignment horizontal="center" vertical="center"/>
    </xf>
    <xf numFmtId="170" fontId="30" fillId="0" borderId="51" xfId="29" applyNumberFormat="1" applyFont="1" applyFill="1" applyBorder="1" applyAlignment="1" applyProtection="1">
      <alignment horizontal="center" vertical="center"/>
    </xf>
    <xf numFmtId="170" fontId="30" fillId="0" borderId="52" xfId="29" applyNumberFormat="1" applyFont="1" applyFill="1" applyBorder="1" applyAlignment="1" applyProtection="1">
      <alignment horizontal="center" vertical="center"/>
    </xf>
    <xf numFmtId="0" fontId="30" fillId="0" borderId="22" xfId="0" applyFont="1" applyBorder="1" applyAlignment="1">
      <alignment horizontal="right" vertical="center"/>
    </xf>
    <xf numFmtId="169" fontId="30" fillId="0" borderId="0" xfId="30" applyNumberFormat="1" applyFont="1" applyFill="1" applyBorder="1" applyAlignment="1" applyProtection="1">
      <alignment vertical="center"/>
    </xf>
    <xf numFmtId="170" fontId="29" fillId="0" borderId="50" xfId="29" applyNumberFormat="1" applyFont="1" applyFill="1" applyBorder="1" applyAlignment="1" applyProtection="1">
      <alignment horizontal="center" vertical="center"/>
    </xf>
    <xf numFmtId="170" fontId="29" fillId="0" borderId="51" xfId="29" applyNumberFormat="1" applyFont="1" applyFill="1" applyBorder="1" applyAlignment="1" applyProtection="1">
      <alignment horizontal="center" vertical="center"/>
    </xf>
    <xf numFmtId="170" fontId="29" fillId="0" borderId="52" xfId="29" applyNumberFormat="1" applyFont="1" applyFill="1" applyBorder="1" applyAlignment="1" applyProtection="1">
      <alignment horizontal="center" vertical="center"/>
    </xf>
    <xf numFmtId="0" fontId="0" fillId="0" borderId="53" xfId="0" applyBorder="1" applyAlignment="1">
      <alignment vertical="center"/>
    </xf>
    <xf numFmtId="169" fontId="0" fillId="0" borderId="54" xfId="30" applyNumberFormat="1" applyFont="1" applyFill="1" applyBorder="1" applyAlignment="1" applyProtection="1">
      <alignment vertical="center"/>
    </xf>
    <xf numFmtId="169" fontId="19" fillId="0" borderId="55" xfId="30" applyNumberFormat="1" applyFont="1" applyFill="1" applyBorder="1" applyAlignment="1" applyProtection="1">
      <alignment horizontal="center" vertical="center"/>
    </xf>
    <xf numFmtId="169" fontId="19" fillId="0" borderId="56" xfId="30" applyNumberFormat="1" applyFont="1" applyFill="1" applyBorder="1" applyAlignment="1" applyProtection="1">
      <alignment horizontal="center" vertical="center"/>
    </xf>
    <xf numFmtId="169" fontId="19" fillId="0" borderId="57" xfId="30" applyNumberFormat="1" applyFont="1" applyFill="1" applyBorder="1" applyAlignment="1" applyProtection="1">
      <alignment horizontal="center" vertical="center"/>
    </xf>
    <xf numFmtId="0" fontId="0" fillId="0" borderId="22" xfId="0" applyBorder="1" applyAlignment="1">
      <alignment vertical="center"/>
    </xf>
    <xf numFmtId="169" fontId="19" fillId="0" borderId="58" xfId="30" applyNumberFormat="1" applyFont="1" applyFill="1" applyBorder="1" applyAlignment="1" applyProtection="1">
      <alignment horizontal="center" vertical="center"/>
    </xf>
    <xf numFmtId="164" fontId="29" fillId="0" borderId="50" xfId="29" applyNumberFormat="1" applyFont="1" applyFill="1" applyBorder="1" applyAlignment="1" applyProtection="1">
      <alignment horizontal="center" vertical="center"/>
    </xf>
    <xf numFmtId="164" fontId="29" fillId="0" borderId="51" xfId="29" applyNumberFormat="1" applyFont="1" applyFill="1" applyBorder="1" applyAlignment="1" applyProtection="1">
      <alignment horizontal="center" vertical="center"/>
    </xf>
    <xf numFmtId="164" fontId="29" fillId="0" borderId="52" xfId="29" applyNumberFormat="1" applyFont="1" applyFill="1" applyBorder="1" applyAlignment="1" applyProtection="1">
      <alignment horizontal="center" vertical="center"/>
    </xf>
    <xf numFmtId="0" fontId="19" fillId="0" borderId="21" xfId="0" applyFont="1" applyBorder="1" applyAlignment="1">
      <alignment horizontal="center" vertical="center"/>
    </xf>
    <xf numFmtId="169" fontId="43" fillId="0" borderId="59" xfId="30" applyNumberFormat="1" applyFont="1" applyFill="1" applyBorder="1" applyAlignment="1" applyProtection="1">
      <alignment horizontal="center" vertical="center" wrapText="1"/>
    </xf>
    <xf numFmtId="169" fontId="19" fillId="0" borderId="60" xfId="30" applyNumberFormat="1" applyFont="1" applyFill="1" applyBorder="1" applyAlignment="1" applyProtection="1">
      <alignment horizontal="left" vertical="center"/>
    </xf>
    <xf numFmtId="169" fontId="19" fillId="0" borderId="60" xfId="30" applyNumberFormat="1" applyFont="1" applyFill="1" applyBorder="1" applyAlignment="1" applyProtection="1">
      <alignment horizontal="center" vertical="center"/>
    </xf>
    <xf numFmtId="169" fontId="19" fillId="0" borderId="61" xfId="30" applyNumberFormat="1" applyFont="1" applyFill="1" applyBorder="1" applyAlignment="1" applyProtection="1">
      <alignment horizontal="center" vertical="center"/>
    </xf>
    <xf numFmtId="0" fontId="24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4" fillId="0" borderId="0" xfId="0" applyFont="1" applyAlignment="1">
      <alignment horizontal="right" vertical="top"/>
    </xf>
    <xf numFmtId="0" fontId="37" fillId="0" borderId="0" xfId="0" applyFont="1" applyAlignment="1">
      <alignment vertical="top" wrapText="1"/>
    </xf>
    <xf numFmtId="0" fontId="35" fillId="0" borderId="0" xfId="0" applyFont="1" applyAlignment="1">
      <alignment horizontal="right" vertical="top" wrapText="1"/>
    </xf>
    <xf numFmtId="169" fontId="19" fillId="0" borderId="0" xfId="30" applyNumberFormat="1" applyFont="1" applyFill="1" applyBorder="1" applyAlignment="1" applyProtection="1">
      <alignment horizontal="right" vertical="top"/>
    </xf>
    <xf numFmtId="0" fontId="44" fillId="0" borderId="0" xfId="0" applyFont="1" applyAlignment="1">
      <alignment horizontal="left" vertical="center" wrapText="1"/>
    </xf>
    <xf numFmtId="173" fontId="0" fillId="0" borderId="0" xfId="0" applyNumberFormat="1"/>
    <xf numFmtId="0" fontId="25" fillId="0" borderId="0" xfId="0" applyFont="1" applyBorder="1" applyAlignment="1">
      <alignment horizontal="center" vertical="center"/>
    </xf>
    <xf numFmtId="0" fontId="35" fillId="24" borderId="0" xfId="0" applyFont="1" applyFill="1" applyAlignment="1">
      <alignment horizontal="center"/>
    </xf>
    <xf numFmtId="0" fontId="19" fillId="0" borderId="23" xfId="0" applyFont="1" applyBorder="1" applyAlignment="1">
      <alignment horizontal="center" vertical="top" wrapText="1" shrinkToFit="1"/>
    </xf>
    <xf numFmtId="0" fontId="19" fillId="0" borderId="24" xfId="0" applyFont="1" applyBorder="1" applyAlignment="1">
      <alignment horizontal="center" vertical="top" wrapText="1" shrinkToFit="1"/>
    </xf>
    <xf numFmtId="0" fontId="19" fillId="0" borderId="25" xfId="0" applyFont="1" applyBorder="1" applyAlignment="1">
      <alignment horizontal="center" vertical="top" wrapText="1" shrinkToFit="1"/>
    </xf>
    <xf numFmtId="165" fontId="19" fillId="0" borderId="23" xfId="0" applyNumberFormat="1" applyFont="1" applyBorder="1" applyAlignment="1">
      <alignment horizontal="center" vertical="top" wrapText="1" shrinkToFit="1"/>
    </xf>
    <xf numFmtId="165" fontId="19" fillId="0" borderId="24" xfId="0" applyNumberFormat="1" applyFont="1" applyBorder="1" applyAlignment="1">
      <alignment horizontal="center" vertical="top" wrapText="1" shrinkToFit="1"/>
    </xf>
    <xf numFmtId="165" fontId="19" fillId="0" borderId="25" xfId="0" applyNumberFormat="1" applyFont="1" applyBorder="1" applyAlignment="1">
      <alignment horizontal="center" vertical="top" wrapText="1" shrinkToFit="1"/>
    </xf>
    <xf numFmtId="0" fontId="49" fillId="0" borderId="25" xfId="0" applyFont="1" applyBorder="1" applyAlignment="1">
      <alignment horizontal="center" vertical="top" wrapText="1" shrinkToFit="1"/>
    </xf>
    <xf numFmtId="0" fontId="32" fillId="0" borderId="25" xfId="0" applyFont="1" applyBorder="1" applyAlignment="1">
      <alignment horizontal="center" vertical="top" wrapText="1" shrinkToFit="1"/>
    </xf>
    <xf numFmtId="0" fontId="19" fillId="0" borderId="62" xfId="0" applyFont="1" applyBorder="1" applyAlignment="1">
      <alignment horizontal="center" vertical="top" wrapText="1" shrinkToFit="1"/>
    </xf>
    <xf numFmtId="166" fontId="19" fillId="0" borderId="62" xfId="0" applyNumberFormat="1" applyFont="1" applyBorder="1" applyAlignment="1">
      <alignment horizontal="center" vertical="top" wrapText="1"/>
    </xf>
    <xf numFmtId="166" fontId="19" fillId="0" borderId="25" xfId="0" applyNumberFormat="1" applyFont="1" applyBorder="1" applyAlignment="1">
      <alignment horizontal="center" vertical="top" wrapText="1"/>
    </xf>
    <xf numFmtId="166" fontId="0" fillId="0" borderId="25" xfId="0" applyNumberFormat="1" applyBorder="1" applyAlignment="1">
      <alignment horizontal="center" vertical="top" wrapText="1"/>
    </xf>
    <xf numFmtId="168" fontId="19" fillId="0" borderId="17" xfId="30" applyNumberFormat="1" applyFont="1" applyFill="1" applyBorder="1" applyAlignment="1" applyProtection="1">
      <alignment horizontal="center" vertical="top" wrapText="1"/>
    </xf>
    <xf numFmtId="166" fontId="19" fillId="0" borderId="62" xfId="0" applyNumberFormat="1" applyFont="1" applyBorder="1" applyAlignment="1">
      <alignment horizontal="center" vertical="top" wrapText="1" shrinkToFit="1"/>
    </xf>
    <xf numFmtId="166" fontId="19" fillId="0" borderId="25" xfId="0" applyNumberFormat="1" applyFont="1" applyBorder="1" applyAlignment="1">
      <alignment horizontal="center" vertical="top" wrapText="1" shrinkToFit="1"/>
    </xf>
    <xf numFmtId="168" fontId="19" fillId="0" borderId="62" xfId="30" applyNumberFormat="1" applyFont="1" applyFill="1" applyBorder="1" applyAlignment="1" applyProtection="1">
      <alignment horizontal="center" vertical="top" wrapText="1"/>
    </xf>
    <xf numFmtId="0" fontId="19" fillId="0" borderId="0" xfId="0" applyFont="1" applyBorder="1" applyAlignment="1">
      <alignment horizontal="center" vertical="top" wrapText="1"/>
    </xf>
    <xf numFmtId="0" fontId="30" fillId="0" borderId="0" xfId="0" applyFont="1" applyBorder="1" applyAlignment="1">
      <alignment vertical="top"/>
    </xf>
    <xf numFmtId="0" fontId="50" fillId="0" borderId="0" xfId="0" applyFont="1" applyAlignment="1">
      <alignment horizontal="left" vertical="center" wrapText="1"/>
    </xf>
    <xf numFmtId="0" fontId="46" fillId="0" borderId="0" xfId="0" applyFont="1" applyBorder="1" applyAlignment="1">
      <alignment vertical="top"/>
    </xf>
    <xf numFmtId="1" fontId="37" fillId="20" borderId="34" xfId="0" applyNumberFormat="1" applyFont="1" applyFill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top" wrapText="1"/>
    </xf>
    <xf numFmtId="0" fontId="19" fillId="0" borderId="63" xfId="0" applyFont="1" applyBorder="1" applyAlignment="1">
      <alignment horizontal="center" vertical="top" wrapText="1"/>
    </xf>
    <xf numFmtId="0" fontId="19" fillId="0" borderId="64" xfId="0" applyFont="1" applyBorder="1" applyAlignment="1">
      <alignment horizontal="center" vertical="top" shrinkToFit="1"/>
    </xf>
    <xf numFmtId="0" fontId="19" fillId="0" borderId="12" xfId="0" applyFont="1" applyBorder="1" applyAlignment="1">
      <alignment horizontal="center" vertical="top" shrinkToFit="1"/>
    </xf>
    <xf numFmtId="0" fontId="19" fillId="0" borderId="17" xfId="0" applyFont="1" applyBorder="1" applyAlignment="1">
      <alignment horizontal="center" vertical="top" wrapText="1" shrinkToFit="1"/>
    </xf>
    <xf numFmtId="165" fontId="19" fillId="0" borderId="62" xfId="0" applyNumberFormat="1" applyFont="1" applyBorder="1" applyAlignment="1">
      <alignment horizontal="center" vertical="top" wrapText="1" shrinkToFit="1"/>
    </xf>
    <xf numFmtId="165" fontId="19" fillId="0" borderId="17" xfId="0" applyNumberFormat="1" applyFont="1" applyBorder="1" applyAlignment="1">
      <alignment horizontal="center" vertical="top" wrapText="1" shrinkToFit="1"/>
    </xf>
    <xf numFmtId="0" fontId="49" fillId="0" borderId="17" xfId="0" applyFont="1" applyBorder="1" applyAlignment="1">
      <alignment horizontal="center" vertical="top" wrapText="1" shrinkToFit="1"/>
    </xf>
    <xf numFmtId="0" fontId="32" fillId="0" borderId="17" xfId="0" applyFont="1" applyBorder="1" applyAlignment="1">
      <alignment horizontal="center" vertical="top" wrapText="1" shrinkToFit="1"/>
    </xf>
    <xf numFmtId="166" fontId="19" fillId="0" borderId="17" xfId="0" applyNumberFormat="1" applyFont="1" applyBorder="1" applyAlignment="1">
      <alignment horizontal="center" vertical="top" wrapText="1"/>
    </xf>
    <xf numFmtId="166" fontId="0" fillId="0" borderId="17" xfId="0" applyNumberFormat="1" applyBorder="1" applyAlignment="1">
      <alignment horizontal="center" vertical="top" wrapText="1"/>
    </xf>
    <xf numFmtId="166" fontId="19" fillId="0" borderId="17" xfId="0" applyNumberFormat="1" applyFont="1" applyBorder="1" applyAlignment="1">
      <alignment horizontal="center" vertical="top" wrapText="1" shrinkToFit="1"/>
    </xf>
    <xf numFmtId="0" fontId="19" fillId="0" borderId="62" xfId="0" applyFont="1" applyBorder="1" applyAlignment="1">
      <alignment horizontal="center" vertical="top" shrinkToFit="1"/>
    </xf>
    <xf numFmtId="0" fontId="19" fillId="0" borderId="17" xfId="0" applyFont="1" applyBorder="1" applyAlignment="1">
      <alignment horizontal="center" vertical="top" shrinkToFit="1"/>
    </xf>
    <xf numFmtId="0" fontId="0" fillId="0" borderId="17" xfId="0" applyBorder="1" applyAlignment="1">
      <alignment horizontal="center" vertical="top"/>
    </xf>
    <xf numFmtId="0" fontId="19" fillId="0" borderId="62" xfId="0" applyFont="1" applyBorder="1" applyAlignment="1">
      <alignment horizontal="left" vertical="top" wrapText="1"/>
    </xf>
    <xf numFmtId="0" fontId="19" fillId="0" borderId="65" xfId="0" applyFont="1" applyBorder="1" applyAlignment="1">
      <alignment horizontal="center" vertical="top"/>
    </xf>
    <xf numFmtId="0" fontId="19" fillId="0" borderId="66" xfId="0" applyFont="1" applyBorder="1" applyAlignment="1">
      <alignment horizontal="center" vertical="top"/>
    </xf>
    <xf numFmtId="0" fontId="19" fillId="0" borderId="67" xfId="0" applyFont="1" applyBorder="1" applyAlignment="1">
      <alignment horizontal="center" vertical="top" wrapText="1" shrinkToFit="1"/>
    </xf>
    <xf numFmtId="0" fontId="19" fillId="0" borderId="68" xfId="0" applyFont="1" applyBorder="1" applyAlignment="1">
      <alignment horizontal="center" vertical="top" wrapText="1" shrinkToFit="1"/>
    </xf>
    <xf numFmtId="0" fontId="29" fillId="0" borderId="22" xfId="0" applyFont="1" applyFill="1" applyBorder="1" applyAlignment="1">
      <alignment vertical="center" wrapText="1"/>
    </xf>
    <xf numFmtId="0" fontId="35" fillId="0" borderId="0" xfId="0" applyFont="1" applyFill="1" applyAlignment="1">
      <alignment horizontal="center"/>
    </xf>
    <xf numFmtId="0" fontId="35" fillId="0" borderId="0" xfId="0" applyFont="1" applyFill="1"/>
    <xf numFmtId="0" fontId="0" fillId="0" borderId="0" xfId="0" applyAlignment="1">
      <alignment horizontal="right" vertical="top"/>
    </xf>
    <xf numFmtId="0" fontId="35" fillId="0" borderId="23" xfId="0" applyFont="1" applyBorder="1" applyAlignment="1">
      <alignment horizontal="center" vertical="top" wrapText="1"/>
    </xf>
    <xf numFmtId="0" fontId="35" fillId="0" borderId="37" xfId="0" applyFont="1" applyBorder="1" applyAlignment="1">
      <alignment horizontal="center" vertical="top" wrapText="1"/>
    </xf>
    <xf numFmtId="0" fontId="24" fillId="20" borderId="23" xfId="0" applyFont="1" applyFill="1" applyBorder="1" applyAlignment="1">
      <alignment horizontal="center" vertical="center" wrapText="1"/>
    </xf>
    <xf numFmtId="0" fontId="24" fillId="20" borderId="37" xfId="0" applyFont="1" applyFill="1" applyBorder="1" applyAlignment="1">
      <alignment horizontal="center" vertical="center" wrapText="1"/>
    </xf>
    <xf numFmtId="1" fontId="35" fillId="0" borderId="37" xfId="0" applyNumberFormat="1" applyFont="1" applyBorder="1" applyAlignment="1">
      <alignment horizontal="center" vertical="top" wrapText="1"/>
    </xf>
    <xf numFmtId="164" fontId="35" fillId="0" borderId="37" xfId="0" applyNumberFormat="1" applyFont="1" applyBorder="1" applyAlignment="1">
      <alignment horizontal="center" vertical="top" wrapText="1"/>
    </xf>
    <xf numFmtId="0" fontId="24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top" shrinkToFit="1"/>
    </xf>
    <xf numFmtId="0" fontId="19" fillId="0" borderId="0" xfId="0" applyFont="1" applyBorder="1" applyAlignment="1">
      <alignment horizontal="center" vertical="top" shrinkToFit="1"/>
    </xf>
    <xf numFmtId="0" fontId="19" fillId="0" borderId="0" xfId="0" applyFont="1" applyAlignment="1">
      <alignment vertical="top" shrinkToFit="1"/>
    </xf>
    <xf numFmtId="0" fontId="35" fillId="0" borderId="69" xfId="0" applyFont="1" applyBorder="1" applyAlignment="1">
      <alignment vertical="top"/>
    </xf>
    <xf numFmtId="174" fontId="35" fillId="0" borderId="36" xfId="0" applyNumberFormat="1" applyFont="1" applyBorder="1" applyAlignment="1">
      <alignment vertical="top" wrapText="1"/>
    </xf>
    <xf numFmtId="164" fontId="45" fillId="0" borderId="0" xfId="29" applyBorder="1" applyAlignment="1">
      <alignment vertical="center" wrapText="1"/>
    </xf>
    <xf numFmtId="0" fontId="35" fillId="0" borderId="70" xfId="0" applyFont="1" applyBorder="1" applyAlignment="1">
      <alignment horizontal="left" vertical="center" wrapText="1"/>
    </xf>
    <xf numFmtId="0" fontId="35" fillId="0" borderId="71" xfId="0" applyFont="1" applyBorder="1" applyAlignment="1">
      <alignment horizontal="left" vertical="center" wrapText="1"/>
    </xf>
    <xf numFmtId="0" fontId="35" fillId="0" borderId="72" xfId="0" applyFont="1" applyBorder="1" applyAlignment="1">
      <alignment horizontal="left" vertical="center" wrapText="1"/>
    </xf>
    <xf numFmtId="0" fontId="30" fillId="0" borderId="73" xfId="0" applyFont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35" fillId="0" borderId="73" xfId="0" applyFont="1" applyBorder="1" applyAlignment="1">
      <alignment horizontal="center" vertical="center"/>
    </xf>
    <xf numFmtId="0" fontId="35" fillId="0" borderId="73" xfId="0" applyFont="1" applyBorder="1" applyAlignment="1">
      <alignment horizontal="left" vertical="center" wrapText="1"/>
    </xf>
    <xf numFmtId="0" fontId="0" fillId="0" borderId="74" xfId="0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29" fillId="20" borderId="23" xfId="0" applyFont="1" applyFill="1" applyBorder="1" applyAlignment="1">
      <alignment horizontal="center" vertical="center" wrapText="1"/>
    </xf>
    <xf numFmtId="0" fontId="29" fillId="20" borderId="37" xfId="0" applyFont="1" applyFill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top" shrinkToFit="1"/>
    </xf>
    <xf numFmtId="0" fontId="19" fillId="0" borderId="66" xfId="0" applyFont="1" applyBorder="1" applyAlignment="1">
      <alignment horizontal="center" vertical="top" shrinkToFit="1"/>
    </xf>
    <xf numFmtId="0" fontId="19" fillId="0" borderId="67" xfId="0" applyFont="1" applyBorder="1" applyAlignment="1">
      <alignment horizontal="center" vertical="top" shrinkToFit="1"/>
    </xf>
    <xf numFmtId="0" fontId="19" fillId="0" borderId="68" xfId="0" applyFont="1" applyBorder="1" applyAlignment="1">
      <alignment horizontal="center" vertical="top" shrinkToFit="1"/>
    </xf>
    <xf numFmtId="0" fontId="19" fillId="0" borderId="75" xfId="0" applyFont="1" applyBorder="1" applyAlignment="1">
      <alignment horizontal="center" vertical="top"/>
    </xf>
    <xf numFmtId="0" fontId="19" fillId="0" borderId="76" xfId="0" applyFont="1" applyBorder="1" applyAlignment="1">
      <alignment horizontal="center" vertical="top"/>
    </xf>
    <xf numFmtId="0" fontId="19" fillId="0" borderId="77" xfId="0" applyFont="1" applyBorder="1" applyAlignment="1">
      <alignment horizontal="center" vertical="top" wrapText="1" shrinkToFit="1"/>
    </xf>
    <xf numFmtId="0" fontId="19" fillId="0" borderId="78" xfId="0" applyFont="1" applyBorder="1" applyAlignment="1">
      <alignment horizontal="center" vertical="top" wrapText="1" shrinkToFit="1"/>
    </xf>
    <xf numFmtId="0" fontId="19" fillId="0" borderId="79" xfId="0" applyFont="1" applyBorder="1" applyAlignment="1">
      <alignment horizontal="left"/>
    </xf>
    <xf numFmtId="0" fontId="19" fillId="0" borderId="80" xfId="0" applyFont="1" applyBorder="1" applyAlignment="1">
      <alignment horizontal="center"/>
    </xf>
    <xf numFmtId="0" fontId="19" fillId="0" borderId="81" xfId="0" applyFont="1" applyBorder="1"/>
    <xf numFmtId="0" fontId="19" fillId="0" borderId="82" xfId="0" applyFont="1" applyBorder="1"/>
    <xf numFmtId="0" fontId="30" fillId="20" borderId="83" xfId="0" applyFont="1" applyFill="1" applyBorder="1" applyAlignment="1">
      <alignment vertical="center"/>
    </xf>
    <xf numFmtId="0" fontId="30" fillId="20" borderId="84" xfId="0" applyFont="1" applyFill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top" wrapText="1"/>
    </xf>
    <xf numFmtId="0" fontId="29" fillId="0" borderId="0" xfId="0" applyFont="1" applyBorder="1" applyAlignment="1">
      <alignment horizontal="center" vertical="center"/>
    </xf>
    <xf numFmtId="0" fontId="24" fillId="0" borderId="17" xfId="0" applyFont="1" applyFill="1" applyBorder="1" applyAlignment="1">
      <alignment horizontal="left" vertical="top" wrapText="1" indent="1"/>
    </xf>
    <xf numFmtId="0" fontId="23" fillId="0" borderId="17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center" vertical="center"/>
    </xf>
    <xf numFmtId="0" fontId="22" fillId="21" borderId="11" xfId="0" applyFont="1" applyFill="1" applyBorder="1" applyAlignment="1">
      <alignment horizontal="center" vertical="center"/>
    </xf>
    <xf numFmtId="0" fontId="22" fillId="21" borderId="85" xfId="0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left" vertical="top" wrapText="1" indent="1"/>
    </xf>
    <xf numFmtId="0" fontId="23" fillId="0" borderId="16" xfId="0" applyFont="1" applyBorder="1" applyAlignment="1">
      <alignment horizontal="left" vertical="top" wrapText="1"/>
    </xf>
    <xf numFmtId="0" fontId="19" fillId="0" borderId="69" xfId="0" applyFont="1" applyBorder="1" applyAlignment="1">
      <alignment horizontal="left"/>
    </xf>
    <xf numFmtId="0" fontId="19" fillId="0" borderId="86" xfId="0" applyFont="1" applyBorder="1" applyAlignment="1">
      <alignment horizontal="left"/>
    </xf>
    <xf numFmtId="0" fontId="23" fillId="0" borderId="0" xfId="0" applyFont="1" applyBorder="1" applyAlignment="1">
      <alignment horizontal="left" vertical="top" shrinkToFit="1"/>
    </xf>
    <xf numFmtId="0" fontId="30" fillId="0" borderId="87" xfId="0" applyFont="1" applyBorder="1" applyAlignment="1">
      <alignment horizontal="center" vertical="center"/>
    </xf>
    <xf numFmtId="0" fontId="30" fillId="0" borderId="88" xfId="0" applyFont="1" applyBorder="1" applyAlignment="1">
      <alignment horizontal="center" vertical="center"/>
    </xf>
    <xf numFmtId="0" fontId="30" fillId="0" borderId="89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top" wrapText="1"/>
    </xf>
    <xf numFmtId="0" fontId="23" fillId="0" borderId="66" xfId="0" applyFont="1" applyBorder="1" applyAlignment="1">
      <alignment horizontal="left" vertical="top" shrinkToFit="1"/>
    </xf>
    <xf numFmtId="0" fontId="23" fillId="0" borderId="66" xfId="0" applyFont="1" applyBorder="1" applyAlignment="1">
      <alignment horizontal="left" vertical="top" wrapText="1"/>
    </xf>
    <xf numFmtId="0" fontId="23" fillId="0" borderId="76" xfId="0" applyFont="1" applyBorder="1" applyAlignment="1">
      <alignment horizontal="left" vertical="top" wrapText="1"/>
    </xf>
    <xf numFmtId="0" fontId="31" fillId="0" borderId="26" xfId="0" applyFont="1" applyBorder="1" applyAlignment="1">
      <alignment horizontal="left" vertical="top" wrapText="1"/>
    </xf>
    <xf numFmtId="0" fontId="31" fillId="0" borderId="0" xfId="0" applyFont="1" applyBorder="1" applyAlignment="1">
      <alignment horizontal="left" vertical="top" wrapText="1"/>
    </xf>
    <xf numFmtId="0" fontId="23" fillId="0" borderId="26" xfId="0" applyFont="1" applyBorder="1" applyAlignment="1">
      <alignment horizontal="left" vertical="top" wrapText="1"/>
    </xf>
    <xf numFmtId="0" fontId="30" fillId="20" borderId="90" xfId="0" applyFont="1" applyFill="1" applyBorder="1" applyAlignment="1">
      <alignment horizontal="center" vertical="center"/>
    </xf>
    <xf numFmtId="0" fontId="30" fillId="20" borderId="91" xfId="0" applyFont="1" applyFill="1" applyBorder="1" applyAlignment="1">
      <alignment horizontal="center" vertical="center" wrapText="1"/>
    </xf>
    <xf numFmtId="0" fontId="30" fillId="20" borderId="0" xfId="0" applyFont="1" applyFill="1" applyBorder="1" applyAlignment="1">
      <alignment horizontal="center" vertical="center" wrapText="1"/>
    </xf>
    <xf numFmtId="0" fontId="30" fillId="20" borderId="10" xfId="0" applyFont="1" applyFill="1" applyBorder="1" applyAlignment="1">
      <alignment horizontal="center" vertical="center" wrapText="1"/>
    </xf>
    <xf numFmtId="0" fontId="30" fillId="20" borderId="92" xfId="0" applyFont="1" applyFill="1" applyBorder="1" applyAlignment="1">
      <alignment horizontal="center" vertical="center" wrapText="1"/>
    </xf>
    <xf numFmtId="0" fontId="37" fillId="0" borderId="0" xfId="0" applyFont="1" applyBorder="1" applyAlignment="1">
      <alignment horizontal="left" vertical="top" wrapText="1"/>
    </xf>
    <xf numFmtId="0" fontId="29" fillId="0" borderId="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left" vertical="top" wrapText="1"/>
    </xf>
    <xf numFmtId="0" fontId="35" fillId="0" borderId="38" xfId="0" applyFont="1" applyBorder="1" applyAlignment="1">
      <alignment horizontal="left" vertical="top" wrapText="1"/>
    </xf>
    <xf numFmtId="0" fontId="29" fillId="0" borderId="69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37" fillId="0" borderId="63" xfId="0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center" wrapText="1"/>
    </xf>
    <xf numFmtId="0" fontId="37" fillId="0" borderId="27" xfId="0" applyFont="1" applyBorder="1" applyAlignment="1">
      <alignment horizontal="center" vertical="center" wrapText="1"/>
    </xf>
    <xf numFmtId="0" fontId="37" fillId="0" borderId="93" xfId="0" applyFont="1" applyBorder="1" applyAlignment="1">
      <alignment horizontal="center" vertical="center" wrapText="1"/>
    </xf>
    <xf numFmtId="0" fontId="29" fillId="20" borderId="22" xfId="0" applyFont="1" applyFill="1" applyBorder="1" applyAlignment="1">
      <alignment horizontal="left" vertical="center" wrapText="1"/>
    </xf>
    <xf numFmtId="0" fontId="37" fillId="20" borderId="11" xfId="0" applyFont="1" applyFill="1" applyBorder="1" applyAlignment="1">
      <alignment horizontal="center" vertical="center"/>
    </xf>
    <xf numFmtId="0" fontId="37" fillId="25" borderId="94" xfId="0" applyFont="1" applyFill="1" applyBorder="1" applyAlignment="1">
      <alignment horizontal="center" vertical="center" wrapText="1"/>
    </xf>
    <xf numFmtId="0" fontId="37" fillId="25" borderId="95" xfId="0" applyFont="1" applyFill="1" applyBorder="1" applyAlignment="1">
      <alignment horizontal="center" vertical="center" wrapText="1"/>
    </xf>
    <xf numFmtId="0" fontId="37" fillId="25" borderId="96" xfId="0" applyFont="1" applyFill="1" applyBorder="1" applyAlignment="1">
      <alignment horizontal="center" vertical="center" wrapText="1"/>
    </xf>
    <xf numFmtId="0" fontId="37" fillId="25" borderId="97" xfId="0" applyFont="1" applyFill="1" applyBorder="1" applyAlignment="1">
      <alignment horizontal="center" vertical="center"/>
    </xf>
    <xf numFmtId="0" fontId="0" fillId="0" borderId="98" xfId="0" applyBorder="1"/>
    <xf numFmtId="0" fontId="37" fillId="25" borderId="94" xfId="0" applyFont="1" applyFill="1" applyBorder="1" applyAlignment="1">
      <alignment horizontal="center" vertical="center"/>
    </xf>
    <xf numFmtId="0" fontId="0" fillId="0" borderId="99" xfId="0" applyBorder="1"/>
    <xf numFmtId="0" fontId="37" fillId="25" borderId="99" xfId="0" applyFont="1" applyFill="1" applyBorder="1" applyAlignment="1">
      <alignment horizontal="center" vertical="center" wrapText="1"/>
    </xf>
    <xf numFmtId="0" fontId="37" fillId="20" borderId="10" xfId="0" applyFont="1" applyFill="1" applyBorder="1" applyAlignment="1">
      <alignment horizontal="center" vertical="center"/>
    </xf>
    <xf numFmtId="0" fontId="37" fillId="20" borderId="85" xfId="0" applyFont="1" applyFill="1" applyBorder="1" applyAlignment="1">
      <alignment horizontal="center" vertical="center" wrapText="1"/>
    </xf>
    <xf numFmtId="0" fontId="0" fillId="0" borderId="0" xfId="0"/>
    <xf numFmtId="0" fontId="0" fillId="0" borderId="10" xfId="0" applyBorder="1"/>
    <xf numFmtId="0" fontId="0" fillId="0" borderId="85" xfId="0" applyBorder="1"/>
    <xf numFmtId="0" fontId="37" fillId="0" borderId="87" xfId="0" applyFont="1" applyBorder="1" applyAlignment="1">
      <alignment horizontal="center" vertical="center" wrapText="1"/>
    </xf>
    <xf numFmtId="0" fontId="37" fillId="0" borderId="88" xfId="0" applyFont="1" applyBorder="1" applyAlignment="1">
      <alignment horizontal="center" vertical="center" wrapText="1"/>
    </xf>
    <xf numFmtId="0" fontId="37" fillId="0" borderId="100" xfId="0" applyFont="1" applyBorder="1" applyAlignment="1">
      <alignment horizontal="center" vertical="center" wrapText="1"/>
    </xf>
    <xf numFmtId="0" fontId="29" fillId="20" borderId="17" xfId="0" applyFont="1" applyFill="1" applyBorder="1" applyAlignment="1">
      <alignment horizontal="left" vertical="center" wrapText="1"/>
    </xf>
    <xf numFmtId="0" fontId="36" fillId="0" borderId="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9" fillId="0" borderId="22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30" fillId="21" borderId="90" xfId="0" applyFont="1" applyFill="1" applyBorder="1" applyAlignment="1">
      <alignment horizontal="center" vertical="center" wrapText="1"/>
    </xf>
    <xf numFmtId="0" fontId="30" fillId="21" borderId="101" xfId="0" applyFont="1" applyFill="1" applyBorder="1" applyAlignment="1">
      <alignment horizontal="center" vertical="center" wrapText="1"/>
    </xf>
    <xf numFmtId="169" fontId="30" fillId="21" borderId="101" xfId="30" applyNumberFormat="1" applyFont="1" applyFill="1" applyBorder="1" applyAlignment="1" applyProtection="1">
      <alignment horizontal="center" vertical="center" wrapText="1"/>
    </xf>
    <xf numFmtId="169" fontId="30" fillId="21" borderId="102" xfId="30" applyNumberFormat="1" applyFont="1" applyFill="1" applyBorder="1" applyAlignment="1" applyProtection="1">
      <alignment horizontal="center" vertical="center" wrapText="1"/>
    </xf>
    <xf numFmtId="0" fontId="30" fillId="20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vertical="center" wrapText="1"/>
    </xf>
    <xf numFmtId="0" fontId="23" fillId="0" borderId="26" xfId="0" applyFont="1" applyBorder="1" applyAlignment="1">
      <alignment horizontal="left" vertical="center" wrapText="1"/>
    </xf>
    <xf numFmtId="0" fontId="23" fillId="0" borderId="0" xfId="0" quotePrefix="1" applyFont="1" applyBorder="1" applyAlignment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30" fillId="26" borderId="73" xfId="0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[0]" xfId="29" builtinId="6"/>
    <cellStyle name="Currency [0]" xfId="30" builtinId="7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Percent" xfId="42" builtinId="5"/>
    <cellStyle name="Style 1" xfId="43"/>
    <cellStyle name="Title" xfId="44" builtinId="15" customBuiltin="1"/>
    <cellStyle name="Total" xfId="45" builtinId="25" customBuiltin="1"/>
    <cellStyle name="Warning Text" xfId="46" builtinId="11" customBuiltin="1"/>
  </cellStyles>
  <dxfs count="3"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3"/>
          <bgColor indexed="5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view="pageBreakPreview" zoomScale="87" zoomScaleSheetLayoutView="87" workbookViewId="0">
      <selection activeCell="E12" sqref="E12:H15"/>
    </sheetView>
  </sheetViews>
  <sheetFormatPr defaultRowHeight="12.75" x14ac:dyDescent="0.2"/>
  <cols>
    <col min="1" max="1" width="9.28515625" customWidth="1"/>
    <col min="2" max="2" width="6.7109375" style="1" customWidth="1"/>
    <col min="3" max="3" width="8" style="2" customWidth="1"/>
    <col min="4" max="4" width="35.140625" style="2" customWidth="1"/>
    <col min="5" max="5" width="28.7109375" style="2" customWidth="1"/>
    <col min="6" max="6" width="12.85546875" style="3" customWidth="1"/>
    <col min="7" max="7" width="16.42578125" style="3" customWidth="1"/>
    <col min="8" max="8" width="16.42578125" customWidth="1"/>
  </cols>
  <sheetData>
    <row r="1" spans="2:11" s="4" customFormat="1" ht="12" customHeight="1" x14ac:dyDescent="0.2">
      <c r="F1" s="5"/>
      <c r="G1" s="5"/>
      <c r="H1" s="5" t="s">
        <v>0</v>
      </c>
    </row>
    <row r="2" spans="2:11" s="4" customFormat="1" ht="12" customHeight="1" x14ac:dyDescent="0.2">
      <c r="F2" s="5"/>
      <c r="G2" s="5"/>
      <c r="H2" s="6" t="s">
        <v>223</v>
      </c>
    </row>
    <row r="3" spans="2:11" s="4" customFormat="1" ht="12" customHeight="1" x14ac:dyDescent="0.2">
      <c r="F3" s="5"/>
      <c r="G3" s="5"/>
      <c r="H3" s="6" t="s">
        <v>224</v>
      </c>
    </row>
    <row r="4" spans="2:11" ht="9" customHeight="1" x14ac:dyDescent="0.2"/>
    <row r="5" spans="2:11" ht="15" x14ac:dyDescent="0.2">
      <c r="B5" s="317" t="s">
        <v>1</v>
      </c>
      <c r="C5" s="317"/>
      <c r="D5" s="317"/>
      <c r="E5" s="317"/>
      <c r="F5" s="317"/>
      <c r="G5" s="317"/>
      <c r="H5" s="317"/>
      <c r="I5" s="7"/>
      <c r="J5" s="7"/>
      <c r="K5" s="7"/>
    </row>
    <row r="6" spans="2:11" ht="15" x14ac:dyDescent="0.2">
      <c r="B6" s="317" t="s">
        <v>225</v>
      </c>
      <c r="C6" s="317"/>
      <c r="D6" s="317"/>
      <c r="E6" s="317"/>
      <c r="F6" s="317"/>
      <c r="G6" s="317"/>
      <c r="H6" s="317"/>
      <c r="I6" s="7"/>
      <c r="J6" s="7"/>
      <c r="K6" s="7"/>
    </row>
    <row r="7" spans="2:11" ht="15" x14ac:dyDescent="0.2">
      <c r="B7" s="317" t="s">
        <v>177</v>
      </c>
      <c r="C7" s="317"/>
      <c r="D7" s="317"/>
      <c r="E7" s="317"/>
      <c r="F7" s="317"/>
      <c r="G7" s="317"/>
      <c r="H7" s="317"/>
      <c r="I7" s="7"/>
      <c r="J7" s="7"/>
      <c r="K7" s="7"/>
    </row>
    <row r="8" spans="2:11" ht="9" customHeight="1" x14ac:dyDescent="0.2"/>
    <row r="9" spans="2:11" s="8" customFormat="1" ht="48.75" customHeight="1" x14ac:dyDescent="0.25">
      <c r="B9" s="9" t="s">
        <v>2</v>
      </c>
      <c r="C9" s="318" t="s">
        <v>3</v>
      </c>
      <c r="D9" s="318"/>
      <c r="E9" s="10" t="s">
        <v>4</v>
      </c>
      <c r="F9" s="319" t="s">
        <v>5</v>
      </c>
      <c r="G9" s="319"/>
      <c r="H9" s="319"/>
    </row>
    <row r="10" spans="2:11" s="11" customFormat="1" ht="9" customHeight="1" x14ac:dyDescent="0.25">
      <c r="B10" s="12"/>
      <c r="C10" s="12"/>
      <c r="D10" s="12"/>
      <c r="E10" s="13"/>
      <c r="F10" s="12"/>
      <c r="G10" s="12"/>
      <c r="H10" s="12"/>
    </row>
    <row r="11" spans="2:11" s="11" customFormat="1" ht="9" customHeight="1" x14ac:dyDescent="0.25">
      <c r="B11" s="14"/>
      <c r="C11" s="15"/>
      <c r="D11" s="16"/>
      <c r="E11" s="17"/>
      <c r="F11" s="15"/>
      <c r="G11" s="18"/>
      <c r="H11" s="19"/>
    </row>
    <row r="12" spans="2:11" s="8" customFormat="1" ht="58.15" customHeight="1" x14ac:dyDescent="0.25">
      <c r="B12" s="20" t="s">
        <v>6</v>
      </c>
      <c r="C12" s="320"/>
      <c r="D12" s="320"/>
      <c r="E12" s="21"/>
      <c r="F12" s="321"/>
      <c r="G12" s="321"/>
      <c r="H12" s="321"/>
    </row>
    <row r="13" spans="2:11" s="8" customFormat="1" ht="58.15" customHeight="1" x14ac:dyDescent="0.25">
      <c r="B13" s="22" t="s">
        <v>7</v>
      </c>
      <c r="C13" s="315"/>
      <c r="D13" s="315"/>
      <c r="E13" s="23"/>
      <c r="F13" s="316"/>
      <c r="G13" s="316"/>
      <c r="H13" s="316"/>
    </row>
    <row r="14" spans="2:11" s="8" customFormat="1" ht="58.15" customHeight="1" x14ac:dyDescent="0.25">
      <c r="B14" s="22" t="s">
        <v>8</v>
      </c>
      <c r="C14" s="315"/>
      <c r="D14" s="315"/>
      <c r="E14" s="24"/>
      <c r="F14" s="316"/>
      <c r="G14" s="316"/>
      <c r="H14" s="316"/>
    </row>
    <row r="15" spans="2:11" s="8" customFormat="1" ht="58.15" customHeight="1" x14ac:dyDescent="0.25">
      <c r="B15" s="22" t="s">
        <v>9</v>
      </c>
      <c r="C15" s="315"/>
      <c r="D15" s="315"/>
      <c r="E15" s="25"/>
      <c r="F15" s="316"/>
      <c r="G15" s="316"/>
      <c r="H15" s="316"/>
    </row>
    <row r="16" spans="2:11" s="8" customFormat="1" ht="12.75" hidden="1" customHeight="1" x14ac:dyDescent="0.25">
      <c r="B16" s="22" t="s">
        <v>10</v>
      </c>
      <c r="C16" s="315"/>
      <c r="D16" s="315"/>
      <c r="E16" s="23"/>
      <c r="F16" s="316"/>
      <c r="G16" s="316"/>
      <c r="H16" s="316"/>
    </row>
    <row r="17" spans="1:8" s="8" customFormat="1" ht="12.75" hidden="1" customHeight="1" x14ac:dyDescent="0.25">
      <c r="B17" s="22" t="s">
        <v>11</v>
      </c>
      <c r="C17" s="315"/>
      <c r="D17" s="315"/>
      <c r="E17" s="25"/>
      <c r="F17" s="316"/>
      <c r="G17" s="316"/>
      <c r="H17" s="316"/>
    </row>
    <row r="18" spans="1:8" s="8" customFormat="1" ht="12.75" hidden="1" customHeight="1" x14ac:dyDescent="0.25">
      <c r="B18" s="22" t="s">
        <v>12</v>
      </c>
      <c r="C18" s="315"/>
      <c r="D18" s="315"/>
      <c r="E18" s="23"/>
      <c r="F18" s="316"/>
      <c r="G18" s="316"/>
      <c r="H18" s="316"/>
    </row>
    <row r="19" spans="1:8" s="8" customFormat="1" ht="12.75" hidden="1" customHeight="1" x14ac:dyDescent="0.25">
      <c r="B19" s="22" t="s">
        <v>13</v>
      </c>
      <c r="C19" s="315"/>
      <c r="D19" s="315"/>
      <c r="E19" s="23"/>
      <c r="F19" s="316"/>
      <c r="G19" s="316"/>
      <c r="H19" s="316"/>
    </row>
    <row r="20" spans="1:8" s="8" customFormat="1" ht="12.75" hidden="1" customHeight="1" x14ac:dyDescent="0.25">
      <c r="B20" s="22" t="s">
        <v>14</v>
      </c>
      <c r="C20" s="315"/>
      <c r="D20" s="315"/>
      <c r="E20" s="23"/>
      <c r="F20" s="316"/>
      <c r="G20" s="316"/>
      <c r="H20" s="316"/>
    </row>
    <row r="21" spans="1:8" s="8" customFormat="1" ht="12.75" hidden="1" customHeight="1" x14ac:dyDescent="0.25">
      <c r="B21" s="22" t="s">
        <v>15</v>
      </c>
      <c r="C21" s="315"/>
      <c r="D21" s="315"/>
      <c r="E21" s="23"/>
      <c r="F21" s="316"/>
      <c r="G21" s="316"/>
      <c r="H21" s="316"/>
    </row>
    <row r="22" spans="1:8" s="8" customFormat="1" ht="12.75" hidden="1" customHeight="1" x14ac:dyDescent="0.25">
      <c r="B22" s="22" t="s">
        <v>16</v>
      </c>
      <c r="C22" s="315"/>
      <c r="D22" s="315"/>
      <c r="E22" s="23"/>
      <c r="F22" s="316"/>
      <c r="G22" s="316"/>
      <c r="H22" s="316"/>
    </row>
    <row r="23" spans="1:8" s="8" customFormat="1" ht="12.75" hidden="1" customHeight="1" x14ac:dyDescent="0.25">
      <c r="B23" s="22" t="s">
        <v>17</v>
      </c>
      <c r="C23" s="315"/>
      <c r="D23" s="315"/>
      <c r="E23" s="23"/>
      <c r="F23" s="316"/>
      <c r="G23" s="316"/>
      <c r="H23" s="316"/>
    </row>
    <row r="24" spans="1:8" x14ac:dyDescent="0.2">
      <c r="B24" s="26"/>
      <c r="C24" s="27"/>
      <c r="D24" s="28"/>
      <c r="E24" s="29"/>
      <c r="F24" s="30"/>
      <c r="G24" s="31"/>
      <c r="H24" s="32"/>
    </row>
    <row r="27" spans="1:8" ht="14.25" x14ac:dyDescent="0.2">
      <c r="A27" s="33"/>
      <c r="B27" s="33"/>
      <c r="C27" s="33"/>
      <c r="D27" s="33"/>
      <c r="E27" s="311" t="s">
        <v>18</v>
      </c>
      <c r="F27" s="311"/>
      <c r="G27" s="311"/>
      <c r="H27" s="311"/>
    </row>
    <row r="28" spans="1:8" ht="14.25" x14ac:dyDescent="0.2">
      <c r="A28" s="33"/>
      <c r="B28" s="33"/>
      <c r="C28" s="33"/>
      <c r="D28" s="33"/>
      <c r="E28" s="311" t="s">
        <v>19</v>
      </c>
      <c r="F28" s="311"/>
      <c r="G28" s="311"/>
      <c r="H28" s="311"/>
    </row>
    <row r="29" spans="1:8" ht="14.25" x14ac:dyDescent="0.2">
      <c r="A29" s="33"/>
      <c r="B29" s="33"/>
      <c r="C29" s="33"/>
      <c r="D29" s="33"/>
      <c r="E29" s="311" t="s">
        <v>20</v>
      </c>
      <c r="F29" s="311"/>
      <c r="G29" s="311"/>
      <c r="H29" s="311"/>
    </row>
    <row r="30" spans="1:8" ht="33.75" customHeight="1" x14ac:dyDescent="0.2"/>
    <row r="31" spans="1:8" ht="45" customHeight="1" x14ac:dyDescent="0.2">
      <c r="A31" s="312"/>
      <c r="B31" s="312"/>
      <c r="C31" s="312"/>
      <c r="D31" s="312"/>
      <c r="E31" s="34" t="s">
        <v>21</v>
      </c>
      <c r="F31" s="35" t="s">
        <v>22</v>
      </c>
      <c r="G31" s="36" t="s">
        <v>23</v>
      </c>
    </row>
    <row r="32" spans="1:8" ht="45" customHeight="1" x14ac:dyDescent="0.2">
      <c r="A32" s="312" t="s">
        <v>24</v>
      </c>
      <c r="B32" s="312"/>
      <c r="C32" s="312"/>
      <c r="D32" s="312"/>
      <c r="E32" s="34" t="s">
        <v>25</v>
      </c>
      <c r="F32" s="35" t="s">
        <v>26</v>
      </c>
      <c r="H32" s="5" t="s">
        <v>23</v>
      </c>
    </row>
    <row r="33" spans="1:8" ht="45" customHeight="1" x14ac:dyDescent="0.2">
      <c r="A33" s="313" t="s">
        <v>27</v>
      </c>
      <c r="B33" s="313"/>
      <c r="C33" s="313"/>
      <c r="D33" s="313"/>
      <c r="E33" s="34" t="s">
        <v>28</v>
      </c>
      <c r="F33" s="35" t="s">
        <v>29</v>
      </c>
      <c r="G33" s="36" t="s">
        <v>23</v>
      </c>
    </row>
    <row r="34" spans="1:8" ht="45" customHeight="1" x14ac:dyDescent="0.2">
      <c r="A34" s="313"/>
      <c r="B34" s="313"/>
      <c r="C34" s="313"/>
      <c r="D34" s="313"/>
      <c r="E34" s="34" t="s">
        <v>30</v>
      </c>
      <c r="F34" s="35" t="s">
        <v>29</v>
      </c>
      <c r="H34" s="5" t="s">
        <v>23</v>
      </c>
    </row>
    <row r="35" spans="1:8" ht="45" customHeight="1" x14ac:dyDescent="0.2">
      <c r="A35" s="314"/>
      <c r="B35" s="314"/>
      <c r="C35" s="314"/>
      <c r="D35" s="314"/>
      <c r="E35" s="34" t="s">
        <v>31</v>
      </c>
      <c r="F35" s="35" t="s">
        <v>29</v>
      </c>
      <c r="G35" s="36" t="s">
        <v>23</v>
      </c>
    </row>
    <row r="36" spans="1:8" ht="45" customHeight="1" x14ac:dyDescent="0.2">
      <c r="A36" s="314" t="s">
        <v>32</v>
      </c>
      <c r="B36" s="314"/>
      <c r="C36" s="314"/>
      <c r="D36" s="314"/>
      <c r="E36" s="34" t="s">
        <v>33</v>
      </c>
      <c r="F36" s="35" t="s">
        <v>29</v>
      </c>
      <c r="H36" s="5" t="s">
        <v>23</v>
      </c>
    </row>
    <row r="37" spans="1:8" ht="45" customHeight="1" x14ac:dyDescent="0.2">
      <c r="E37" s="34" t="s">
        <v>34</v>
      </c>
      <c r="F37" s="35" t="s">
        <v>29</v>
      </c>
      <c r="G37" s="36" t="s">
        <v>23</v>
      </c>
    </row>
    <row r="38" spans="1:8" x14ac:dyDescent="0.2">
      <c r="D38" s="37"/>
      <c r="E38" s="37"/>
      <c r="F38" s="37"/>
      <c r="G38" s="37"/>
    </row>
  </sheetData>
  <mergeCells count="37">
    <mergeCell ref="C12:D12"/>
    <mergeCell ref="F12:H12"/>
    <mergeCell ref="B5:H5"/>
    <mergeCell ref="B6:H6"/>
    <mergeCell ref="B7:H7"/>
    <mergeCell ref="C9:D9"/>
    <mergeCell ref="F9:H9"/>
    <mergeCell ref="C13:D13"/>
    <mergeCell ref="F13:H13"/>
    <mergeCell ref="C14:D14"/>
    <mergeCell ref="F14:H14"/>
    <mergeCell ref="C15:D15"/>
    <mergeCell ref="F15:H15"/>
    <mergeCell ref="C16:D16"/>
    <mergeCell ref="F16:H16"/>
    <mergeCell ref="C17:D17"/>
    <mergeCell ref="F17:H17"/>
    <mergeCell ref="C18:D18"/>
    <mergeCell ref="F18:H18"/>
    <mergeCell ref="C19:D19"/>
    <mergeCell ref="F19:H19"/>
    <mergeCell ref="C20:D20"/>
    <mergeCell ref="F20:H20"/>
    <mergeCell ref="C21:D21"/>
    <mergeCell ref="F21:H21"/>
    <mergeCell ref="A36:D36"/>
    <mergeCell ref="C22:D22"/>
    <mergeCell ref="F22:H22"/>
    <mergeCell ref="C23:D23"/>
    <mergeCell ref="F23:H23"/>
    <mergeCell ref="E27:H27"/>
    <mergeCell ref="E28:H28"/>
    <mergeCell ref="E29:H29"/>
    <mergeCell ref="A31:D31"/>
    <mergeCell ref="A32:D32"/>
    <mergeCell ref="A33:D34"/>
    <mergeCell ref="A35:D35"/>
  </mergeCells>
  <pageMargins left="0.65972222222222221" right="0.15972222222222221" top="0.37986111111111109" bottom="0.25972222222222224" header="0.51180555555555551" footer="0.51180555555555551"/>
  <pageSetup scale="71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"/>
  <sheetViews>
    <sheetView view="pageBreakPreview" topLeftCell="A27" zoomScale="87" zoomScaleSheetLayoutView="87" workbookViewId="0">
      <selection activeCell="H19" sqref="H19"/>
    </sheetView>
  </sheetViews>
  <sheetFormatPr defaultRowHeight="12.75" x14ac:dyDescent="0.2"/>
  <cols>
    <col min="1" max="1" width="1.140625" style="4" customWidth="1"/>
    <col min="2" max="3" width="4.28515625" style="4" customWidth="1"/>
    <col min="4" max="5" width="3" style="4" customWidth="1"/>
    <col min="6" max="6" width="45.140625" style="4" customWidth="1"/>
    <col min="7" max="7" width="22.7109375" style="37" customWidth="1"/>
    <col min="8" max="10" width="21.42578125" style="37" customWidth="1"/>
    <col min="11" max="16384" width="9.140625" style="4"/>
  </cols>
  <sheetData>
    <row r="1" spans="2:10" x14ac:dyDescent="0.2">
      <c r="G1" s="5"/>
      <c r="I1" s="5"/>
      <c r="J1" s="5" t="str">
        <f>RekAdm!H1</f>
        <v>Lampiran Berita Acara Evaluasi</v>
      </c>
    </row>
    <row r="2" spans="2:10" x14ac:dyDescent="0.2">
      <c r="G2" s="5"/>
      <c r="I2" s="5"/>
      <c r="J2" s="5" t="str">
        <f>RekAdm!H2</f>
        <v>No.:     .BAEAT/      /     /</v>
      </c>
    </row>
    <row r="3" spans="2:10" x14ac:dyDescent="0.2">
      <c r="G3" s="5"/>
      <c r="J3" s="5" t="str">
        <f>RekAdm!H3</f>
        <v>Tanggal :</v>
      </c>
    </row>
    <row r="4" spans="2:10" ht="8.25" customHeight="1" x14ac:dyDescent="0.2">
      <c r="G4" s="5"/>
      <c r="H4" s="6"/>
      <c r="I4" s="6"/>
      <c r="J4" s="6"/>
    </row>
    <row r="5" spans="2:10" ht="15" x14ac:dyDescent="0.2">
      <c r="B5" s="317" t="s">
        <v>1</v>
      </c>
      <c r="C5" s="317"/>
      <c r="D5" s="317"/>
      <c r="E5" s="317"/>
      <c r="F5" s="317"/>
      <c r="G5" s="317"/>
      <c r="H5" s="317"/>
      <c r="I5" s="317"/>
      <c r="J5" s="317"/>
    </row>
    <row r="6" spans="2:10" ht="15" x14ac:dyDescent="0.2">
      <c r="B6" s="317" t="s">
        <v>222</v>
      </c>
      <c r="C6" s="317"/>
      <c r="D6" s="317"/>
      <c r="E6" s="317"/>
      <c r="F6" s="317"/>
      <c r="G6" s="317"/>
      <c r="H6" s="317"/>
      <c r="I6" s="317"/>
      <c r="J6" s="317"/>
    </row>
    <row r="7" spans="2:10" ht="15" x14ac:dyDescent="0.2">
      <c r="B7" s="317" t="str">
        <f>RekAdm!B7</f>
        <v>PT PLN (PERSERO) KANTOR PUSAT</v>
      </c>
      <c r="C7" s="317"/>
      <c r="D7" s="317"/>
      <c r="E7" s="317"/>
      <c r="F7" s="317"/>
      <c r="G7" s="317"/>
      <c r="H7" s="317"/>
      <c r="I7" s="317"/>
      <c r="J7" s="317"/>
    </row>
    <row r="8" spans="2:10" ht="6.75" customHeight="1" x14ac:dyDescent="0.2"/>
    <row r="9" spans="2:10" ht="13.5" thickBot="1" x14ac:dyDescent="0.25">
      <c r="B9" s="335" t="s">
        <v>2</v>
      </c>
      <c r="C9" s="336" t="s">
        <v>232</v>
      </c>
      <c r="D9" s="337"/>
      <c r="E9" s="337"/>
      <c r="F9" s="338"/>
      <c r="G9" s="309" t="s">
        <v>36</v>
      </c>
      <c r="H9" s="310"/>
      <c r="I9" s="310"/>
      <c r="J9" s="310"/>
    </row>
    <row r="10" spans="2:10" ht="13.5" thickBot="1" x14ac:dyDescent="0.25">
      <c r="B10" s="335"/>
      <c r="C10" s="336"/>
      <c r="D10" s="337"/>
      <c r="E10" s="337"/>
      <c r="F10" s="338"/>
      <c r="G10" s="339" t="s">
        <v>209</v>
      </c>
      <c r="H10" s="339" t="s">
        <v>209</v>
      </c>
      <c r="I10" s="339" t="s">
        <v>210</v>
      </c>
      <c r="J10" s="339" t="s">
        <v>211</v>
      </c>
    </row>
    <row r="11" spans="2:10" ht="20.25" customHeight="1" x14ac:dyDescent="0.2">
      <c r="B11" s="335"/>
      <c r="C11" s="336"/>
      <c r="D11" s="337"/>
      <c r="E11" s="337"/>
      <c r="F11" s="338"/>
      <c r="G11" s="339"/>
      <c r="H11" s="339"/>
      <c r="I11" s="339"/>
      <c r="J11" s="339"/>
    </row>
    <row r="12" spans="2:10" s="41" customFormat="1" ht="2.25" customHeight="1" x14ac:dyDescent="0.2">
      <c r="B12" s="42"/>
      <c r="C12" s="42"/>
      <c r="D12" s="43"/>
      <c r="E12" s="43"/>
      <c r="F12" s="43"/>
      <c r="G12" s="44"/>
      <c r="H12" s="44"/>
      <c r="I12" s="44"/>
      <c r="J12" s="44"/>
    </row>
    <row r="13" spans="2:10" s="45" customFormat="1" ht="14.25" hidden="1" x14ac:dyDescent="0.2">
      <c r="B13" s="46" t="s">
        <v>6</v>
      </c>
      <c r="C13" s="332" t="s">
        <v>37</v>
      </c>
      <c r="D13" s="332"/>
      <c r="E13" s="332"/>
      <c r="F13" s="333"/>
      <c r="G13" s="250"/>
      <c r="H13" s="251"/>
      <c r="I13" s="251"/>
      <c r="J13" s="251"/>
    </row>
    <row r="14" spans="2:10" s="45" customFormat="1" ht="14.25" hidden="1" x14ac:dyDescent="0.2">
      <c r="B14" s="46"/>
      <c r="C14" s="50" t="s">
        <v>38</v>
      </c>
      <c r="D14" s="51" t="s">
        <v>39</v>
      </c>
      <c r="E14" s="50"/>
      <c r="F14" s="50"/>
      <c r="G14" s="234" t="s">
        <v>38</v>
      </c>
      <c r="H14" s="252" t="s">
        <v>40</v>
      </c>
      <c r="I14" s="252" t="s">
        <v>41</v>
      </c>
      <c r="J14" s="252" t="s">
        <v>42</v>
      </c>
    </row>
    <row r="15" spans="2:10" s="45" customFormat="1" ht="14.25" hidden="1" x14ac:dyDescent="0.2">
      <c r="B15" s="46"/>
      <c r="C15" s="50" t="s">
        <v>38</v>
      </c>
      <c r="D15" s="51" t="s">
        <v>43</v>
      </c>
      <c r="E15" s="50"/>
      <c r="F15" s="50"/>
      <c r="G15" s="253">
        <v>40870</v>
      </c>
      <c r="H15" s="254">
        <v>40870</v>
      </c>
      <c r="I15" s="254">
        <v>40870</v>
      </c>
      <c r="J15" s="254">
        <v>40870</v>
      </c>
    </row>
    <row r="16" spans="2:10" s="45" customFormat="1" ht="14.25" hidden="1" x14ac:dyDescent="0.2">
      <c r="B16" s="46"/>
      <c r="C16" s="50" t="s">
        <v>38</v>
      </c>
      <c r="D16" s="51" t="s">
        <v>44</v>
      </c>
      <c r="E16" s="50"/>
      <c r="F16" s="50"/>
      <c r="G16" s="234" t="s">
        <v>45</v>
      </c>
      <c r="H16" s="252" t="s">
        <v>45</v>
      </c>
      <c r="I16" s="252" t="s">
        <v>45</v>
      </c>
      <c r="J16" s="252" t="s">
        <v>45</v>
      </c>
    </row>
    <row r="17" spans="2:10" s="45" customFormat="1" ht="14.25" hidden="1" x14ac:dyDescent="0.2">
      <c r="B17" s="46"/>
      <c r="C17" s="50" t="s">
        <v>38</v>
      </c>
      <c r="D17" s="51" t="s">
        <v>46</v>
      </c>
      <c r="E17" s="50"/>
      <c r="F17" s="50"/>
      <c r="G17" s="234" t="s">
        <v>45</v>
      </c>
      <c r="H17" s="252" t="s">
        <v>45</v>
      </c>
      <c r="I17" s="252" t="s">
        <v>45</v>
      </c>
      <c r="J17" s="252" t="s">
        <v>45</v>
      </c>
    </row>
    <row r="18" spans="2:10" s="45" customFormat="1" ht="60.75" customHeight="1" x14ac:dyDescent="0.2">
      <c r="B18" s="46" t="s">
        <v>6</v>
      </c>
      <c r="C18" s="332" t="s">
        <v>47</v>
      </c>
      <c r="D18" s="332"/>
      <c r="E18" s="332"/>
      <c r="F18" s="333"/>
      <c r="G18" s="234"/>
      <c r="H18" s="252"/>
      <c r="I18" s="252"/>
      <c r="J18" s="252"/>
    </row>
    <row r="19" spans="2:10" s="45" customFormat="1" ht="14.25" x14ac:dyDescent="0.2">
      <c r="B19" s="46" t="s">
        <v>7</v>
      </c>
      <c r="C19" s="332" t="s">
        <v>48</v>
      </c>
      <c r="D19" s="332"/>
      <c r="E19" s="332"/>
      <c r="F19" s="333"/>
      <c r="G19" s="234"/>
      <c r="H19" s="252"/>
      <c r="I19" s="252"/>
      <c r="J19" s="252"/>
    </row>
    <row r="20" spans="2:10" s="45" customFormat="1" ht="16.5" customHeight="1" x14ac:dyDescent="0.2">
      <c r="B20" s="46"/>
      <c r="C20" s="53" t="s">
        <v>49</v>
      </c>
      <c r="D20" s="334" t="s">
        <v>50</v>
      </c>
      <c r="E20" s="334"/>
      <c r="F20" s="328"/>
      <c r="G20" s="234"/>
      <c r="H20" s="252"/>
      <c r="I20" s="252"/>
      <c r="J20" s="252"/>
    </row>
    <row r="21" spans="2:10" s="45" customFormat="1" ht="30.75" customHeight="1" x14ac:dyDescent="0.2">
      <c r="B21" s="46"/>
      <c r="C21" s="53" t="s">
        <v>51</v>
      </c>
      <c r="D21" s="334" t="s">
        <v>52</v>
      </c>
      <c r="E21" s="334"/>
      <c r="F21" s="328"/>
      <c r="G21" s="234"/>
      <c r="H21" s="255"/>
      <c r="I21" s="256"/>
      <c r="J21" s="256"/>
    </row>
    <row r="22" spans="2:10" s="45" customFormat="1" ht="32.25" customHeight="1" x14ac:dyDescent="0.2">
      <c r="B22" s="46"/>
      <c r="C22" s="53" t="s">
        <v>53</v>
      </c>
      <c r="D22" s="334" t="s">
        <v>54</v>
      </c>
      <c r="E22" s="334"/>
      <c r="F22" s="328"/>
      <c r="G22" s="234"/>
      <c r="H22" s="252"/>
      <c r="I22" s="252"/>
      <c r="J22" s="252"/>
    </row>
    <row r="23" spans="2:10" s="45" customFormat="1" ht="16.5" customHeight="1" x14ac:dyDescent="0.2">
      <c r="B23" s="46"/>
      <c r="C23" s="53" t="s">
        <v>57</v>
      </c>
      <c r="D23" s="334" t="s">
        <v>179</v>
      </c>
      <c r="E23" s="334"/>
      <c r="F23" s="328"/>
      <c r="G23" s="234"/>
      <c r="H23" s="252"/>
      <c r="I23" s="252"/>
      <c r="J23" s="252"/>
    </row>
    <row r="24" spans="2:10" s="45" customFormat="1" ht="16.5" customHeight="1" x14ac:dyDescent="0.2">
      <c r="B24" s="46"/>
      <c r="C24" s="53" t="s">
        <v>64</v>
      </c>
      <c r="D24" s="334" t="s">
        <v>67</v>
      </c>
      <c r="E24" s="334"/>
      <c r="F24" s="328"/>
      <c r="G24" s="234"/>
      <c r="H24" s="252"/>
      <c r="I24" s="252"/>
      <c r="J24" s="252"/>
    </row>
    <row r="25" spans="2:10" s="45" customFormat="1" ht="16.5" customHeight="1" x14ac:dyDescent="0.2">
      <c r="B25" s="46"/>
      <c r="C25" s="53" t="s">
        <v>68</v>
      </c>
      <c r="D25" s="334" t="s">
        <v>69</v>
      </c>
      <c r="E25" s="334"/>
      <c r="F25" s="328"/>
      <c r="G25" s="234"/>
      <c r="H25" s="252"/>
      <c r="I25" s="252"/>
      <c r="J25" s="252"/>
    </row>
    <row r="26" spans="2:10" s="45" customFormat="1" ht="16.5" customHeight="1" x14ac:dyDescent="0.2">
      <c r="B26" s="46"/>
      <c r="C26" s="53" t="s">
        <v>70</v>
      </c>
      <c r="D26" s="328" t="s">
        <v>71</v>
      </c>
      <c r="E26" s="328"/>
      <c r="F26" s="328"/>
      <c r="G26" s="234"/>
      <c r="H26" s="252"/>
      <c r="I26" s="252"/>
      <c r="J26" s="252"/>
    </row>
    <row r="27" spans="2:10" s="54" customFormat="1" ht="14.25" customHeight="1" x14ac:dyDescent="0.2">
      <c r="B27" s="46"/>
      <c r="C27" s="53"/>
      <c r="D27" s="53"/>
      <c r="E27" s="55" t="s">
        <v>68</v>
      </c>
      <c r="F27" s="56" t="s">
        <v>72</v>
      </c>
      <c r="G27" s="234"/>
      <c r="H27" s="252"/>
      <c r="I27" s="252"/>
      <c r="J27" s="252"/>
    </row>
    <row r="28" spans="2:10" s="54" customFormat="1" ht="14.25" customHeight="1" x14ac:dyDescent="0.2">
      <c r="B28" s="46"/>
      <c r="C28" s="53"/>
      <c r="D28" s="53"/>
      <c r="E28" s="55" t="s">
        <v>73</v>
      </c>
      <c r="F28" s="56" t="s">
        <v>74</v>
      </c>
      <c r="G28" s="260"/>
      <c r="H28" s="261"/>
      <c r="I28" s="261"/>
      <c r="J28" s="261"/>
    </row>
    <row r="29" spans="2:10" s="54" customFormat="1" ht="14.25" customHeight="1" x14ac:dyDescent="0.2">
      <c r="B29" s="46"/>
      <c r="C29" s="53"/>
      <c r="D29" s="53"/>
      <c r="E29" s="55" t="s">
        <v>75</v>
      </c>
      <c r="F29" s="56" t="s">
        <v>76</v>
      </c>
      <c r="G29" s="235"/>
      <c r="H29" s="258"/>
      <c r="I29" s="258"/>
      <c r="J29" s="257"/>
    </row>
    <row r="30" spans="2:10" s="45" customFormat="1" ht="16.5" customHeight="1" x14ac:dyDescent="0.2">
      <c r="B30" s="46"/>
      <c r="C30" s="53" t="s">
        <v>77</v>
      </c>
      <c r="D30" s="328" t="s">
        <v>78</v>
      </c>
      <c r="E30" s="328"/>
      <c r="F30" s="328"/>
      <c r="G30" s="234"/>
      <c r="H30" s="252"/>
      <c r="I30" s="252"/>
      <c r="J30" s="252"/>
    </row>
    <row r="31" spans="2:10" ht="26.25" customHeight="1" x14ac:dyDescent="0.2">
      <c r="B31" s="46"/>
      <c r="C31" s="53"/>
      <c r="D31" s="53"/>
      <c r="E31" s="55" t="s">
        <v>68</v>
      </c>
      <c r="F31" s="56" t="s">
        <v>79</v>
      </c>
      <c r="G31" s="234"/>
      <c r="H31" s="252"/>
      <c r="I31" s="252"/>
      <c r="J31" s="252"/>
    </row>
    <row r="32" spans="2:10" ht="14.25" customHeight="1" x14ac:dyDescent="0.2">
      <c r="B32" s="46"/>
      <c r="C32" s="53"/>
      <c r="D32" s="53"/>
      <c r="E32" s="55" t="s">
        <v>73</v>
      </c>
      <c r="F32" s="56" t="s">
        <v>80</v>
      </c>
      <c r="G32" s="241"/>
      <c r="H32" s="238"/>
      <c r="I32" s="238"/>
      <c r="J32" s="238"/>
    </row>
    <row r="33" spans="2:10" ht="14.25" customHeight="1" x14ac:dyDescent="0.2">
      <c r="B33" s="46"/>
      <c r="C33" s="53"/>
      <c r="D33" s="53"/>
      <c r="E33" s="55" t="s">
        <v>75</v>
      </c>
      <c r="F33" s="56" t="s">
        <v>81</v>
      </c>
      <c r="G33" s="239"/>
      <c r="H33" s="259"/>
      <c r="I33" s="259"/>
      <c r="J33" s="259"/>
    </row>
    <row r="34" spans="2:10" s="45" customFormat="1" ht="16.5" customHeight="1" x14ac:dyDescent="0.2">
      <c r="B34" s="46"/>
      <c r="C34" s="53" t="s">
        <v>82</v>
      </c>
      <c r="D34" s="328" t="s">
        <v>83</v>
      </c>
      <c r="E34" s="328"/>
      <c r="F34" s="328"/>
      <c r="G34" s="234"/>
      <c r="H34" s="252"/>
      <c r="I34" s="252"/>
      <c r="J34" s="252"/>
    </row>
    <row r="35" spans="2:10" ht="14.25" customHeight="1" x14ac:dyDescent="0.2">
      <c r="B35" s="46"/>
      <c r="C35" s="53"/>
      <c r="D35" s="53"/>
      <c r="E35" s="55" t="s">
        <v>68</v>
      </c>
      <c r="F35" s="56" t="s">
        <v>84</v>
      </c>
      <c r="G35" s="234"/>
      <c r="H35" s="252"/>
      <c r="I35" s="252"/>
      <c r="J35" s="252"/>
    </row>
    <row r="36" spans="2:10" ht="14.25" customHeight="1" x14ac:dyDescent="0.2">
      <c r="B36" s="46"/>
      <c r="C36" s="53"/>
      <c r="D36" s="53"/>
      <c r="E36" s="55" t="s">
        <v>73</v>
      </c>
      <c r="F36" s="56" t="s">
        <v>80</v>
      </c>
      <c r="G36" s="241"/>
      <c r="H36" s="261"/>
      <c r="I36" s="261"/>
      <c r="J36" s="238"/>
    </row>
    <row r="37" spans="2:10" ht="14.25" customHeight="1" x14ac:dyDescent="0.2">
      <c r="B37" s="46"/>
      <c r="C37" s="53"/>
      <c r="D37" s="53"/>
      <c r="E37" s="55" t="s">
        <v>75</v>
      </c>
      <c r="F37" s="56" t="s">
        <v>74</v>
      </c>
      <c r="G37" s="260"/>
      <c r="H37" s="258"/>
      <c r="I37" s="258"/>
      <c r="J37" s="261"/>
    </row>
    <row r="38" spans="2:10" s="45" customFormat="1" ht="16.5" customHeight="1" x14ac:dyDescent="0.2">
      <c r="B38" s="264"/>
      <c r="C38" s="265" t="s">
        <v>85</v>
      </c>
      <c r="D38" s="330" t="s">
        <v>86</v>
      </c>
      <c r="E38" s="330"/>
      <c r="F38" s="330"/>
      <c r="G38" s="266"/>
      <c r="H38" s="267"/>
      <c r="I38" s="267"/>
      <c r="J38" s="267"/>
    </row>
    <row r="39" spans="2:10" s="45" customFormat="1" ht="16.5" customHeight="1" x14ac:dyDescent="0.2">
      <c r="B39" s="301"/>
      <c r="C39" s="302" t="s">
        <v>87</v>
      </c>
      <c r="D39" s="331" t="s">
        <v>88</v>
      </c>
      <c r="E39" s="331"/>
      <c r="F39" s="331"/>
      <c r="G39" s="303"/>
      <c r="H39" s="304"/>
      <c r="I39" s="304"/>
      <c r="J39" s="304"/>
    </row>
    <row r="40" spans="2:10" s="45" customFormat="1" ht="16.5" customHeight="1" x14ac:dyDescent="0.2">
      <c r="B40" s="46"/>
      <c r="C40" s="53" t="s">
        <v>89</v>
      </c>
      <c r="D40" s="328" t="s">
        <v>90</v>
      </c>
      <c r="E40" s="328"/>
      <c r="F40" s="328"/>
      <c r="G40" s="234"/>
      <c r="H40" s="252"/>
      <c r="I40" s="252"/>
      <c r="J40" s="252"/>
    </row>
    <row r="41" spans="2:10" s="45" customFormat="1" ht="16.5" customHeight="1" x14ac:dyDescent="0.2">
      <c r="B41" s="46"/>
      <c r="C41" s="53" t="s">
        <v>99</v>
      </c>
      <c r="D41" s="328" t="s">
        <v>100</v>
      </c>
      <c r="E41" s="328"/>
      <c r="F41" s="328"/>
      <c r="G41" s="234"/>
      <c r="H41" s="252"/>
      <c r="I41" s="252"/>
      <c r="J41" s="252"/>
    </row>
    <row r="42" spans="2:10" s="45" customFormat="1" ht="16.5" customHeight="1" x14ac:dyDescent="0.2">
      <c r="B42" s="46"/>
      <c r="C42" s="53" t="s">
        <v>101</v>
      </c>
      <c r="D42" s="328" t="s">
        <v>102</v>
      </c>
      <c r="E42" s="328"/>
      <c r="F42" s="328"/>
      <c r="G42" s="234"/>
      <c r="H42" s="252"/>
      <c r="I42" s="252"/>
      <c r="J42" s="252"/>
    </row>
    <row r="43" spans="2:10" s="45" customFormat="1" ht="16.5" customHeight="1" x14ac:dyDescent="0.2">
      <c r="B43" s="46"/>
      <c r="C43" s="53"/>
      <c r="D43" s="328" t="s">
        <v>103</v>
      </c>
      <c r="E43" s="328"/>
      <c r="F43" s="328"/>
      <c r="G43" s="234"/>
      <c r="H43" s="252"/>
      <c r="I43" s="252"/>
      <c r="J43" s="252"/>
    </row>
    <row r="44" spans="2:10" s="45" customFormat="1" ht="16.5" customHeight="1" x14ac:dyDescent="0.2">
      <c r="B44" s="46"/>
      <c r="C44" s="53" t="s">
        <v>104</v>
      </c>
      <c r="D44" s="328" t="s">
        <v>105</v>
      </c>
      <c r="E44" s="328"/>
      <c r="F44" s="328"/>
      <c r="G44" s="260"/>
      <c r="H44" s="261"/>
      <c r="I44" s="261"/>
      <c r="J44" s="261"/>
    </row>
    <row r="45" spans="2:10" s="282" customFormat="1" ht="15" x14ac:dyDescent="0.2">
      <c r="B45" s="280"/>
      <c r="C45" s="281"/>
      <c r="D45" s="324" t="s">
        <v>106</v>
      </c>
      <c r="E45" s="324"/>
      <c r="F45" s="324"/>
      <c r="G45" s="260"/>
      <c r="H45" s="261"/>
      <c r="I45" s="261"/>
      <c r="J45" s="261"/>
    </row>
    <row r="46" spans="2:10" s="282" customFormat="1" ht="15" hidden="1" x14ac:dyDescent="0.2">
      <c r="B46" s="280"/>
      <c r="C46" s="281"/>
      <c r="D46" s="324" t="s">
        <v>107</v>
      </c>
      <c r="E46" s="324"/>
      <c r="F46" s="324"/>
      <c r="G46" s="260"/>
      <c r="H46" s="261"/>
      <c r="I46" s="261"/>
      <c r="J46" s="261"/>
    </row>
    <row r="47" spans="2:10" s="282" customFormat="1" ht="15" x14ac:dyDescent="0.2">
      <c r="B47" s="297"/>
      <c r="C47" s="298"/>
      <c r="D47" s="329" t="s">
        <v>108</v>
      </c>
      <c r="E47" s="329"/>
      <c r="F47" s="329"/>
      <c r="G47" s="299"/>
      <c r="H47" s="300"/>
      <c r="I47" s="300"/>
      <c r="J47" s="300"/>
    </row>
    <row r="48" spans="2:10" s="282" customFormat="1" ht="15" hidden="1" x14ac:dyDescent="0.2">
      <c r="B48" s="280"/>
      <c r="C48" s="281"/>
      <c r="D48" s="324" t="s">
        <v>107</v>
      </c>
      <c r="E48" s="324"/>
      <c r="F48" s="324"/>
      <c r="G48" s="260" t="s">
        <v>180</v>
      </c>
      <c r="H48" s="261" t="s">
        <v>94</v>
      </c>
      <c r="I48" s="261" t="s">
        <v>94</v>
      </c>
      <c r="J48" s="261" t="s">
        <v>109</v>
      </c>
    </row>
    <row r="49" spans="2:10" s="57" customFormat="1" ht="3" customHeight="1" x14ac:dyDescent="0.2">
      <c r="B49" s="53"/>
      <c r="C49" s="53"/>
      <c r="D49" s="56"/>
      <c r="E49" s="56"/>
      <c r="F49" s="56"/>
      <c r="G49" s="263"/>
      <c r="H49" s="262"/>
      <c r="I49" s="262"/>
      <c r="J49" s="262"/>
    </row>
    <row r="50" spans="2:10" x14ac:dyDescent="0.2">
      <c r="B50" s="325" t="s">
        <v>110</v>
      </c>
      <c r="C50" s="326"/>
      <c r="D50" s="326"/>
      <c r="E50" s="326"/>
      <c r="F50" s="327"/>
      <c r="G50" s="59" t="s">
        <v>168</v>
      </c>
      <c r="H50" s="247" t="s">
        <v>203</v>
      </c>
      <c r="I50" s="247" t="s">
        <v>168</v>
      </c>
      <c r="J50" s="247" t="s">
        <v>168</v>
      </c>
    </row>
    <row r="51" spans="2:10" ht="25.5" x14ac:dyDescent="0.2">
      <c r="B51" s="325" t="s">
        <v>5</v>
      </c>
      <c r="C51" s="326"/>
      <c r="D51" s="326"/>
      <c r="E51" s="326"/>
      <c r="F51" s="327"/>
      <c r="G51" s="248"/>
      <c r="H51" s="249" t="s">
        <v>206</v>
      </c>
      <c r="I51" s="249"/>
      <c r="J51" s="249"/>
    </row>
    <row r="52" spans="2:10" ht="10.5" customHeight="1" x14ac:dyDescent="0.2">
      <c r="B52" s="63"/>
      <c r="C52" s="63"/>
      <c r="D52" s="63"/>
      <c r="E52" s="63"/>
      <c r="F52" s="63"/>
      <c r="G52" s="63"/>
      <c r="H52" s="64"/>
      <c r="I52" s="64"/>
      <c r="J52" s="64"/>
    </row>
    <row r="53" spans="2:10" ht="14.25" customHeight="1" x14ac:dyDescent="0.2">
      <c r="B53" s="312" t="s">
        <v>24</v>
      </c>
      <c r="C53" s="312"/>
      <c r="D53" s="312"/>
      <c r="E53" s="312"/>
      <c r="F53" s="312"/>
      <c r="G53" s="154"/>
      <c r="H53" s="311" t="s">
        <v>218</v>
      </c>
      <c r="I53" s="311"/>
      <c r="J53" s="311"/>
    </row>
    <row r="54" spans="2:10" ht="14.25" customHeight="1" x14ac:dyDescent="0.2">
      <c r="D54" s="154"/>
      <c r="E54" s="154"/>
      <c r="F54" s="154"/>
      <c r="G54" s="217"/>
      <c r="H54" s="311" t="s">
        <v>154</v>
      </c>
      <c r="I54" s="311"/>
      <c r="J54" s="311"/>
    </row>
    <row r="55" spans="2:10" ht="14.25" customHeight="1" x14ac:dyDescent="0.2">
      <c r="B55" s="341" t="s">
        <v>153</v>
      </c>
      <c r="C55" s="341"/>
      <c r="D55" s="341"/>
      <c r="E55" s="341"/>
      <c r="F55" s="341"/>
      <c r="G55" s="217"/>
      <c r="H55" s="311" t="s">
        <v>20</v>
      </c>
      <c r="I55" s="311"/>
      <c r="J55" s="311"/>
    </row>
    <row r="56" spans="2:10" ht="14.25" customHeight="1" x14ac:dyDescent="0.2">
      <c r="B56" s="341" t="s">
        <v>155</v>
      </c>
      <c r="C56" s="341"/>
      <c r="D56" s="341"/>
      <c r="E56" s="341"/>
      <c r="F56" s="341"/>
      <c r="G56" s="154"/>
      <c r="H56" s="2"/>
      <c r="I56" s="3"/>
      <c r="J56" s="3"/>
    </row>
    <row r="57" spans="2:10" ht="22.5" customHeight="1" x14ac:dyDescent="0.2">
      <c r="D57" s="154"/>
      <c r="E57" s="154"/>
      <c r="F57" s="154"/>
      <c r="G57" s="340" t="s">
        <v>216</v>
      </c>
      <c r="H57" s="340"/>
      <c r="I57" s="112" t="s">
        <v>22</v>
      </c>
      <c r="J57" s="220" t="s">
        <v>156</v>
      </c>
    </row>
    <row r="58" spans="2:10" ht="22.5" customHeight="1" x14ac:dyDescent="0.2">
      <c r="B58" s="312"/>
      <c r="C58" s="312"/>
      <c r="D58" s="312"/>
      <c r="E58" s="278"/>
      <c r="F58" s="278"/>
      <c r="G58" s="340" t="s">
        <v>217</v>
      </c>
      <c r="H58" s="340"/>
      <c r="I58" s="112" t="s">
        <v>26</v>
      </c>
      <c r="J58" s="74" t="s">
        <v>156</v>
      </c>
    </row>
    <row r="59" spans="2:10" ht="22.5" customHeight="1" x14ac:dyDescent="0.2">
      <c r="B59" s="314" t="s">
        <v>220</v>
      </c>
      <c r="C59" s="314"/>
      <c r="D59" s="314"/>
      <c r="E59" s="314"/>
      <c r="F59" s="314"/>
      <c r="G59" s="340" t="s">
        <v>219</v>
      </c>
      <c r="H59" s="340"/>
      <c r="I59" s="112" t="s">
        <v>172</v>
      </c>
      <c r="J59" s="220" t="s">
        <v>156</v>
      </c>
    </row>
    <row r="60" spans="2:10" ht="22.5" customHeight="1" x14ac:dyDescent="0.2">
      <c r="D60" s="154"/>
      <c r="E60" s="154"/>
      <c r="F60" s="154"/>
      <c r="G60" s="340"/>
      <c r="H60" s="340"/>
      <c r="I60" s="112"/>
      <c r="J60" s="74" t="s">
        <v>156</v>
      </c>
    </row>
    <row r="61" spans="2:10" ht="22.5" customHeight="1" x14ac:dyDescent="0.2">
      <c r="D61" s="154"/>
      <c r="E61" s="154"/>
      <c r="F61" s="154"/>
      <c r="G61" s="340"/>
      <c r="H61" s="340"/>
      <c r="I61" s="112"/>
      <c r="J61" s="220" t="s">
        <v>156</v>
      </c>
    </row>
    <row r="62" spans="2:10" ht="22.5" customHeight="1" x14ac:dyDescent="0.2">
      <c r="B62" s="314"/>
      <c r="C62" s="314"/>
      <c r="D62" s="314"/>
      <c r="E62" s="279"/>
      <c r="F62" s="279"/>
      <c r="G62" s="340"/>
      <c r="H62" s="340"/>
      <c r="I62" s="112"/>
      <c r="J62" s="74" t="s">
        <v>156</v>
      </c>
    </row>
    <row r="63" spans="2:10" ht="22.5" customHeight="1" x14ac:dyDescent="0.2">
      <c r="D63" s="154"/>
      <c r="E63" s="154"/>
      <c r="F63" s="154"/>
      <c r="G63" s="340"/>
      <c r="H63" s="340"/>
      <c r="I63" s="112"/>
      <c r="J63" s="220" t="s">
        <v>156</v>
      </c>
    </row>
    <row r="67" spans="6:7" x14ac:dyDescent="0.2">
      <c r="F67" s="305" t="s">
        <v>212</v>
      </c>
      <c r="G67" s="306"/>
    </row>
    <row r="68" spans="6:7" x14ac:dyDescent="0.2">
      <c r="F68" s="322" t="s">
        <v>213</v>
      </c>
      <c r="G68" s="323"/>
    </row>
    <row r="69" spans="6:7" x14ac:dyDescent="0.2">
      <c r="F69" s="322" t="s">
        <v>214</v>
      </c>
      <c r="G69" s="323"/>
    </row>
    <row r="70" spans="6:7" x14ac:dyDescent="0.2">
      <c r="F70" s="307" t="s">
        <v>215</v>
      </c>
      <c r="G70" s="308"/>
    </row>
  </sheetData>
  <mergeCells count="52">
    <mergeCell ref="B55:F55"/>
    <mergeCell ref="B56:F56"/>
    <mergeCell ref="B59:F59"/>
    <mergeCell ref="G57:H57"/>
    <mergeCell ref="G58:H58"/>
    <mergeCell ref="B5:J5"/>
    <mergeCell ref="B6:J6"/>
    <mergeCell ref="B7:J7"/>
    <mergeCell ref="B9:B11"/>
    <mergeCell ref="C9:F11"/>
    <mergeCell ref="G10:G11"/>
    <mergeCell ref="H10:H11"/>
    <mergeCell ref="I10:I11"/>
    <mergeCell ref="J10:J11"/>
    <mergeCell ref="C13:F13"/>
    <mergeCell ref="C18:F18"/>
    <mergeCell ref="C19:F19"/>
    <mergeCell ref="D24:F24"/>
    <mergeCell ref="D25:F25"/>
    <mergeCell ref="D20:F20"/>
    <mergeCell ref="D21:F21"/>
    <mergeCell ref="D22:F22"/>
    <mergeCell ref="D23:F23"/>
    <mergeCell ref="D47:F47"/>
    <mergeCell ref="D41:F41"/>
    <mergeCell ref="D26:F26"/>
    <mergeCell ref="D30:F30"/>
    <mergeCell ref="D34:F34"/>
    <mergeCell ref="D38:F38"/>
    <mergeCell ref="D39:F39"/>
    <mergeCell ref="D40:F40"/>
    <mergeCell ref="D42:F42"/>
    <mergeCell ref="D43:F43"/>
    <mergeCell ref="D44:F44"/>
    <mergeCell ref="D45:F45"/>
    <mergeCell ref="D46:F46"/>
    <mergeCell ref="F68:G68"/>
    <mergeCell ref="F69:G69"/>
    <mergeCell ref="D48:F48"/>
    <mergeCell ref="B50:F50"/>
    <mergeCell ref="B51:F51"/>
    <mergeCell ref="B58:D58"/>
    <mergeCell ref="G59:H59"/>
    <mergeCell ref="G60:H60"/>
    <mergeCell ref="H53:J53"/>
    <mergeCell ref="H54:J54"/>
    <mergeCell ref="H55:J55"/>
    <mergeCell ref="G61:H61"/>
    <mergeCell ref="G62:H62"/>
    <mergeCell ref="G63:H63"/>
    <mergeCell ref="B62:D62"/>
    <mergeCell ref="B53:F53"/>
  </mergeCells>
  <printOptions horizontalCentered="1"/>
  <pageMargins left="0.15748031496062992" right="0.19685039370078741" top="0.27559055118110237" bottom="0.39370078740157483" header="0.51181102362204722" footer="0.15748031496062992"/>
  <pageSetup paperSize="9" scale="99" firstPageNumber="0" orientation="landscape" horizontalDpi="300" verticalDpi="300" r:id="rId1"/>
  <headerFooter alignWithMargins="0">
    <oddFooter>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81"/>
  <sheetViews>
    <sheetView view="pageBreakPreview" zoomScale="85" zoomScaleSheetLayoutView="85" workbookViewId="0">
      <selection activeCell="C9" sqref="C9:I12"/>
    </sheetView>
  </sheetViews>
  <sheetFormatPr defaultRowHeight="14.25" x14ac:dyDescent="0.2"/>
  <cols>
    <col min="1" max="1" width="0.7109375" style="72" customWidth="1"/>
    <col min="2" max="2" width="4.5703125" style="73" customWidth="1"/>
    <col min="3" max="3" width="3" style="73" customWidth="1"/>
    <col min="4" max="4" width="3.28515625" style="74" customWidth="1"/>
    <col min="5" max="5" width="2.5703125" style="74" customWidth="1"/>
    <col min="6" max="6" width="36" style="74" customWidth="1"/>
    <col min="7" max="7" width="3.42578125" style="74" customWidth="1"/>
    <col min="8" max="9" width="2.85546875" style="74" customWidth="1"/>
    <col min="10" max="10" width="11.42578125" style="73" customWidth="1"/>
    <col min="11" max="14" width="0" style="75" hidden="1" customWidth="1"/>
    <col min="15" max="16" width="10.5703125" style="75" customWidth="1"/>
    <col min="17" max="20" width="10.5703125" style="72" hidden="1" customWidth="1"/>
    <col min="21" max="24" width="10.5703125" style="72" customWidth="1"/>
    <col min="25" max="25" width="5.140625" style="72" customWidth="1"/>
    <col min="26" max="26" width="17.42578125" style="72" customWidth="1"/>
    <col min="27" max="249" width="9.140625" style="72"/>
  </cols>
  <sheetData>
    <row r="1" spans="2:24" s="4" customFormat="1" ht="12.75" x14ac:dyDescent="0.2">
      <c r="D1" s="76"/>
      <c r="E1" s="76"/>
      <c r="F1" s="77"/>
      <c r="G1" s="77"/>
      <c r="H1" s="77"/>
      <c r="I1" s="77"/>
      <c r="J1" s="5"/>
      <c r="K1" s="5"/>
      <c r="L1" s="5"/>
      <c r="M1" s="5"/>
      <c r="X1" s="5" t="str">
        <f>RekAdm!H1</f>
        <v>Lampiran Berita Acara Evaluasi</v>
      </c>
    </row>
    <row r="2" spans="2:24" s="4" customFormat="1" ht="12.75" x14ac:dyDescent="0.2">
      <c r="D2" s="76"/>
      <c r="E2" s="76"/>
      <c r="F2" s="77"/>
      <c r="G2" s="77"/>
      <c r="H2" s="77"/>
      <c r="I2" s="77"/>
      <c r="J2" s="5"/>
      <c r="K2" s="5"/>
      <c r="L2" s="5"/>
      <c r="M2" s="5"/>
      <c r="X2" s="5" t="str">
        <f>RekAdm!H2</f>
        <v>No.:     .BAEAT/      /     /</v>
      </c>
    </row>
    <row r="3" spans="2:24" s="4" customFormat="1" ht="12.75" x14ac:dyDescent="0.2">
      <c r="D3" s="76"/>
      <c r="E3" s="76"/>
      <c r="F3" s="77"/>
      <c r="G3" s="77"/>
      <c r="H3" s="77"/>
      <c r="I3" s="77"/>
      <c r="J3" s="5"/>
      <c r="K3" s="5"/>
      <c r="L3" s="5"/>
      <c r="M3" s="5"/>
      <c r="X3" s="5" t="str">
        <f>RekAdm!H3</f>
        <v>Tanggal :</v>
      </c>
    </row>
    <row r="4" spans="2:24" s="4" customFormat="1" ht="6.75" customHeight="1" x14ac:dyDescent="0.2">
      <c r="D4" s="76"/>
      <c r="E4" s="76"/>
      <c r="F4" s="77"/>
      <c r="G4" s="77"/>
      <c r="H4" s="77"/>
      <c r="I4" s="77"/>
      <c r="J4" s="5"/>
      <c r="K4" s="5"/>
      <c r="L4" s="5"/>
      <c r="M4" s="5"/>
      <c r="X4" s="5"/>
    </row>
    <row r="5" spans="2:24" x14ac:dyDescent="0.2">
      <c r="B5" s="369" t="s">
        <v>221</v>
      </c>
      <c r="C5" s="369"/>
      <c r="D5" s="369"/>
      <c r="E5" s="369"/>
      <c r="F5" s="369"/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</row>
    <row r="6" spans="2:24" x14ac:dyDescent="0.2">
      <c r="B6" s="369" t="str">
        <f>RekAdm!B6</f>
        <v>PEKERJAAN ............................................................</v>
      </c>
      <c r="C6" s="369"/>
      <c r="D6" s="369"/>
      <c r="E6" s="369"/>
      <c r="F6" s="369"/>
      <c r="G6" s="369"/>
      <c r="H6" s="369"/>
      <c r="I6" s="369"/>
      <c r="J6" s="369"/>
      <c r="K6" s="369"/>
      <c r="L6" s="369"/>
      <c r="M6" s="369"/>
      <c r="N6" s="369"/>
      <c r="O6" s="369"/>
      <c r="P6" s="369"/>
      <c r="Q6" s="369"/>
      <c r="R6" s="369"/>
      <c r="S6" s="369"/>
      <c r="T6" s="369"/>
      <c r="U6" s="369"/>
      <c r="V6" s="369"/>
      <c r="W6" s="369"/>
      <c r="X6" s="369"/>
    </row>
    <row r="7" spans="2:24" x14ac:dyDescent="0.2">
      <c r="B7" s="369" t="str">
        <f>RekAdm!B7</f>
        <v>PT PLN (PERSERO) KANTOR PUSAT</v>
      </c>
      <c r="C7" s="369"/>
      <c r="D7" s="369"/>
      <c r="E7" s="369"/>
      <c r="F7" s="369"/>
      <c r="G7" s="369"/>
      <c r="H7" s="369"/>
      <c r="I7" s="369"/>
      <c r="J7" s="369"/>
      <c r="K7" s="369"/>
      <c r="L7" s="369"/>
      <c r="M7" s="369"/>
      <c r="N7" s="369"/>
      <c r="O7" s="369"/>
      <c r="P7" s="369"/>
      <c r="Q7" s="369"/>
      <c r="R7" s="369"/>
      <c r="S7" s="369"/>
      <c r="T7" s="369"/>
      <c r="U7" s="369"/>
      <c r="V7" s="369"/>
      <c r="W7" s="369"/>
      <c r="X7" s="369"/>
    </row>
    <row r="8" spans="2:24" ht="3" customHeight="1" x14ac:dyDescent="0.2">
      <c r="K8" s="225"/>
      <c r="L8" s="225"/>
      <c r="M8" s="225"/>
      <c r="N8" s="225"/>
      <c r="O8" s="269"/>
      <c r="P8" s="269"/>
      <c r="Q8" s="270"/>
      <c r="R8" s="270"/>
      <c r="S8" s="270"/>
      <c r="T8" s="270"/>
      <c r="U8" s="270"/>
      <c r="V8" s="270"/>
      <c r="W8" s="270"/>
      <c r="X8" s="270"/>
    </row>
    <row r="9" spans="2:24" ht="19.149999999999999" customHeight="1" x14ac:dyDescent="0.2">
      <c r="B9" s="360" t="s">
        <v>2</v>
      </c>
      <c r="C9" s="361" t="s">
        <v>233</v>
      </c>
      <c r="D9" s="362"/>
      <c r="E9" s="362"/>
      <c r="F9" s="362"/>
      <c r="G9" s="362"/>
      <c r="H9" s="362"/>
      <c r="I9" s="363"/>
      <c r="J9" s="351" t="s">
        <v>111</v>
      </c>
      <c r="K9" s="355" t="s">
        <v>36</v>
      </c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  <c r="W9" s="356"/>
      <c r="X9" s="356"/>
    </row>
    <row r="10" spans="2:24" s="78" customFormat="1" ht="30" customHeight="1" x14ac:dyDescent="0.2">
      <c r="B10" s="360"/>
      <c r="C10" s="364"/>
      <c r="D10" s="362"/>
      <c r="E10" s="362"/>
      <c r="F10" s="362"/>
      <c r="G10" s="362"/>
      <c r="H10" s="362"/>
      <c r="I10" s="363"/>
      <c r="J10" s="351"/>
      <c r="K10" s="352" t="e">
        <f>+Adm!#REF!</f>
        <v>#REF!</v>
      </c>
      <c r="L10" s="353"/>
      <c r="M10" s="354" t="e">
        <f>+Adm!#REF!</f>
        <v>#REF!</v>
      </c>
      <c r="N10" s="353"/>
      <c r="O10" s="354" t="str">
        <f>Adm!G10</f>
        <v>PT. .............</v>
      </c>
      <c r="P10" s="353"/>
      <c r="Q10" s="354" t="e">
        <f>Adm!#REF!</f>
        <v>#REF!</v>
      </c>
      <c r="R10" s="353"/>
      <c r="S10" s="354" t="str">
        <f>Adm!H10</f>
        <v>PT. .............</v>
      </c>
      <c r="T10" s="353"/>
      <c r="U10" s="354" t="str">
        <f>Adm!I10</f>
        <v>PT. ...............</v>
      </c>
      <c r="V10" s="353"/>
      <c r="W10" s="354" t="str">
        <f>Adm!J10</f>
        <v>PT. ..............</v>
      </c>
      <c r="X10" s="359"/>
    </row>
    <row r="11" spans="2:24" ht="20.25" customHeight="1" x14ac:dyDescent="0.2">
      <c r="B11" s="360"/>
      <c r="C11" s="364"/>
      <c r="D11" s="362"/>
      <c r="E11" s="362"/>
      <c r="F11" s="362"/>
      <c r="G11" s="362"/>
      <c r="H11" s="362"/>
      <c r="I11" s="363"/>
      <c r="J11" s="351"/>
      <c r="K11" s="357" t="s">
        <v>112</v>
      </c>
      <c r="L11" s="358"/>
      <c r="M11" s="358"/>
      <c r="N11" s="358"/>
      <c r="O11" s="358"/>
      <c r="P11" s="358"/>
      <c r="Q11" s="358"/>
      <c r="R11" s="358"/>
      <c r="S11" s="358"/>
      <c r="T11" s="358"/>
      <c r="U11" s="358"/>
      <c r="V11" s="358"/>
      <c r="W11" s="358"/>
      <c r="X11" s="358"/>
    </row>
    <row r="12" spans="2:24" ht="15.6" customHeight="1" x14ac:dyDescent="0.2">
      <c r="B12" s="360"/>
      <c r="C12" s="364"/>
      <c r="D12" s="362"/>
      <c r="E12" s="362"/>
      <c r="F12" s="362"/>
      <c r="G12" s="362"/>
      <c r="H12" s="362"/>
      <c r="I12" s="363"/>
      <c r="J12" s="351"/>
      <c r="K12" s="79" t="s">
        <v>113</v>
      </c>
      <c r="L12" s="80" t="s">
        <v>111</v>
      </c>
      <c r="M12" s="80" t="s">
        <v>113</v>
      </c>
      <c r="N12" s="80" t="s">
        <v>111</v>
      </c>
      <c r="O12" s="80" t="s">
        <v>113</v>
      </c>
      <c r="P12" s="80" t="s">
        <v>111</v>
      </c>
      <c r="Q12" s="80" t="s">
        <v>113</v>
      </c>
      <c r="R12" s="81" t="s">
        <v>111</v>
      </c>
      <c r="S12" s="80" t="s">
        <v>113</v>
      </c>
      <c r="T12" s="81" t="s">
        <v>111</v>
      </c>
      <c r="U12" s="80" t="s">
        <v>113</v>
      </c>
      <c r="V12" s="81" t="s">
        <v>111</v>
      </c>
      <c r="W12" s="80" t="s">
        <v>113</v>
      </c>
      <c r="X12" s="81" t="s">
        <v>111</v>
      </c>
    </row>
    <row r="13" spans="2:24" s="82" customFormat="1" ht="5.25" customHeight="1" x14ac:dyDescent="0.2">
      <c r="B13" s="83"/>
      <c r="C13" s="84"/>
      <c r="D13" s="85"/>
      <c r="E13" s="85"/>
      <c r="F13" s="85"/>
      <c r="G13" s="85"/>
      <c r="H13" s="85"/>
      <c r="I13" s="85"/>
      <c r="J13" s="84"/>
      <c r="K13" s="86"/>
      <c r="L13" s="86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</row>
    <row r="14" spans="2:24" s="88" customFormat="1" ht="32.25" customHeight="1" x14ac:dyDescent="0.2">
      <c r="B14" s="365" t="s">
        <v>114</v>
      </c>
      <c r="C14" s="366"/>
      <c r="D14" s="366"/>
      <c r="E14" s="366"/>
      <c r="F14" s="366"/>
      <c r="G14" s="366"/>
      <c r="H14" s="366"/>
      <c r="I14" s="367"/>
      <c r="J14" s="89"/>
      <c r="K14" s="90"/>
      <c r="L14" s="91" t="e">
        <f>L16+#REF!+L30+L37</f>
        <v>#REF!</v>
      </c>
      <c r="M14" s="92"/>
      <c r="N14" s="91" t="e">
        <f>N16+#REF!+N30+N37</f>
        <v>#REF!</v>
      </c>
      <c r="O14" s="92"/>
      <c r="P14" s="246"/>
      <c r="Q14" s="93"/>
      <c r="R14" s="91" t="e">
        <f>R16+R22+#REF!+R26+R30+R37</f>
        <v>#REF!</v>
      </c>
      <c r="S14" s="93"/>
      <c r="T14" s="246" t="e">
        <f>T16+T22+#REF!+T26+T30+T37</f>
        <v>#REF!</v>
      </c>
      <c r="U14" s="93"/>
      <c r="V14" s="246"/>
      <c r="W14" s="93"/>
      <c r="X14" s="246"/>
    </row>
    <row r="15" spans="2:24" s="84" customFormat="1" ht="6.75" customHeight="1" x14ac:dyDescent="0.2">
      <c r="B15" s="94"/>
      <c r="C15" s="95"/>
      <c r="D15" s="96"/>
      <c r="E15" s="96"/>
      <c r="F15" s="96"/>
      <c r="G15" s="96"/>
      <c r="H15" s="96"/>
      <c r="I15" s="97"/>
      <c r="J15" s="98"/>
      <c r="K15" s="99"/>
      <c r="L15" s="100"/>
      <c r="M15" s="101"/>
      <c r="N15" s="100"/>
      <c r="O15" s="101"/>
      <c r="P15" s="100"/>
      <c r="Q15" s="101"/>
      <c r="R15" s="100"/>
      <c r="S15" s="101"/>
      <c r="T15" s="100"/>
      <c r="U15" s="101"/>
      <c r="V15" s="100"/>
      <c r="W15" s="101"/>
      <c r="X15" s="100"/>
    </row>
    <row r="16" spans="2:24" s="102" customFormat="1" ht="26.25" customHeight="1" x14ac:dyDescent="0.2">
      <c r="B16" s="103" t="s">
        <v>6</v>
      </c>
      <c r="C16" s="368" t="s">
        <v>115</v>
      </c>
      <c r="D16" s="368"/>
      <c r="E16" s="368"/>
      <c r="F16" s="368"/>
      <c r="G16" s="368"/>
      <c r="H16" s="368"/>
      <c r="I16" s="368"/>
      <c r="J16" s="104"/>
      <c r="K16" s="105"/>
      <c r="L16" s="106">
        <f>SUM(L17:L20)*$J16</f>
        <v>0</v>
      </c>
      <c r="M16" s="107"/>
      <c r="N16" s="106">
        <f>SUM(N17:N20)*$J16</f>
        <v>0</v>
      </c>
      <c r="O16" s="107"/>
      <c r="P16" s="106">
        <f>ROUNDUP(SUM(P17:P20)*$J16,0)</f>
        <v>0</v>
      </c>
      <c r="Q16" s="107"/>
      <c r="R16" s="106">
        <f>SUM(R17:R20)*$J16</f>
        <v>0</v>
      </c>
      <c r="S16" s="107"/>
      <c r="T16" s="106">
        <f>ROUNDUP(SUM(T17:T20)*$J16,0)</f>
        <v>0</v>
      </c>
      <c r="U16" s="107"/>
      <c r="V16" s="106">
        <f>ROUNDUP(SUM(V17:V20)*$J16,0)</f>
        <v>0</v>
      </c>
      <c r="W16" s="107"/>
      <c r="X16" s="106">
        <f>ROUNDUP(SUM(X17:X20)*$J16,0)</f>
        <v>0</v>
      </c>
    </row>
    <row r="17" spans="2:40" s="108" customFormat="1" ht="15" customHeight="1" x14ac:dyDescent="0.2">
      <c r="B17" s="109"/>
      <c r="C17" s="114" t="s">
        <v>49</v>
      </c>
      <c r="D17" s="115" t="s">
        <v>116</v>
      </c>
      <c r="E17" s="115"/>
      <c r="F17" s="115"/>
      <c r="G17" s="115"/>
      <c r="H17" s="115"/>
      <c r="I17" s="116"/>
      <c r="J17" s="117"/>
      <c r="K17" s="272">
        <v>100</v>
      </c>
      <c r="L17" s="119">
        <f>K17*$J17</f>
        <v>0</v>
      </c>
      <c r="M17" s="273">
        <v>100</v>
      </c>
      <c r="N17" s="119">
        <f>M17*$J17</f>
        <v>0</v>
      </c>
      <c r="O17" s="273"/>
      <c r="P17" s="119"/>
      <c r="Q17" s="273"/>
      <c r="R17" s="119"/>
      <c r="S17" s="273"/>
      <c r="T17" s="119"/>
      <c r="U17" s="273"/>
      <c r="V17" s="119"/>
      <c r="W17" s="273"/>
      <c r="X17" s="119"/>
    </row>
    <row r="18" spans="2:40" s="112" customFormat="1" ht="15" customHeight="1" x14ac:dyDescent="0.2">
      <c r="B18" s="113"/>
      <c r="C18" s="114" t="s">
        <v>51</v>
      </c>
      <c r="D18" s="115" t="s">
        <v>117</v>
      </c>
      <c r="E18" s="115"/>
      <c r="F18" s="115"/>
      <c r="G18" s="115"/>
      <c r="H18" s="115"/>
      <c r="I18" s="116"/>
      <c r="J18" s="117"/>
      <c r="K18" s="272">
        <v>100</v>
      </c>
      <c r="L18" s="119">
        <f>K18*$J18</f>
        <v>0</v>
      </c>
      <c r="M18" s="273">
        <v>100</v>
      </c>
      <c r="N18" s="119">
        <f>M18*$J18</f>
        <v>0</v>
      </c>
      <c r="O18" s="273"/>
      <c r="P18" s="119"/>
      <c r="Q18" s="273"/>
      <c r="R18" s="119"/>
      <c r="S18" s="273"/>
      <c r="T18" s="119"/>
      <c r="U18" s="273"/>
      <c r="V18" s="119"/>
      <c r="W18" s="273"/>
      <c r="X18" s="119"/>
    </row>
    <row r="19" spans="2:40" s="112" customFormat="1" ht="15" customHeight="1" x14ac:dyDescent="0.2">
      <c r="B19" s="113"/>
      <c r="C19" s="114" t="s">
        <v>53</v>
      </c>
      <c r="D19" s="115" t="s">
        <v>118</v>
      </c>
      <c r="E19" s="115"/>
      <c r="F19" s="115"/>
      <c r="G19" s="115"/>
      <c r="H19" s="115"/>
      <c r="I19" s="116"/>
      <c r="J19" s="117"/>
      <c r="K19" s="272">
        <v>75</v>
      </c>
      <c r="L19" s="119">
        <f>K19*$J19</f>
        <v>0</v>
      </c>
      <c r="M19" s="273">
        <v>100</v>
      </c>
      <c r="N19" s="119">
        <f>M19*$J19</f>
        <v>0</v>
      </c>
      <c r="O19" s="273"/>
      <c r="P19" s="119"/>
      <c r="Q19" s="273"/>
      <c r="R19" s="119"/>
      <c r="S19" s="273"/>
      <c r="T19" s="119"/>
      <c r="U19" s="273"/>
      <c r="V19" s="119"/>
      <c r="W19" s="273"/>
      <c r="X19" s="119"/>
    </row>
    <row r="20" spans="2:40" s="108" customFormat="1" ht="15" customHeight="1" x14ac:dyDescent="0.2">
      <c r="B20" s="109"/>
      <c r="C20" s="114" t="s">
        <v>55</v>
      </c>
      <c r="D20" s="115" t="s">
        <v>119</v>
      </c>
      <c r="E20" s="115"/>
      <c r="F20" s="115"/>
      <c r="G20" s="115"/>
      <c r="H20" s="115"/>
      <c r="I20" s="116"/>
      <c r="J20" s="117"/>
      <c r="K20" s="272">
        <v>100</v>
      </c>
      <c r="L20" s="119">
        <f>K20*$J20</f>
        <v>0</v>
      </c>
      <c r="M20" s="273">
        <v>100</v>
      </c>
      <c r="N20" s="119">
        <f>M20*$J20</f>
        <v>0</v>
      </c>
      <c r="O20" s="273"/>
      <c r="P20" s="119"/>
      <c r="Q20" s="273"/>
      <c r="R20" s="119"/>
      <c r="S20" s="273"/>
      <c r="T20" s="119"/>
      <c r="U20" s="273"/>
      <c r="V20" s="119"/>
      <c r="W20" s="273"/>
      <c r="X20" s="119"/>
    </row>
    <row r="21" spans="2:40" s="112" customFormat="1" ht="4.5" customHeight="1" x14ac:dyDescent="0.2">
      <c r="B21" s="113"/>
      <c r="C21" s="114"/>
      <c r="D21" s="121"/>
      <c r="E21" s="121"/>
      <c r="F21" s="121"/>
      <c r="G21" s="121"/>
      <c r="H21" s="121"/>
      <c r="I21" s="122"/>
      <c r="J21" s="117"/>
      <c r="K21" s="272"/>
      <c r="L21" s="119"/>
      <c r="M21" s="273"/>
      <c r="N21" s="119"/>
      <c r="O21" s="273"/>
      <c r="P21" s="119"/>
      <c r="Q21" s="273"/>
      <c r="R21" s="119"/>
      <c r="S21" s="273"/>
      <c r="T21" s="119"/>
      <c r="U21" s="273"/>
      <c r="V21" s="119"/>
      <c r="W21" s="273"/>
      <c r="X21" s="119"/>
    </row>
    <row r="22" spans="2:40" s="123" customFormat="1" ht="26.25" customHeight="1" x14ac:dyDescent="0.2">
      <c r="B22" s="124" t="s">
        <v>7</v>
      </c>
      <c r="C22" s="350" t="s">
        <v>120</v>
      </c>
      <c r="D22" s="350"/>
      <c r="E22" s="350"/>
      <c r="F22" s="350"/>
      <c r="G22" s="125"/>
      <c r="H22" s="125"/>
      <c r="I22" s="126"/>
      <c r="J22" s="104"/>
      <c r="K22" s="274"/>
      <c r="L22" s="127">
        <f>SUM(L23:L24)*$J22</f>
        <v>0</v>
      </c>
      <c r="M22" s="275"/>
      <c r="N22" s="127">
        <f>SUM(N23:N24)*$J22</f>
        <v>0</v>
      </c>
      <c r="O22" s="275"/>
      <c r="P22" s="127"/>
      <c r="Q22" s="275"/>
      <c r="R22" s="127"/>
      <c r="S22" s="275"/>
      <c r="T22" s="127"/>
      <c r="U22" s="275"/>
      <c r="V22" s="127"/>
      <c r="W22" s="275"/>
      <c r="X22" s="127"/>
      <c r="Z22" s="285">
        <v>3554381000</v>
      </c>
    </row>
    <row r="23" spans="2:40" s="112" customFormat="1" ht="15" customHeight="1" x14ac:dyDescent="0.2">
      <c r="B23" s="113"/>
      <c r="C23" s="114" t="s">
        <v>49</v>
      </c>
      <c r="D23" s="115" t="s">
        <v>121</v>
      </c>
      <c r="E23" s="115"/>
      <c r="F23" s="115"/>
      <c r="G23" s="115"/>
      <c r="H23" s="115"/>
      <c r="I23" s="116"/>
      <c r="J23" s="117"/>
      <c r="K23" s="272">
        <v>90</v>
      </c>
      <c r="L23" s="119">
        <f>K23*$J23</f>
        <v>0</v>
      </c>
      <c r="M23" s="273">
        <v>0</v>
      </c>
      <c r="N23" s="119">
        <f>M23*$J23</f>
        <v>0</v>
      </c>
      <c r="O23" s="273"/>
      <c r="P23" s="119"/>
      <c r="Q23" s="273"/>
      <c r="R23" s="119"/>
      <c r="S23" s="273"/>
      <c r="T23" s="119"/>
      <c r="U23" s="273"/>
      <c r="V23" s="119"/>
      <c r="W23" s="273"/>
      <c r="X23" s="119"/>
    </row>
    <row r="24" spans="2:40" s="112" customFormat="1" ht="15" customHeight="1" x14ac:dyDescent="0.2">
      <c r="B24" s="113"/>
      <c r="C24" s="114" t="s">
        <v>51</v>
      </c>
      <c r="D24" s="115" t="s">
        <v>122</v>
      </c>
      <c r="E24" s="115"/>
      <c r="F24" s="115"/>
      <c r="G24" s="115"/>
      <c r="H24" s="115"/>
      <c r="I24" s="116"/>
      <c r="J24" s="117"/>
      <c r="K24" s="272">
        <v>100</v>
      </c>
      <c r="L24" s="119">
        <f>K24*$J24</f>
        <v>0</v>
      </c>
      <c r="M24" s="273">
        <v>100</v>
      </c>
      <c r="N24" s="119">
        <f>M24*$J24</f>
        <v>0</v>
      </c>
      <c r="O24" s="276"/>
      <c r="P24" s="128"/>
      <c r="Q24" s="277"/>
      <c r="R24" s="128"/>
      <c r="S24" s="277"/>
      <c r="T24" s="128"/>
      <c r="U24" s="273"/>
      <c r="V24" s="128"/>
      <c r="W24" s="277"/>
      <c r="X24" s="128"/>
    </row>
    <row r="25" spans="2:40" s="112" customFormat="1" ht="4.5" customHeight="1" x14ac:dyDescent="0.2">
      <c r="B25" s="113"/>
      <c r="C25" s="114"/>
      <c r="D25" s="121"/>
      <c r="E25" s="121"/>
      <c r="F25" s="121"/>
      <c r="G25" s="121"/>
      <c r="H25" s="121"/>
      <c r="I25" s="122"/>
      <c r="J25" s="117"/>
      <c r="K25" s="272"/>
      <c r="L25" s="119"/>
      <c r="M25" s="273"/>
      <c r="N25" s="119"/>
      <c r="O25" s="273"/>
      <c r="P25" s="119"/>
      <c r="Q25" s="273"/>
      <c r="R25" s="119"/>
      <c r="S25" s="273"/>
      <c r="T25" s="119"/>
      <c r="U25" s="273"/>
      <c r="V25" s="119"/>
      <c r="W25" s="273"/>
      <c r="X25" s="119"/>
    </row>
    <row r="26" spans="2:40" s="123" customFormat="1" ht="26.25" customHeight="1" x14ac:dyDescent="0.2">
      <c r="B26" s="124" t="s">
        <v>8</v>
      </c>
      <c r="C26" s="350" t="s">
        <v>123</v>
      </c>
      <c r="D26" s="350"/>
      <c r="E26" s="350"/>
      <c r="F26" s="350"/>
      <c r="G26" s="125"/>
      <c r="H26" s="125"/>
      <c r="I26" s="126"/>
      <c r="J26" s="104"/>
      <c r="K26" s="274"/>
      <c r="L26" s="127">
        <f>SUM(L28:L29)*$J26</f>
        <v>0</v>
      </c>
      <c r="M26" s="275"/>
      <c r="N26" s="127">
        <f>SUM(N28:N29)*$J26</f>
        <v>0</v>
      </c>
      <c r="O26" s="275"/>
      <c r="P26" s="127"/>
      <c r="Q26" s="275"/>
      <c r="R26" s="127"/>
      <c r="S26" s="275"/>
      <c r="T26" s="127"/>
      <c r="U26" s="275"/>
      <c r="V26" s="127"/>
      <c r="W26" s="275"/>
      <c r="X26" s="127"/>
    </row>
    <row r="27" spans="2:40" s="112" customFormat="1" ht="15" customHeight="1" x14ac:dyDescent="0.2">
      <c r="B27" s="113"/>
      <c r="C27" s="114" t="s">
        <v>49</v>
      </c>
      <c r="D27" s="115" t="s">
        <v>124</v>
      </c>
      <c r="E27" s="115"/>
      <c r="F27" s="115"/>
      <c r="G27" s="115"/>
      <c r="H27" s="115"/>
      <c r="I27" s="116"/>
      <c r="J27" s="117"/>
      <c r="K27" s="272">
        <v>90</v>
      </c>
      <c r="L27" s="119">
        <f>K27*$J27</f>
        <v>0</v>
      </c>
      <c r="M27" s="273">
        <v>0</v>
      </c>
      <c r="N27" s="119">
        <f>M27*$J27</f>
        <v>0</v>
      </c>
      <c r="O27" s="273"/>
      <c r="P27" s="119"/>
      <c r="Q27" s="273"/>
      <c r="R27" s="119"/>
      <c r="S27" s="273"/>
      <c r="T27" s="119"/>
      <c r="U27" s="273"/>
      <c r="V27" s="119"/>
      <c r="W27" s="273"/>
      <c r="X27" s="119"/>
      <c r="Z27" s="111"/>
      <c r="AA27" s="110"/>
      <c r="AB27" s="111">
        <v>8</v>
      </c>
      <c r="AC27" s="110"/>
      <c r="AD27" s="111">
        <v>8</v>
      </c>
      <c r="AE27" s="110"/>
      <c r="AF27" s="111">
        <v>3</v>
      </c>
      <c r="AG27" s="110"/>
      <c r="AH27" s="111">
        <v>6</v>
      </c>
      <c r="AI27" s="110"/>
      <c r="AJ27" s="111">
        <v>1</v>
      </c>
      <c r="AK27" s="110"/>
      <c r="AL27" s="111">
        <v>2</v>
      </c>
      <c r="AM27" s="110"/>
    </row>
    <row r="28" spans="2:40" s="112" customFormat="1" ht="15" customHeight="1" x14ac:dyDescent="0.2">
      <c r="B28" s="113"/>
      <c r="C28" s="114" t="s">
        <v>51</v>
      </c>
      <c r="D28" s="115" t="s">
        <v>205</v>
      </c>
      <c r="E28" s="115"/>
      <c r="F28" s="115"/>
      <c r="G28" s="115"/>
      <c r="H28" s="115"/>
      <c r="I28" s="116"/>
      <c r="J28" s="117"/>
      <c r="K28" s="272">
        <v>90</v>
      </c>
      <c r="L28" s="119">
        <f>K28*$J28</f>
        <v>0</v>
      </c>
      <c r="M28" s="273">
        <v>0</v>
      </c>
      <c r="N28" s="119">
        <f>M28*$J28</f>
        <v>0</v>
      </c>
      <c r="O28" s="273"/>
      <c r="P28" s="119"/>
      <c r="Q28" s="273"/>
      <c r="R28" s="119"/>
      <c r="S28" s="273"/>
      <c r="T28" s="119"/>
      <c r="U28" s="273"/>
      <c r="V28" s="119"/>
      <c r="W28" s="273"/>
      <c r="X28" s="119"/>
      <c r="Z28" s="111"/>
      <c r="AA28" s="110"/>
      <c r="AB28" s="111">
        <v>8</v>
      </c>
      <c r="AC28" s="110"/>
      <c r="AD28" s="111">
        <v>8</v>
      </c>
      <c r="AE28" s="110"/>
      <c r="AF28" s="111">
        <v>3</v>
      </c>
      <c r="AG28" s="110"/>
      <c r="AH28" s="111">
        <v>6</v>
      </c>
      <c r="AI28" s="110"/>
      <c r="AJ28" s="111">
        <v>1</v>
      </c>
      <c r="AK28" s="110"/>
      <c r="AL28" s="111">
        <v>2</v>
      </c>
      <c r="AM28" s="110"/>
    </row>
    <row r="29" spans="2:40" s="108" customFormat="1" ht="15" customHeight="1" x14ac:dyDescent="0.2">
      <c r="B29" s="109"/>
      <c r="C29" s="114" t="s">
        <v>53</v>
      </c>
      <c r="D29" s="115" t="s">
        <v>125</v>
      </c>
      <c r="E29" s="115"/>
      <c r="F29" s="115"/>
      <c r="G29" s="115"/>
      <c r="H29" s="115"/>
      <c r="I29" s="116"/>
      <c r="J29" s="117"/>
      <c r="K29" s="272">
        <v>100</v>
      </c>
      <c r="L29" s="119">
        <f>K29*$J29</f>
        <v>0</v>
      </c>
      <c r="M29" s="273">
        <v>100</v>
      </c>
      <c r="N29" s="119">
        <f>M29*$J29</f>
        <v>0</v>
      </c>
      <c r="O29" s="273"/>
      <c r="P29" s="119"/>
      <c r="Q29" s="273"/>
      <c r="R29" s="119"/>
      <c r="S29" s="273"/>
      <c r="T29" s="119"/>
      <c r="U29" s="273"/>
      <c r="V29" s="119"/>
      <c r="W29" s="273"/>
      <c r="X29" s="119"/>
      <c r="AB29" s="108">
        <f t="shared" ref="AB29:AN29" si="0">AB28/MAX($Z$28:$AM$28)*100</f>
        <v>100</v>
      </c>
      <c r="AC29" s="108">
        <f t="shared" si="0"/>
        <v>0</v>
      </c>
      <c r="AD29" s="108">
        <f t="shared" si="0"/>
        <v>100</v>
      </c>
      <c r="AE29" s="108">
        <f t="shared" si="0"/>
        <v>0</v>
      </c>
      <c r="AF29" s="108">
        <f t="shared" si="0"/>
        <v>37.5</v>
      </c>
      <c r="AG29" s="108">
        <f t="shared" si="0"/>
        <v>0</v>
      </c>
      <c r="AH29" s="108">
        <f t="shared" si="0"/>
        <v>75</v>
      </c>
      <c r="AI29" s="108">
        <f t="shared" si="0"/>
        <v>0</v>
      </c>
      <c r="AJ29" s="108">
        <f t="shared" si="0"/>
        <v>12.5</v>
      </c>
      <c r="AK29" s="108">
        <f t="shared" si="0"/>
        <v>0</v>
      </c>
      <c r="AL29" s="108">
        <f t="shared" si="0"/>
        <v>25</v>
      </c>
      <c r="AM29" s="108">
        <f t="shared" si="0"/>
        <v>0</v>
      </c>
      <c r="AN29" s="108">
        <f t="shared" si="0"/>
        <v>0</v>
      </c>
    </row>
    <row r="30" spans="2:40" s="123" customFormat="1" ht="26.25" customHeight="1" x14ac:dyDescent="0.2">
      <c r="B30" s="129" t="s">
        <v>9</v>
      </c>
      <c r="C30" s="130" t="s">
        <v>126</v>
      </c>
      <c r="D30" s="125"/>
      <c r="E30" s="125"/>
      <c r="F30" s="125"/>
      <c r="G30" s="125"/>
      <c r="H30" s="125"/>
      <c r="I30" s="126"/>
      <c r="J30" s="104"/>
      <c r="K30" s="295"/>
      <c r="L30" s="127">
        <f>SUM(L31:L35)*$J30</f>
        <v>0</v>
      </c>
      <c r="M30" s="296"/>
      <c r="N30" s="127">
        <f>SUM(N31:N35)*$J30</f>
        <v>0</v>
      </c>
      <c r="O30" s="296"/>
      <c r="P30" s="127"/>
      <c r="Q30" s="296"/>
      <c r="R30" s="127"/>
      <c r="S30" s="296"/>
      <c r="T30" s="127"/>
      <c r="U30" s="296"/>
      <c r="V30" s="127"/>
      <c r="W30" s="296"/>
      <c r="X30" s="127"/>
    </row>
    <row r="31" spans="2:40" s="140" customFormat="1" ht="13.5" customHeight="1" x14ac:dyDescent="0.2">
      <c r="B31" s="141"/>
      <c r="C31" s="114" t="s">
        <v>49</v>
      </c>
      <c r="D31" s="342" t="s">
        <v>127</v>
      </c>
      <c r="E31" s="342"/>
      <c r="F31" s="342"/>
      <c r="G31" s="121"/>
      <c r="H31" s="121"/>
      <c r="I31" s="122"/>
      <c r="J31" s="117"/>
      <c r="K31" s="272">
        <v>100</v>
      </c>
      <c r="L31" s="119">
        <f>K31*$J31</f>
        <v>0</v>
      </c>
      <c r="M31" s="273">
        <v>100</v>
      </c>
      <c r="N31" s="119">
        <f>M31*$J31</f>
        <v>0</v>
      </c>
      <c r="O31" s="273"/>
      <c r="P31" s="119"/>
      <c r="Q31" s="273"/>
      <c r="R31" s="119"/>
      <c r="S31" s="273"/>
      <c r="T31" s="119"/>
      <c r="U31" s="273"/>
      <c r="V31" s="119"/>
      <c r="W31" s="273"/>
      <c r="X31" s="119"/>
    </row>
    <row r="32" spans="2:40" s="140" customFormat="1" ht="13.5" customHeight="1" x14ac:dyDescent="0.2">
      <c r="B32" s="141"/>
      <c r="C32" s="114" t="s">
        <v>51</v>
      </c>
      <c r="D32" s="342" t="s">
        <v>128</v>
      </c>
      <c r="E32" s="342"/>
      <c r="F32" s="342"/>
      <c r="G32" s="121"/>
      <c r="H32" s="121"/>
      <c r="I32" s="122"/>
      <c r="J32" s="117"/>
      <c r="K32" s="118">
        <v>100</v>
      </c>
      <c r="L32" s="119">
        <f>K32*$J32</f>
        <v>0</v>
      </c>
      <c r="M32" s="120">
        <v>100</v>
      </c>
      <c r="N32" s="119">
        <f>M32*$J32</f>
        <v>0</v>
      </c>
      <c r="O32" s="120"/>
      <c r="P32" s="119"/>
      <c r="Q32" s="120"/>
      <c r="R32" s="119"/>
      <c r="S32" s="120"/>
      <c r="T32" s="119"/>
      <c r="U32" s="120"/>
      <c r="V32" s="119"/>
      <c r="W32" s="120"/>
      <c r="X32" s="119"/>
    </row>
    <row r="33" spans="2:24" s="140" customFormat="1" ht="13.5" customHeight="1" x14ac:dyDescent="0.2">
      <c r="B33" s="141"/>
      <c r="C33" s="114" t="s">
        <v>53</v>
      </c>
      <c r="D33" s="342" t="s">
        <v>129</v>
      </c>
      <c r="E33" s="342"/>
      <c r="F33" s="342"/>
      <c r="G33" s="121"/>
      <c r="H33" s="121"/>
      <c r="I33" s="122"/>
      <c r="J33" s="117"/>
      <c r="K33" s="118">
        <v>100</v>
      </c>
      <c r="L33" s="119">
        <f>K33*$J33</f>
        <v>0</v>
      </c>
      <c r="M33" s="120">
        <v>100</v>
      </c>
      <c r="N33" s="119">
        <f>M33*$J33</f>
        <v>0</v>
      </c>
      <c r="O33" s="120"/>
      <c r="P33" s="119"/>
      <c r="Q33" s="120"/>
      <c r="R33" s="119"/>
      <c r="S33" s="120"/>
      <c r="T33" s="119"/>
      <c r="U33" s="120"/>
      <c r="V33" s="119"/>
      <c r="W33" s="120"/>
      <c r="X33" s="119"/>
    </row>
    <row r="34" spans="2:24" s="140" customFormat="1" ht="13.5" customHeight="1" x14ac:dyDescent="0.2">
      <c r="B34" s="141"/>
      <c r="C34" s="114" t="s">
        <v>55</v>
      </c>
      <c r="D34" s="342" t="s">
        <v>181</v>
      </c>
      <c r="E34" s="342"/>
      <c r="F34" s="342"/>
      <c r="G34" s="121"/>
      <c r="H34" s="121"/>
      <c r="I34" s="122"/>
      <c r="J34" s="117"/>
      <c r="K34" s="118">
        <v>100</v>
      </c>
      <c r="L34" s="119">
        <f>K34*$J34</f>
        <v>0</v>
      </c>
      <c r="M34" s="120">
        <v>100</v>
      </c>
      <c r="N34" s="119">
        <f>M34*$J34</f>
        <v>0</v>
      </c>
      <c r="O34" s="120"/>
      <c r="P34" s="119"/>
      <c r="Q34" s="120"/>
      <c r="R34" s="119"/>
      <c r="S34" s="120"/>
      <c r="T34" s="119"/>
      <c r="U34" s="120"/>
      <c r="V34" s="119"/>
      <c r="W34" s="120"/>
      <c r="X34" s="119"/>
    </row>
    <row r="35" spans="2:24" s="140" customFormat="1" ht="13.5" customHeight="1" x14ac:dyDescent="0.2">
      <c r="B35" s="141"/>
      <c r="C35" s="114" t="s">
        <v>57</v>
      </c>
      <c r="D35" s="342" t="s">
        <v>182</v>
      </c>
      <c r="E35" s="342"/>
      <c r="F35" s="342"/>
      <c r="G35" s="121"/>
      <c r="H35" s="121"/>
      <c r="I35" s="122"/>
      <c r="J35" s="117"/>
      <c r="K35" s="118">
        <v>100</v>
      </c>
      <c r="L35" s="119">
        <f>K35*$J35</f>
        <v>0</v>
      </c>
      <c r="M35" s="120">
        <v>75</v>
      </c>
      <c r="N35" s="119">
        <f>M35*$J35</f>
        <v>0</v>
      </c>
      <c r="O35" s="120"/>
      <c r="P35" s="119"/>
      <c r="Q35" s="120"/>
      <c r="R35" s="119"/>
      <c r="S35" s="120"/>
      <c r="T35" s="119"/>
      <c r="U35" s="120"/>
      <c r="V35" s="119"/>
      <c r="W35" s="120"/>
      <c r="X35" s="119"/>
    </row>
    <row r="36" spans="2:24" s="140" customFormat="1" ht="6" customHeight="1" x14ac:dyDescent="0.2">
      <c r="B36" s="141"/>
      <c r="C36" s="114"/>
      <c r="D36" s="121"/>
      <c r="E36" s="121"/>
      <c r="F36" s="121"/>
      <c r="G36" s="121"/>
      <c r="H36" s="121"/>
      <c r="I36" s="122"/>
      <c r="J36" s="117"/>
      <c r="K36" s="118"/>
      <c r="L36" s="119"/>
      <c r="M36" s="120"/>
      <c r="N36" s="119"/>
      <c r="O36" s="120"/>
      <c r="P36" s="119"/>
      <c r="Q36" s="120"/>
      <c r="R36" s="119"/>
      <c r="S36" s="120"/>
      <c r="T36" s="119"/>
      <c r="U36" s="120"/>
      <c r="V36" s="119"/>
      <c r="W36" s="120"/>
      <c r="X36" s="119"/>
    </row>
    <row r="37" spans="2:24" s="123" customFormat="1" ht="26.25" customHeight="1" x14ac:dyDescent="0.2">
      <c r="B37" s="129" t="s">
        <v>10</v>
      </c>
      <c r="C37" s="130" t="s">
        <v>183</v>
      </c>
      <c r="D37" s="125"/>
      <c r="E37" s="125"/>
      <c r="F37" s="125"/>
      <c r="G37" s="125"/>
      <c r="H37" s="125"/>
      <c r="I37" s="126"/>
      <c r="J37" s="104"/>
      <c r="K37" s="131"/>
      <c r="L37" s="127" t="e">
        <f>(#REF!+#REF!)*$J37</f>
        <v>#REF!</v>
      </c>
      <c r="M37" s="132"/>
      <c r="N37" s="127" t="e">
        <f>(#REF!+#REF!)*$J37</f>
        <v>#REF!</v>
      </c>
      <c r="O37" s="132"/>
      <c r="P37" s="127"/>
      <c r="Q37" s="132"/>
      <c r="R37" s="127"/>
      <c r="S37" s="132"/>
      <c r="T37" s="127"/>
      <c r="U37" s="132"/>
      <c r="V37" s="127"/>
      <c r="W37" s="132"/>
      <c r="X37" s="127"/>
    </row>
    <row r="38" spans="2:24" s="133" customFormat="1" ht="15" customHeight="1" x14ac:dyDescent="0.2">
      <c r="B38" s="268"/>
      <c r="C38" s="344" t="s">
        <v>184</v>
      </c>
      <c r="D38" s="345"/>
      <c r="E38" s="345"/>
      <c r="F38" s="345"/>
      <c r="G38" s="345"/>
      <c r="H38" s="345"/>
      <c r="I38" s="134"/>
      <c r="J38" s="135"/>
      <c r="K38" s="136"/>
      <c r="L38" s="137"/>
      <c r="M38" s="138"/>
      <c r="N38" s="137"/>
      <c r="O38" s="138"/>
      <c r="P38" s="139"/>
      <c r="Q38" s="138"/>
      <c r="R38" s="139"/>
      <c r="S38" s="138"/>
      <c r="T38" s="139"/>
      <c r="U38" s="138"/>
      <c r="V38" s="139"/>
      <c r="W38" s="138"/>
      <c r="X38" s="139"/>
    </row>
    <row r="39" spans="2:24" s="140" customFormat="1" ht="15" customHeight="1" x14ac:dyDescent="0.2">
      <c r="B39" s="141"/>
      <c r="C39" s="114" t="s">
        <v>49</v>
      </c>
      <c r="D39" s="342" t="s">
        <v>185</v>
      </c>
      <c r="E39" s="342"/>
      <c r="F39" s="342"/>
      <c r="G39" s="342"/>
      <c r="H39" s="342"/>
      <c r="I39" s="343"/>
      <c r="J39" s="117"/>
      <c r="K39" s="118">
        <v>100</v>
      </c>
      <c r="L39" s="119">
        <f>K39*$J39</f>
        <v>0</v>
      </c>
      <c r="M39" s="120">
        <v>100</v>
      </c>
      <c r="N39" s="119">
        <f>M39*$J39</f>
        <v>0</v>
      </c>
      <c r="O39" s="120"/>
      <c r="P39" s="119"/>
      <c r="Q39" s="120"/>
      <c r="R39" s="119"/>
      <c r="S39" s="120"/>
      <c r="T39" s="119"/>
      <c r="U39" s="120"/>
      <c r="V39" s="119"/>
      <c r="W39" s="120"/>
      <c r="X39" s="119"/>
    </row>
    <row r="40" spans="2:24" s="140" customFormat="1" ht="15" customHeight="1" x14ac:dyDescent="0.2">
      <c r="B40" s="141"/>
      <c r="C40" s="114" t="s">
        <v>51</v>
      </c>
      <c r="D40" s="342" t="s">
        <v>186</v>
      </c>
      <c r="E40" s="342"/>
      <c r="F40" s="342"/>
      <c r="G40" s="342"/>
      <c r="H40" s="342"/>
      <c r="I40" s="343"/>
      <c r="J40" s="117"/>
      <c r="K40" s="118">
        <v>100</v>
      </c>
      <c r="L40" s="119">
        <f>K40*$J40</f>
        <v>0</v>
      </c>
      <c r="M40" s="120">
        <v>100</v>
      </c>
      <c r="N40" s="119">
        <f>M40*$J40</f>
        <v>0</v>
      </c>
      <c r="O40" s="120"/>
      <c r="P40" s="119"/>
      <c r="Q40" s="120"/>
      <c r="R40" s="119"/>
      <c r="S40" s="120"/>
      <c r="T40" s="119"/>
      <c r="U40" s="120"/>
      <c r="V40" s="119"/>
      <c r="W40" s="120"/>
      <c r="X40" s="119"/>
    </row>
    <row r="41" spans="2:24" s="140" customFormat="1" ht="15" customHeight="1" x14ac:dyDescent="0.2">
      <c r="B41" s="141"/>
      <c r="C41" s="283"/>
      <c r="D41" s="121"/>
      <c r="E41" s="121"/>
      <c r="F41" s="121"/>
      <c r="G41" s="121"/>
      <c r="H41" s="121"/>
      <c r="I41" s="122"/>
      <c r="J41" s="117"/>
      <c r="K41" s="118"/>
      <c r="L41" s="119"/>
      <c r="M41" s="120"/>
      <c r="N41" s="119"/>
      <c r="O41" s="120"/>
      <c r="P41" s="119"/>
      <c r="Q41" s="120"/>
      <c r="R41" s="119"/>
      <c r="S41" s="120"/>
      <c r="T41" s="119"/>
      <c r="U41" s="120"/>
      <c r="V41" s="119"/>
      <c r="W41" s="120"/>
      <c r="X41" s="119"/>
    </row>
    <row r="42" spans="2:24" s="133" customFormat="1" ht="15" customHeight="1" x14ac:dyDescent="0.2">
      <c r="B42" s="268"/>
      <c r="C42" s="344" t="s">
        <v>187</v>
      </c>
      <c r="D42" s="345"/>
      <c r="E42" s="345"/>
      <c r="F42" s="345"/>
      <c r="G42" s="345"/>
      <c r="H42" s="345"/>
      <c r="I42" s="134"/>
      <c r="J42" s="135"/>
      <c r="K42" s="136"/>
      <c r="L42" s="137"/>
      <c r="M42" s="138"/>
      <c r="N42" s="137"/>
      <c r="O42" s="138"/>
      <c r="P42" s="139"/>
      <c r="Q42" s="138"/>
      <c r="R42" s="139"/>
      <c r="S42" s="138"/>
      <c r="T42" s="139"/>
      <c r="U42" s="138"/>
      <c r="V42" s="139"/>
      <c r="W42" s="138"/>
      <c r="X42" s="139"/>
    </row>
    <row r="43" spans="2:24" s="140" customFormat="1" ht="15" customHeight="1" x14ac:dyDescent="0.2">
      <c r="B43" s="141"/>
      <c r="C43" s="114" t="s">
        <v>49</v>
      </c>
      <c r="D43" s="342" t="s">
        <v>188</v>
      </c>
      <c r="E43" s="342"/>
      <c r="F43" s="342"/>
      <c r="G43" s="342"/>
      <c r="H43" s="342"/>
      <c r="I43" s="343"/>
      <c r="J43" s="117"/>
      <c r="K43" s="118">
        <v>100</v>
      </c>
      <c r="L43" s="119">
        <f t="shared" ref="L43:L50" si="1">K43*$J43</f>
        <v>0</v>
      </c>
      <c r="M43" s="120">
        <v>100</v>
      </c>
      <c r="N43" s="119">
        <f t="shared" ref="N43:N50" si="2">M43*$J43</f>
        <v>0</v>
      </c>
      <c r="O43" s="120"/>
      <c r="P43" s="119"/>
      <c r="Q43" s="120"/>
      <c r="R43" s="119"/>
      <c r="S43" s="120"/>
      <c r="T43" s="119"/>
      <c r="U43" s="120"/>
      <c r="V43" s="119"/>
      <c r="W43" s="120"/>
      <c r="X43" s="119"/>
    </row>
    <row r="44" spans="2:24" s="140" customFormat="1" ht="15" customHeight="1" x14ac:dyDescent="0.2">
      <c r="B44" s="141"/>
      <c r="C44" s="114" t="s">
        <v>51</v>
      </c>
      <c r="D44" s="342" t="s">
        <v>189</v>
      </c>
      <c r="E44" s="342"/>
      <c r="F44" s="342"/>
      <c r="G44" s="342"/>
      <c r="H44" s="342"/>
      <c r="I44" s="343"/>
      <c r="J44" s="284"/>
      <c r="K44" s="118">
        <v>100</v>
      </c>
      <c r="L44" s="119">
        <f t="shared" si="1"/>
        <v>0</v>
      </c>
      <c r="M44" s="120">
        <v>100</v>
      </c>
      <c r="N44" s="119">
        <f t="shared" si="2"/>
        <v>0</v>
      </c>
      <c r="O44" s="120"/>
      <c r="P44" s="119"/>
      <c r="Q44" s="120"/>
      <c r="R44" s="119"/>
      <c r="S44" s="120"/>
      <c r="T44" s="119"/>
      <c r="U44" s="120"/>
      <c r="V44" s="119"/>
      <c r="W44" s="120"/>
      <c r="X44" s="119"/>
    </row>
    <row r="45" spans="2:24" s="140" customFormat="1" ht="15" customHeight="1" x14ac:dyDescent="0.2">
      <c r="B45" s="141"/>
      <c r="C45" s="114" t="s">
        <v>53</v>
      </c>
      <c r="D45" s="342" t="s">
        <v>190</v>
      </c>
      <c r="E45" s="342"/>
      <c r="F45" s="342"/>
      <c r="G45" s="342"/>
      <c r="H45" s="342"/>
      <c r="I45" s="343"/>
      <c r="J45" s="284"/>
      <c r="K45" s="118">
        <v>100</v>
      </c>
      <c r="L45" s="119">
        <f t="shared" si="1"/>
        <v>0</v>
      </c>
      <c r="M45" s="120">
        <v>100</v>
      </c>
      <c r="N45" s="119">
        <f t="shared" si="2"/>
        <v>0</v>
      </c>
      <c r="O45" s="120"/>
      <c r="P45" s="119"/>
      <c r="Q45" s="120"/>
      <c r="R45" s="119"/>
      <c r="S45" s="120"/>
      <c r="T45" s="119"/>
      <c r="U45" s="120"/>
      <c r="V45" s="119"/>
      <c r="W45" s="120"/>
      <c r="X45" s="119"/>
    </row>
    <row r="46" spans="2:24" s="140" customFormat="1" ht="15" customHeight="1" x14ac:dyDescent="0.2">
      <c r="B46" s="141"/>
      <c r="C46" s="114" t="s">
        <v>55</v>
      </c>
      <c r="D46" s="342" t="s">
        <v>191</v>
      </c>
      <c r="E46" s="342"/>
      <c r="F46" s="342"/>
      <c r="G46" s="342"/>
      <c r="H46" s="342"/>
      <c r="I46" s="343"/>
      <c r="J46" s="284"/>
      <c r="K46" s="118">
        <v>100</v>
      </c>
      <c r="L46" s="119">
        <f t="shared" si="1"/>
        <v>0</v>
      </c>
      <c r="M46" s="120">
        <v>100</v>
      </c>
      <c r="N46" s="119">
        <f t="shared" si="2"/>
        <v>0</v>
      </c>
      <c r="O46" s="120"/>
      <c r="P46" s="119"/>
      <c r="Q46" s="120"/>
      <c r="R46" s="119"/>
      <c r="S46" s="120"/>
      <c r="T46" s="119"/>
      <c r="U46" s="120"/>
      <c r="V46" s="119"/>
      <c r="W46" s="120"/>
      <c r="X46" s="119"/>
    </row>
    <row r="47" spans="2:24" s="140" customFormat="1" ht="15" customHeight="1" x14ac:dyDescent="0.2">
      <c r="B47" s="141"/>
      <c r="C47" s="114" t="s">
        <v>57</v>
      </c>
      <c r="D47" s="342" t="s">
        <v>192</v>
      </c>
      <c r="E47" s="342"/>
      <c r="F47" s="342"/>
      <c r="G47" s="342"/>
      <c r="H47" s="342"/>
      <c r="I47" s="343"/>
      <c r="J47" s="284"/>
      <c r="K47" s="118">
        <v>100</v>
      </c>
      <c r="L47" s="119">
        <f t="shared" si="1"/>
        <v>0</v>
      </c>
      <c r="M47" s="120">
        <v>100</v>
      </c>
      <c r="N47" s="119">
        <f t="shared" si="2"/>
        <v>0</v>
      </c>
      <c r="O47" s="120"/>
      <c r="P47" s="119"/>
      <c r="Q47" s="120"/>
      <c r="R47" s="119"/>
      <c r="S47" s="120"/>
      <c r="T47" s="119"/>
      <c r="U47" s="120"/>
      <c r="V47" s="119"/>
      <c r="W47" s="120"/>
      <c r="X47" s="119"/>
    </row>
    <row r="48" spans="2:24" s="140" customFormat="1" ht="15" customHeight="1" x14ac:dyDescent="0.2">
      <c r="B48" s="141"/>
      <c r="C48" s="114" t="s">
        <v>59</v>
      </c>
      <c r="D48" s="342" t="s">
        <v>193</v>
      </c>
      <c r="E48" s="342"/>
      <c r="F48" s="342"/>
      <c r="G48" s="342"/>
      <c r="H48" s="342"/>
      <c r="I48" s="343"/>
      <c r="J48" s="284"/>
      <c r="K48" s="118">
        <v>100</v>
      </c>
      <c r="L48" s="119">
        <f t="shared" si="1"/>
        <v>0</v>
      </c>
      <c r="M48" s="120">
        <v>100</v>
      </c>
      <c r="N48" s="119">
        <f t="shared" si="2"/>
        <v>0</v>
      </c>
      <c r="O48" s="120"/>
      <c r="P48" s="119"/>
      <c r="Q48" s="120"/>
      <c r="R48" s="119"/>
      <c r="S48" s="120"/>
      <c r="T48" s="119"/>
      <c r="U48" s="120"/>
      <c r="V48" s="119"/>
      <c r="W48" s="120"/>
      <c r="X48" s="119"/>
    </row>
    <row r="49" spans="2:24" s="140" customFormat="1" ht="15" customHeight="1" x14ac:dyDescent="0.2">
      <c r="B49" s="141"/>
      <c r="C49" s="114" t="s">
        <v>62</v>
      </c>
      <c r="D49" s="342" t="s">
        <v>194</v>
      </c>
      <c r="E49" s="342"/>
      <c r="F49" s="342"/>
      <c r="G49" s="342"/>
      <c r="H49" s="342"/>
      <c r="I49" s="343"/>
      <c r="J49" s="284"/>
      <c r="K49" s="118">
        <v>100</v>
      </c>
      <c r="L49" s="119">
        <f t="shared" si="1"/>
        <v>0</v>
      </c>
      <c r="M49" s="120">
        <v>100</v>
      </c>
      <c r="N49" s="119">
        <f t="shared" si="2"/>
        <v>0</v>
      </c>
      <c r="O49" s="120"/>
      <c r="P49" s="119"/>
      <c r="Q49" s="120"/>
      <c r="R49" s="119"/>
      <c r="S49" s="120"/>
      <c r="T49" s="119"/>
      <c r="U49" s="120"/>
      <c r="V49" s="119"/>
      <c r="W49" s="120"/>
      <c r="X49" s="119"/>
    </row>
    <row r="50" spans="2:24" s="140" customFormat="1" ht="15" customHeight="1" x14ac:dyDescent="0.2">
      <c r="B50" s="141"/>
      <c r="C50" s="114" t="s">
        <v>64</v>
      </c>
      <c r="D50" s="342" t="s">
        <v>195</v>
      </c>
      <c r="E50" s="342"/>
      <c r="F50" s="342"/>
      <c r="G50" s="342"/>
      <c r="H50" s="342"/>
      <c r="I50" s="343"/>
      <c r="J50" s="117"/>
      <c r="K50" s="118">
        <v>100</v>
      </c>
      <c r="L50" s="119">
        <f t="shared" si="1"/>
        <v>0</v>
      </c>
      <c r="M50" s="120">
        <v>100</v>
      </c>
      <c r="N50" s="119">
        <f t="shared" si="2"/>
        <v>0</v>
      </c>
      <c r="O50" s="120"/>
      <c r="P50" s="119"/>
      <c r="Q50" s="120"/>
      <c r="R50" s="119"/>
      <c r="S50" s="120"/>
      <c r="T50" s="119"/>
      <c r="U50" s="120"/>
      <c r="V50" s="119"/>
      <c r="W50" s="120"/>
      <c r="X50" s="119"/>
    </row>
    <row r="51" spans="2:24" s="112" customFormat="1" ht="9" customHeight="1" x14ac:dyDescent="0.2">
      <c r="B51" s="142"/>
      <c r="C51" s="142"/>
      <c r="D51" s="143"/>
      <c r="E51" s="143"/>
      <c r="F51" s="143"/>
      <c r="G51" s="143"/>
      <c r="H51" s="143"/>
      <c r="I51" s="144"/>
      <c r="J51" s="145"/>
      <c r="K51" s="146"/>
      <c r="L51" s="147"/>
      <c r="M51" s="148"/>
      <c r="N51" s="149"/>
      <c r="O51" s="148"/>
      <c r="P51" s="149"/>
      <c r="Q51" s="150"/>
      <c r="R51" s="149"/>
      <c r="S51" s="150"/>
      <c r="T51" s="149"/>
      <c r="U51" s="150"/>
      <c r="V51" s="149"/>
      <c r="W51" s="150"/>
      <c r="X51" s="149"/>
    </row>
    <row r="52" spans="2:24" s="151" customFormat="1" ht="28.5" customHeight="1" x14ac:dyDescent="0.2">
      <c r="B52" s="347" t="s">
        <v>130</v>
      </c>
      <c r="C52" s="347"/>
      <c r="D52" s="347"/>
      <c r="E52" s="347"/>
      <c r="F52" s="347"/>
      <c r="G52" s="347"/>
      <c r="H52" s="347"/>
      <c r="I52" s="347"/>
      <c r="J52" s="347"/>
      <c r="K52" s="348" t="e">
        <f>IF(L14&gt;=70,"LULUS","GUGUR")</f>
        <v>#REF!</v>
      </c>
      <c r="L52" s="348"/>
      <c r="M52" s="348" t="e">
        <f>IF(N14&gt;=70,"LULUS","GUGUR")</f>
        <v>#REF!</v>
      </c>
      <c r="N52" s="348"/>
      <c r="O52" s="349" t="str">
        <f>IF(P14&gt;=70,"LULUS","GUGUR")</f>
        <v>GUGUR</v>
      </c>
      <c r="P52" s="349"/>
      <c r="Q52" s="346" t="e">
        <f>IF(R14&gt;=70,"LULUS","GUGUR")</f>
        <v>#REF!</v>
      </c>
      <c r="R52" s="346"/>
      <c r="S52" s="346" t="e">
        <f>IF(T14&gt;=70,"LULUS","GUGUR")</f>
        <v>#REF!</v>
      </c>
      <c r="T52" s="346"/>
      <c r="U52" s="346" t="str">
        <f>IF(V14&gt;=70,"LULUS","GUGUR")</f>
        <v>GUGUR</v>
      </c>
      <c r="V52" s="346"/>
      <c r="W52" s="346" t="str">
        <f>IF(X14&gt;=70,"LULUS","GUGUR")</f>
        <v>GUGUR</v>
      </c>
      <c r="X52" s="346"/>
    </row>
    <row r="53" spans="2:24" ht="8.25" customHeight="1" x14ac:dyDescent="0.2"/>
    <row r="54" spans="2:24" s="4" customFormat="1" ht="4.5" customHeight="1" x14ac:dyDescent="0.2">
      <c r="N54" s="65"/>
      <c r="O54" s="65"/>
      <c r="P54" s="65"/>
    </row>
    <row r="55" spans="2:24" s="4" customFormat="1" x14ac:dyDescent="0.2">
      <c r="O55" s="311" t="s">
        <v>19</v>
      </c>
      <c r="P55" s="311"/>
      <c r="Q55" s="311"/>
      <c r="R55" s="311"/>
      <c r="S55" s="311"/>
      <c r="T55" s="311"/>
      <c r="U55" s="311"/>
      <c r="V55" s="311"/>
      <c r="W55" s="311"/>
      <c r="X55" s="311"/>
    </row>
    <row r="56" spans="2:24" s="4" customFormat="1" x14ac:dyDescent="0.2">
      <c r="O56" s="311" t="s">
        <v>20</v>
      </c>
      <c r="P56" s="311"/>
      <c r="Q56" s="311"/>
      <c r="R56" s="311"/>
      <c r="S56" s="311"/>
      <c r="T56" s="311"/>
      <c r="U56" s="311"/>
      <c r="V56" s="311"/>
      <c r="W56" s="311"/>
      <c r="X56" s="311"/>
    </row>
    <row r="57" spans="2:24" s="4" customFormat="1" ht="7.5" customHeight="1" x14ac:dyDescent="0.2"/>
    <row r="58" spans="2:24" s="4" customFormat="1" ht="38.25" customHeight="1" x14ac:dyDescent="0.2">
      <c r="J58" s="271" t="s">
        <v>6</v>
      </c>
      <c r="N58" s="152" t="s">
        <v>6</v>
      </c>
      <c r="O58" s="340" t="s">
        <v>131</v>
      </c>
      <c r="P58" s="340"/>
      <c r="Q58" s="340"/>
      <c r="R58" s="340"/>
      <c r="S58" s="340"/>
      <c r="T58" s="340"/>
      <c r="U58" s="340"/>
      <c r="W58" s="370" t="s">
        <v>204</v>
      </c>
      <c r="X58" s="370"/>
    </row>
    <row r="59" spans="2:24" s="4" customFormat="1" ht="38.25" customHeight="1" x14ac:dyDescent="0.2">
      <c r="J59" s="271" t="s">
        <v>7</v>
      </c>
      <c r="N59" s="152" t="s">
        <v>7</v>
      </c>
      <c r="O59" s="340" t="s">
        <v>132</v>
      </c>
      <c r="P59" s="340"/>
      <c r="Q59" s="340"/>
      <c r="R59" s="340"/>
      <c r="S59" s="340"/>
      <c r="T59" s="340"/>
      <c r="U59" s="340"/>
      <c r="V59" s="371" t="s">
        <v>204</v>
      </c>
      <c r="W59" s="371"/>
    </row>
    <row r="60" spans="2:24" s="4" customFormat="1" ht="38.25" customHeight="1" x14ac:dyDescent="0.2">
      <c r="J60" s="271" t="s">
        <v>8</v>
      </c>
      <c r="N60" s="152" t="s">
        <v>8</v>
      </c>
      <c r="O60" s="340" t="s">
        <v>133</v>
      </c>
      <c r="P60" s="340"/>
      <c r="Q60" s="340"/>
      <c r="R60" s="340"/>
      <c r="S60" s="340"/>
      <c r="T60" s="340"/>
      <c r="U60" s="340"/>
      <c r="W60" s="370" t="s">
        <v>204</v>
      </c>
      <c r="X60" s="370"/>
    </row>
    <row r="61" spans="2:24" s="4" customFormat="1" ht="38.25" customHeight="1" x14ac:dyDescent="0.2">
      <c r="J61" s="271" t="s">
        <v>9</v>
      </c>
      <c r="N61" s="152" t="s">
        <v>9</v>
      </c>
      <c r="O61" s="340" t="s">
        <v>134</v>
      </c>
      <c r="P61" s="340"/>
      <c r="Q61" s="340"/>
      <c r="R61" s="340"/>
      <c r="S61" s="340"/>
      <c r="T61" s="340"/>
      <c r="U61" s="340"/>
      <c r="V61" s="371" t="s">
        <v>204</v>
      </c>
      <c r="W61" s="371"/>
    </row>
    <row r="62" spans="2:24" s="4" customFormat="1" ht="38.25" customHeight="1" x14ac:dyDescent="0.2">
      <c r="J62" s="271" t="s">
        <v>10</v>
      </c>
      <c r="N62" s="152" t="s">
        <v>10</v>
      </c>
      <c r="O62" s="340" t="s">
        <v>135</v>
      </c>
      <c r="P62" s="340"/>
      <c r="Q62" s="340"/>
      <c r="R62" s="340"/>
      <c r="S62" s="340"/>
      <c r="T62" s="340"/>
      <c r="U62" s="340"/>
      <c r="W62" s="370" t="s">
        <v>204</v>
      </c>
      <c r="X62" s="370"/>
    </row>
    <row r="63" spans="2:24" s="4" customFormat="1" ht="38.25" customHeight="1" x14ac:dyDescent="0.2">
      <c r="J63" s="271" t="s">
        <v>11</v>
      </c>
      <c r="N63" s="152" t="s">
        <v>11</v>
      </c>
      <c r="O63" s="340" t="s">
        <v>136</v>
      </c>
      <c r="P63" s="340"/>
      <c r="Q63" s="340"/>
      <c r="R63" s="340"/>
      <c r="S63" s="340"/>
      <c r="T63" s="340"/>
      <c r="U63" s="340"/>
      <c r="V63" s="371" t="s">
        <v>204</v>
      </c>
      <c r="W63" s="371"/>
    </row>
    <row r="64" spans="2:24" s="4" customFormat="1" ht="38.25" customHeight="1" x14ac:dyDescent="0.2">
      <c r="J64" s="271" t="s">
        <v>12</v>
      </c>
      <c r="N64" s="152" t="s">
        <v>12</v>
      </c>
      <c r="O64" s="340" t="s">
        <v>137</v>
      </c>
      <c r="P64" s="340"/>
      <c r="Q64" s="340"/>
      <c r="R64" s="340"/>
      <c r="S64" s="340"/>
      <c r="T64" s="340"/>
      <c r="U64" s="340"/>
      <c r="W64" s="370" t="s">
        <v>204</v>
      </c>
      <c r="X64" s="370"/>
    </row>
    <row r="65" spans="6:16" s="4" customFormat="1" ht="12.75" x14ac:dyDescent="0.2">
      <c r="F65" s="37"/>
      <c r="G65" s="37"/>
      <c r="H65" s="37"/>
      <c r="I65" s="37"/>
      <c r="J65" s="37"/>
      <c r="K65" s="37"/>
      <c r="L65" s="37"/>
      <c r="M65" s="36"/>
      <c r="N65" s="36"/>
      <c r="O65" s="36"/>
      <c r="P65" s="36"/>
    </row>
    <row r="66" spans="6:16" s="4" customFormat="1" ht="12.75" x14ac:dyDescent="0.2">
      <c r="F66" s="37"/>
      <c r="G66" s="37"/>
      <c r="H66" s="37"/>
      <c r="I66" s="37"/>
      <c r="J66" s="37"/>
      <c r="K66" s="37"/>
      <c r="L66" s="37"/>
      <c r="M66" s="36"/>
      <c r="N66" s="36"/>
      <c r="O66" s="36"/>
      <c r="P66" s="36"/>
    </row>
    <row r="67" spans="6:16" s="4" customFormat="1" ht="12.75" x14ac:dyDescent="0.2">
      <c r="F67" s="37"/>
      <c r="G67" s="37"/>
      <c r="H67" s="37"/>
      <c r="I67" s="37"/>
      <c r="J67" s="37"/>
      <c r="K67" s="37"/>
      <c r="L67" s="37"/>
      <c r="M67" s="36"/>
      <c r="N67" s="36"/>
      <c r="O67" s="36"/>
      <c r="P67" s="36"/>
    </row>
    <row r="68" spans="6:16" s="4" customFormat="1" x14ac:dyDescent="0.2">
      <c r="F68" s="37"/>
      <c r="G68" s="37"/>
      <c r="H68" s="37"/>
      <c r="I68" s="37"/>
      <c r="J68" s="37"/>
      <c r="K68" s="37"/>
      <c r="L68" s="37"/>
      <c r="M68" s="36"/>
      <c r="N68" s="153"/>
      <c r="O68" s="153"/>
      <c r="P68" s="153"/>
    </row>
    <row r="69" spans="6:16" x14ac:dyDescent="0.2">
      <c r="M69" s="153"/>
      <c r="N69" s="153"/>
      <c r="O69" s="153"/>
      <c r="P69" s="153"/>
    </row>
    <row r="70" spans="6:16" x14ac:dyDescent="0.2">
      <c r="M70" s="153"/>
      <c r="N70" s="153"/>
      <c r="O70" s="153"/>
      <c r="P70" s="153"/>
    </row>
    <row r="71" spans="6:16" x14ac:dyDescent="0.2">
      <c r="M71" s="153"/>
      <c r="N71" s="153"/>
      <c r="O71" s="153"/>
      <c r="P71" s="153"/>
    </row>
    <row r="72" spans="6:16" x14ac:dyDescent="0.2">
      <c r="M72" s="153"/>
      <c r="N72" s="153"/>
      <c r="O72" s="153"/>
      <c r="P72" s="153"/>
    </row>
    <row r="73" spans="6:16" x14ac:dyDescent="0.2">
      <c r="M73" s="153"/>
      <c r="N73" s="153"/>
      <c r="O73" s="153"/>
      <c r="P73" s="153"/>
    </row>
    <row r="74" spans="6:16" x14ac:dyDescent="0.2">
      <c r="M74" s="153"/>
      <c r="N74" s="153"/>
      <c r="O74" s="153"/>
      <c r="P74" s="153"/>
    </row>
    <row r="75" spans="6:16" x14ac:dyDescent="0.2">
      <c r="M75" s="153"/>
      <c r="N75" s="153"/>
      <c r="O75" s="153"/>
      <c r="P75" s="153"/>
    </row>
    <row r="76" spans="6:16" x14ac:dyDescent="0.2">
      <c r="M76" s="153"/>
      <c r="N76" s="153"/>
      <c r="O76" s="153"/>
      <c r="P76" s="153"/>
    </row>
    <row r="77" spans="6:16" x14ac:dyDescent="0.2">
      <c r="M77" s="153"/>
      <c r="N77" s="153"/>
      <c r="O77" s="153"/>
      <c r="P77" s="153"/>
    </row>
    <row r="78" spans="6:16" x14ac:dyDescent="0.2">
      <c r="M78" s="153"/>
      <c r="N78" s="153"/>
      <c r="O78" s="153"/>
      <c r="P78" s="153"/>
    </row>
    <row r="79" spans="6:16" x14ac:dyDescent="0.2">
      <c r="M79" s="153"/>
      <c r="N79" s="153"/>
      <c r="O79" s="153"/>
      <c r="P79" s="153"/>
    </row>
    <row r="80" spans="6:16" x14ac:dyDescent="0.2">
      <c r="M80" s="153"/>
      <c r="N80" s="153"/>
      <c r="O80" s="153"/>
      <c r="P80" s="153"/>
    </row>
    <row r="81" spans="13:13" x14ac:dyDescent="0.2">
      <c r="M81" s="153"/>
    </row>
  </sheetData>
  <mergeCells count="60">
    <mergeCell ref="O64:U64"/>
    <mergeCell ref="W58:X58"/>
    <mergeCell ref="V59:W59"/>
    <mergeCell ref="W60:X60"/>
    <mergeCell ref="V61:W61"/>
    <mergeCell ref="W62:X62"/>
    <mergeCell ref="V63:W63"/>
    <mergeCell ref="W64:X64"/>
    <mergeCell ref="O58:U58"/>
    <mergeCell ref="O59:U59"/>
    <mergeCell ref="O62:U62"/>
    <mergeCell ref="O63:U63"/>
    <mergeCell ref="Q10:R10"/>
    <mergeCell ref="S10:T10"/>
    <mergeCell ref="U10:V10"/>
    <mergeCell ref="O55:X55"/>
    <mergeCell ref="O56:X56"/>
    <mergeCell ref="Q52:R52"/>
    <mergeCell ref="B5:X5"/>
    <mergeCell ref="B6:X6"/>
    <mergeCell ref="B7:X7"/>
    <mergeCell ref="O60:U60"/>
    <mergeCell ref="O61:U61"/>
    <mergeCell ref="B9:B12"/>
    <mergeCell ref="C9:I12"/>
    <mergeCell ref="B14:I14"/>
    <mergeCell ref="C16:I16"/>
    <mergeCell ref="C22:F22"/>
    <mergeCell ref="C26:F26"/>
    <mergeCell ref="J9:J12"/>
    <mergeCell ref="K10:L10"/>
    <mergeCell ref="M10:N10"/>
    <mergeCell ref="O10:P10"/>
    <mergeCell ref="K9:X9"/>
    <mergeCell ref="K11:X11"/>
    <mergeCell ref="W10:X10"/>
    <mergeCell ref="D31:F31"/>
    <mergeCell ref="D32:F32"/>
    <mergeCell ref="D34:F34"/>
    <mergeCell ref="D35:F35"/>
    <mergeCell ref="D33:F33"/>
    <mergeCell ref="S52:T52"/>
    <mergeCell ref="U52:V52"/>
    <mergeCell ref="W52:X52"/>
    <mergeCell ref="B52:J52"/>
    <mergeCell ref="K52:L52"/>
    <mergeCell ref="M52:N52"/>
    <mergeCell ref="O52:P52"/>
    <mergeCell ref="D49:I49"/>
    <mergeCell ref="D50:I50"/>
    <mergeCell ref="C38:H38"/>
    <mergeCell ref="D39:I39"/>
    <mergeCell ref="D40:I40"/>
    <mergeCell ref="D47:I47"/>
    <mergeCell ref="D48:I48"/>
    <mergeCell ref="D45:I45"/>
    <mergeCell ref="D46:I46"/>
    <mergeCell ref="D43:I43"/>
    <mergeCell ref="D44:I44"/>
    <mergeCell ref="C42:H42"/>
  </mergeCells>
  <printOptions horizontalCentered="1"/>
  <pageMargins left="0.51" right="0.15748031496062992" top="0.15748031496062992" bottom="0.39370078740157483" header="0.23622047244094491" footer="0.15748031496062992"/>
  <pageSetup paperSize="9" scale="73" firstPageNumber="0" orientation="portrait" horizontalDpi="300" verticalDpi="300" r:id="rId1"/>
  <headerFooter alignWithMargins="0">
    <oddFooter>&amp;RHalaman :   &amp;P/&amp;N</oddFooter>
  </headerFooter>
  <colBreaks count="1" manualBreakCount="1">
    <brk id="2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8"/>
  <sheetViews>
    <sheetView view="pageBreakPreview" topLeftCell="A10" zoomScale="87" zoomScaleSheetLayoutView="87" workbookViewId="0">
      <selection activeCell="I42" sqref="I42"/>
    </sheetView>
  </sheetViews>
  <sheetFormatPr defaultRowHeight="12.75" x14ac:dyDescent="0.2"/>
  <cols>
    <col min="1" max="1" width="1.28515625" style="4" customWidth="1"/>
    <col min="2" max="2" width="4.5703125" style="4" customWidth="1"/>
    <col min="3" max="3" width="27.5703125" style="4" customWidth="1"/>
    <col min="4" max="4" width="21.42578125" style="154" customWidth="1"/>
    <col min="5" max="5" width="4" style="154" customWidth="1"/>
    <col min="6" max="7" width="0" style="155" hidden="1" customWidth="1"/>
    <col min="8" max="9" width="31.7109375" style="155" customWidth="1"/>
    <col min="10" max="16384" width="9.140625" style="4"/>
  </cols>
  <sheetData>
    <row r="2" spans="2:9" x14ac:dyDescent="0.2">
      <c r="D2" s="76"/>
      <c r="E2" s="76"/>
      <c r="F2" s="76"/>
      <c r="G2" s="77"/>
      <c r="H2" s="5"/>
      <c r="I2" s="5" t="str">
        <f>+Tek!X1</f>
        <v>Lampiran Berita Acara Evaluasi</v>
      </c>
    </row>
    <row r="3" spans="2:9" x14ac:dyDescent="0.2">
      <c r="D3" s="76"/>
      <c r="E3" s="76"/>
      <c r="F3" s="76"/>
      <c r="G3" s="77"/>
      <c r="H3" s="5"/>
      <c r="I3" s="6" t="s">
        <v>138</v>
      </c>
    </row>
    <row r="4" spans="2:9" x14ac:dyDescent="0.2">
      <c r="D4" s="76"/>
      <c r="E4" s="76"/>
      <c r="F4" s="76"/>
      <c r="G4" s="77"/>
      <c r="H4" s="5"/>
      <c r="I4" s="6" t="s">
        <v>139</v>
      </c>
    </row>
    <row r="5" spans="2:9" ht="7.5" customHeight="1" x14ac:dyDescent="0.2">
      <c r="D5" s="76"/>
      <c r="E5" s="76"/>
      <c r="F5" s="76"/>
      <c r="G5" s="77"/>
      <c r="H5" s="5"/>
      <c r="I5" s="5"/>
    </row>
    <row r="6" spans="2:9" s="72" customFormat="1" ht="14.25" x14ac:dyDescent="0.2">
      <c r="B6" s="369" t="s">
        <v>140</v>
      </c>
      <c r="C6" s="369"/>
      <c r="D6" s="369"/>
      <c r="E6" s="369"/>
      <c r="F6" s="369"/>
      <c r="G6" s="369"/>
      <c r="H6" s="369"/>
      <c r="I6" s="369"/>
    </row>
    <row r="7" spans="2:9" s="72" customFormat="1" ht="14.25" x14ac:dyDescent="0.2">
      <c r="B7" s="369" t="str">
        <f>+Adm!B6</f>
        <v>PEKERJAAN.................................................................................................</v>
      </c>
      <c r="C7" s="369"/>
      <c r="D7" s="369"/>
      <c r="E7" s="369"/>
      <c r="F7" s="369"/>
      <c r="G7" s="369"/>
      <c r="H7" s="369"/>
      <c r="I7" s="369"/>
    </row>
    <row r="8" spans="2:9" s="72" customFormat="1" ht="14.25" x14ac:dyDescent="0.2">
      <c r="B8" s="369" t="str">
        <f>+Adm!B7</f>
        <v>PT PLN (PERSERO) KANTOR PUSAT</v>
      </c>
      <c r="C8" s="369"/>
      <c r="D8" s="369"/>
      <c r="E8" s="369"/>
      <c r="F8" s="369"/>
      <c r="G8" s="369"/>
      <c r="H8" s="369"/>
      <c r="I8" s="369"/>
    </row>
    <row r="9" spans="2:9" s="72" customFormat="1" ht="9.75" customHeight="1" x14ac:dyDescent="0.2">
      <c r="B9" s="73"/>
      <c r="C9" s="73"/>
      <c r="D9" s="74"/>
      <c r="E9" s="74"/>
      <c r="F9" s="74"/>
      <c r="G9" s="74"/>
      <c r="H9" s="73"/>
      <c r="I9" s="73"/>
    </row>
    <row r="10" spans="2:9" ht="24.75" customHeight="1" x14ac:dyDescent="0.2">
      <c r="B10" s="375" t="s">
        <v>2</v>
      </c>
      <c r="C10" s="376" t="s">
        <v>141</v>
      </c>
      <c r="D10" s="377" t="s">
        <v>142</v>
      </c>
      <c r="E10" s="377"/>
      <c r="F10" s="378" t="s">
        <v>3</v>
      </c>
      <c r="G10" s="378"/>
      <c r="H10" s="378"/>
      <c r="I10" s="378"/>
    </row>
    <row r="11" spans="2:9" ht="36.75" customHeight="1" x14ac:dyDescent="0.2">
      <c r="B11" s="375"/>
      <c r="C11" s="376"/>
      <c r="D11" s="377"/>
      <c r="E11" s="377"/>
      <c r="F11" s="156">
        <f>RekAdm!C12</f>
        <v>0</v>
      </c>
      <c r="G11" s="156">
        <f>RekAdm!C13</f>
        <v>0</v>
      </c>
      <c r="H11" s="156">
        <f>RekAdm!C14</f>
        <v>0</v>
      </c>
      <c r="I11" s="156">
        <f>RekAdm!C15</f>
        <v>0</v>
      </c>
    </row>
    <row r="12" spans="2:9" ht="5.25" customHeight="1" x14ac:dyDescent="0.2">
      <c r="H12" s="157"/>
      <c r="I12" s="158"/>
    </row>
    <row r="13" spans="2:9" x14ac:dyDescent="0.2">
      <c r="B13" s="159"/>
      <c r="C13" s="160"/>
      <c r="D13" s="161"/>
      <c r="E13" s="161"/>
      <c r="F13" s="162"/>
      <c r="G13" s="163"/>
      <c r="H13" s="163"/>
      <c r="I13" s="164"/>
    </row>
    <row r="14" spans="2:9" ht="16.5" customHeight="1" x14ac:dyDescent="0.2">
      <c r="B14" s="165" t="s">
        <v>6</v>
      </c>
      <c r="C14" s="166" t="s">
        <v>143</v>
      </c>
      <c r="F14" s="167"/>
      <c r="G14" s="168"/>
      <c r="H14" s="168"/>
      <c r="I14" s="169"/>
    </row>
    <row r="15" spans="2:9" ht="16.5" customHeight="1" x14ac:dyDescent="0.2">
      <c r="B15" s="170"/>
      <c r="C15" s="171"/>
      <c r="F15" s="167"/>
      <c r="G15" s="168"/>
      <c r="H15" s="168"/>
      <c r="I15" s="169"/>
    </row>
    <row r="16" spans="2:9" ht="16.5" customHeight="1" x14ac:dyDescent="0.2">
      <c r="B16" s="165" t="s">
        <v>7</v>
      </c>
      <c r="C16" s="166" t="s">
        <v>144</v>
      </c>
      <c r="F16" s="167"/>
      <c r="G16" s="168"/>
      <c r="H16" s="168"/>
      <c r="I16" s="169"/>
    </row>
    <row r="17" spans="2:9" ht="16.5" customHeight="1" x14ac:dyDescent="0.2">
      <c r="B17" s="170"/>
      <c r="C17" s="166"/>
      <c r="F17" s="167"/>
      <c r="G17" s="168"/>
      <c r="H17" s="168"/>
      <c r="I17" s="169"/>
    </row>
    <row r="18" spans="2:9" ht="16.5" customHeight="1" x14ac:dyDescent="0.2">
      <c r="B18" s="165" t="s">
        <v>8</v>
      </c>
      <c r="C18" s="166" t="s">
        <v>145</v>
      </c>
      <c r="F18" s="172">
        <v>3231800000</v>
      </c>
      <c r="G18" s="173">
        <v>3242690000</v>
      </c>
      <c r="H18" s="174"/>
      <c r="I18" s="173"/>
    </row>
    <row r="19" spans="2:9" ht="16.5" customHeight="1" x14ac:dyDescent="0.2">
      <c r="B19" s="165" t="s">
        <v>9</v>
      </c>
      <c r="C19" s="166" t="s">
        <v>146</v>
      </c>
      <c r="F19" s="175" t="e">
        <f>+F18/$D$14*100%</f>
        <v>#DIV/0!</v>
      </c>
      <c r="G19" s="176" t="e">
        <f>+G18/$D$14*100%</f>
        <v>#DIV/0!</v>
      </c>
      <c r="H19" s="176"/>
      <c r="I19" s="177"/>
    </row>
    <row r="20" spans="2:9" ht="16.5" customHeight="1" x14ac:dyDescent="0.2">
      <c r="B20" s="170"/>
      <c r="C20" s="171"/>
      <c r="F20" s="167"/>
      <c r="G20" s="168"/>
      <c r="H20" s="168"/>
      <c r="I20" s="169"/>
    </row>
    <row r="21" spans="2:9" ht="16.5" customHeight="1" x14ac:dyDescent="0.2">
      <c r="B21" s="165" t="s">
        <v>10</v>
      </c>
      <c r="C21" s="166" t="s">
        <v>114</v>
      </c>
      <c r="F21" s="178">
        <f>ROUNDUP(Tek!L13,0)</f>
        <v>0</v>
      </c>
      <c r="G21" s="179">
        <f>ROUNDUP(Tek!N13,0)</f>
        <v>0</v>
      </c>
      <c r="H21" s="180">
        <f>Tek!P14</f>
        <v>0</v>
      </c>
      <c r="I21" s="181"/>
    </row>
    <row r="22" spans="2:9" ht="16.5" customHeight="1" x14ac:dyDescent="0.2">
      <c r="B22" s="165"/>
      <c r="C22" s="166" t="s">
        <v>147</v>
      </c>
      <c r="F22" s="178" t="e">
        <f>ROUNDUP(Tek!L14,0)</f>
        <v>#REF!</v>
      </c>
      <c r="G22" s="179" t="e">
        <f>ROUNDUP(Tek!N14,0)</f>
        <v>#REF!</v>
      </c>
      <c r="H22" s="182">
        <f>ROUND(Tek!P14,0)</f>
        <v>0</v>
      </c>
      <c r="I22" s="183"/>
    </row>
    <row r="23" spans="2:9" ht="16.5" customHeight="1" x14ac:dyDescent="0.2">
      <c r="B23" s="165" t="s">
        <v>11</v>
      </c>
      <c r="C23" s="166" t="s">
        <v>148</v>
      </c>
      <c r="F23" s="184">
        <f>+$D$16/F18*100</f>
        <v>0</v>
      </c>
      <c r="G23" s="185">
        <f>+$D$16/G18*100</f>
        <v>0</v>
      </c>
      <c r="H23" s="185"/>
      <c r="I23" s="186"/>
    </row>
    <row r="24" spans="2:9" ht="16.5" customHeight="1" x14ac:dyDescent="0.2">
      <c r="B24" s="170"/>
      <c r="C24" s="171"/>
      <c r="F24" s="187"/>
      <c r="G24" s="188"/>
      <c r="H24" s="188"/>
      <c r="I24" s="189"/>
    </row>
    <row r="25" spans="2:9" ht="16.5" customHeight="1" x14ac:dyDescent="0.2">
      <c r="B25" s="165" t="s">
        <v>12</v>
      </c>
      <c r="C25" s="166" t="s">
        <v>149</v>
      </c>
      <c r="D25" s="190">
        <v>0.7</v>
      </c>
      <c r="E25" s="190"/>
      <c r="F25" s="191" t="e">
        <f>+$D$25*F22</f>
        <v>#REF!</v>
      </c>
      <c r="G25" s="182" t="e">
        <f>+$D$25*G22</f>
        <v>#REF!</v>
      </c>
      <c r="H25" s="182"/>
      <c r="I25" s="183"/>
    </row>
    <row r="26" spans="2:9" ht="16.5" customHeight="1" x14ac:dyDescent="0.2">
      <c r="B26" s="165" t="s">
        <v>13</v>
      </c>
      <c r="C26" s="166" t="s">
        <v>150</v>
      </c>
      <c r="D26" s="190">
        <v>0.3</v>
      </c>
      <c r="E26" s="190"/>
      <c r="F26" s="191">
        <f>+$D$26*F23</f>
        <v>0</v>
      </c>
      <c r="G26" s="182">
        <f>+$D$26*G23</f>
        <v>0</v>
      </c>
      <c r="H26" s="182"/>
      <c r="I26" s="183"/>
    </row>
    <row r="27" spans="2:9" ht="16.5" customHeight="1" x14ac:dyDescent="0.2">
      <c r="B27" s="170"/>
      <c r="C27" s="171"/>
      <c r="F27" s="191"/>
      <c r="G27" s="182"/>
      <c r="H27" s="182"/>
      <c r="I27" s="183"/>
    </row>
    <row r="28" spans="2:9" s="192" customFormat="1" x14ac:dyDescent="0.2">
      <c r="B28" s="372" t="s">
        <v>14</v>
      </c>
      <c r="C28" s="166" t="s">
        <v>151</v>
      </c>
      <c r="D28" s="154"/>
      <c r="E28" s="154"/>
      <c r="F28" s="193" t="e">
        <f>IF(F32="GUGUR",0,F26+F25)</f>
        <v>#DIV/0!</v>
      </c>
      <c r="G28" s="194" t="e">
        <f>IF(G32="GUGUR",0,G26+G25)</f>
        <v>#DIV/0!</v>
      </c>
      <c r="H28" s="194"/>
      <c r="I28" s="195"/>
    </row>
    <row r="29" spans="2:9" s="192" customFormat="1" ht="25.5" customHeight="1" x14ac:dyDescent="0.2">
      <c r="B29" s="372"/>
      <c r="C29" s="196" t="s">
        <v>151</v>
      </c>
      <c r="D29" s="197" t="s">
        <v>152</v>
      </c>
      <c r="E29" s="197"/>
      <c r="F29" s="198" t="e">
        <f>ROUND(F28,0)</f>
        <v>#DIV/0!</v>
      </c>
      <c r="G29" s="199" t="e">
        <f>ROUND(G28,0)</f>
        <v>#DIV/0!</v>
      </c>
      <c r="H29" s="199">
        <f>ROUND(H28,2)</f>
        <v>0</v>
      </c>
      <c r="I29" s="200"/>
    </row>
    <row r="30" spans="2:9" x14ac:dyDescent="0.2">
      <c r="B30" s="201"/>
      <c r="C30" s="201"/>
      <c r="D30" s="202"/>
      <c r="E30" s="202"/>
      <c r="F30" s="203"/>
      <c r="G30" s="204"/>
      <c r="H30" s="204"/>
      <c r="I30" s="205"/>
    </row>
    <row r="31" spans="2:9" x14ac:dyDescent="0.2">
      <c r="B31" s="206"/>
      <c r="C31" s="192"/>
      <c r="F31" s="167"/>
      <c r="G31" s="168"/>
      <c r="H31" s="168"/>
      <c r="I31" s="207"/>
    </row>
    <row r="32" spans="2:9" ht="30" customHeight="1" x14ac:dyDescent="0.2">
      <c r="B32" s="373" t="s">
        <v>110</v>
      </c>
      <c r="C32" s="373"/>
      <c r="D32" s="373"/>
      <c r="E32" s="63"/>
      <c r="F32" s="208" t="e">
        <f>IF(OR(F19&lt;80%,F18&gt;$D$14),"GUGUR","LULUS")</f>
        <v>#DIV/0!</v>
      </c>
      <c r="G32" s="209" t="e">
        <f>IF(OR(G19&lt;80%,G18&gt;$D$14),"GUGUR","LULUS")</f>
        <v>#DIV/0!</v>
      </c>
      <c r="H32" s="209" t="str">
        <f>IF(OR(H19&lt;80%,H18&gt;$D$14),"GUGUR","LULUS")</f>
        <v>GUGUR</v>
      </c>
      <c r="I32" s="210" t="str">
        <f>IF(OR(I19&lt;80%,I18&gt;$D$14),"GUGUR","LULUS")</f>
        <v>GUGUR</v>
      </c>
    </row>
    <row r="33" spans="2:10" ht="13.15" customHeight="1" x14ac:dyDescent="0.2">
      <c r="B33" s="374"/>
      <c r="C33" s="374"/>
      <c r="D33" s="374"/>
      <c r="E33" s="211"/>
      <c r="F33" s="212"/>
      <c r="G33" s="213"/>
      <c r="H33" s="214"/>
      <c r="I33" s="215"/>
    </row>
    <row r="36" spans="2:10" ht="15" x14ac:dyDescent="0.2">
      <c r="B36" s="312" t="s">
        <v>24</v>
      </c>
      <c r="C36" s="312"/>
      <c r="D36" s="312"/>
      <c r="E36" s="216"/>
    </row>
    <row r="37" spans="2:10" ht="13.9" customHeight="1" x14ac:dyDescent="0.2">
      <c r="F37" s="311" t="s">
        <v>229</v>
      </c>
      <c r="G37" s="311"/>
      <c r="H37" s="311"/>
      <c r="I37" s="311"/>
    </row>
    <row r="38" spans="2:10" ht="15.6" customHeight="1" x14ac:dyDescent="0.2">
      <c r="B38" s="341" t="s">
        <v>153</v>
      </c>
      <c r="C38" s="341"/>
      <c r="D38" s="341"/>
      <c r="E38" s="217"/>
      <c r="F38" s="311" t="s">
        <v>154</v>
      </c>
      <c r="G38" s="311"/>
      <c r="H38" s="311"/>
      <c r="I38" s="311"/>
    </row>
    <row r="39" spans="2:10" ht="15.6" customHeight="1" x14ac:dyDescent="0.2">
      <c r="B39" s="341" t="s">
        <v>155</v>
      </c>
      <c r="C39" s="341"/>
      <c r="D39" s="341"/>
      <c r="E39" s="217"/>
      <c r="F39" s="311" t="s">
        <v>20</v>
      </c>
      <c r="G39" s="311"/>
      <c r="H39" s="311"/>
      <c r="I39" s="311"/>
    </row>
    <row r="40" spans="2:10" ht="26.25" customHeight="1" x14ac:dyDescent="0.2">
      <c r="F40" s="2"/>
      <c r="G40" s="3"/>
      <c r="H40" s="3"/>
      <c r="I40" s="3"/>
    </row>
    <row r="41" spans="2:10" ht="52.5" customHeight="1" x14ac:dyDescent="0.2">
      <c r="B41" s="312"/>
      <c r="C41" s="312"/>
      <c r="D41" s="312"/>
      <c r="E41" s="218" t="s">
        <v>6</v>
      </c>
      <c r="F41" s="340" t="s">
        <v>131</v>
      </c>
      <c r="G41" s="340"/>
      <c r="H41" s="74" t="s">
        <v>227</v>
      </c>
      <c r="I41" s="220" t="s">
        <v>156</v>
      </c>
      <c r="J41" s="74"/>
    </row>
    <row r="42" spans="2:10" ht="52.5" customHeight="1" x14ac:dyDescent="0.2">
      <c r="B42" s="314"/>
      <c r="C42" s="314"/>
      <c r="D42" s="314"/>
      <c r="E42" s="218" t="s">
        <v>7</v>
      </c>
      <c r="F42" s="340" t="s">
        <v>132</v>
      </c>
      <c r="G42" s="340"/>
      <c r="H42" s="219" t="s">
        <v>226</v>
      </c>
      <c r="I42" s="74" t="s">
        <v>156</v>
      </c>
      <c r="J42" s="74"/>
    </row>
    <row r="43" spans="2:10" ht="52.5" customHeight="1" x14ac:dyDescent="0.2">
      <c r="E43" s="221" t="s">
        <v>8</v>
      </c>
      <c r="F43" s="340" t="s">
        <v>133</v>
      </c>
      <c r="G43" s="340"/>
      <c r="H43" s="219" t="s">
        <v>228</v>
      </c>
      <c r="I43" s="220" t="s">
        <v>156</v>
      </c>
      <c r="J43" s="74"/>
    </row>
    <row r="44" spans="2:10" ht="52.5" customHeight="1" x14ac:dyDescent="0.2">
      <c r="E44" s="221" t="s">
        <v>9</v>
      </c>
      <c r="F44" s="340" t="s">
        <v>134</v>
      </c>
      <c r="G44" s="340"/>
      <c r="H44" s="74" t="s">
        <v>172</v>
      </c>
      <c r="I44" s="74" t="s">
        <v>156</v>
      </c>
      <c r="J44" s="74"/>
    </row>
    <row r="45" spans="2:10" ht="52.5" customHeight="1" x14ac:dyDescent="0.2">
      <c r="B45" s="314"/>
      <c r="C45" s="314"/>
      <c r="D45" s="314"/>
      <c r="E45" s="218" t="s">
        <v>10</v>
      </c>
      <c r="F45" s="340" t="s">
        <v>157</v>
      </c>
      <c r="G45" s="340"/>
      <c r="H45" s="74" t="s">
        <v>29</v>
      </c>
      <c r="I45" s="220" t="s">
        <v>156</v>
      </c>
      <c r="J45" s="74"/>
    </row>
    <row r="46" spans="2:10" ht="52.5" customHeight="1" x14ac:dyDescent="0.2">
      <c r="E46" s="221" t="s">
        <v>11</v>
      </c>
      <c r="F46" s="340" t="s">
        <v>136</v>
      </c>
      <c r="G46" s="340"/>
      <c r="H46" s="74" t="s">
        <v>172</v>
      </c>
      <c r="I46" s="74" t="s">
        <v>156</v>
      </c>
      <c r="J46" s="74"/>
    </row>
    <row r="47" spans="2:10" ht="52.5" customHeight="1" x14ac:dyDescent="0.2">
      <c r="E47" s="221" t="s">
        <v>12</v>
      </c>
      <c r="F47" s="340" t="s">
        <v>137</v>
      </c>
      <c r="G47" s="340"/>
      <c r="H47" s="219" t="s">
        <v>228</v>
      </c>
      <c r="I47" s="220" t="s">
        <v>156</v>
      </c>
      <c r="J47" s="74"/>
    </row>
    <row r="48" spans="2:10" x14ac:dyDescent="0.2">
      <c r="I48" s="222"/>
    </row>
  </sheetData>
  <mergeCells count="26">
    <mergeCell ref="B38:D38"/>
    <mergeCell ref="F38:I38"/>
    <mergeCell ref="B6:I6"/>
    <mergeCell ref="B7:I7"/>
    <mergeCell ref="B8:I8"/>
    <mergeCell ref="B10:B11"/>
    <mergeCell ref="C10:C11"/>
    <mergeCell ref="D10:E11"/>
    <mergeCell ref="F10:I10"/>
    <mergeCell ref="B28:B29"/>
    <mergeCell ref="B32:D32"/>
    <mergeCell ref="B33:D33"/>
    <mergeCell ref="B36:D36"/>
    <mergeCell ref="F37:I37"/>
    <mergeCell ref="F47:G47"/>
    <mergeCell ref="B39:D39"/>
    <mergeCell ref="F39:I39"/>
    <mergeCell ref="B41:D41"/>
    <mergeCell ref="F41:G41"/>
    <mergeCell ref="B42:D42"/>
    <mergeCell ref="F42:G42"/>
    <mergeCell ref="F43:G43"/>
    <mergeCell ref="F44:G44"/>
    <mergeCell ref="B45:D45"/>
    <mergeCell ref="F45:G45"/>
    <mergeCell ref="F46:G46"/>
  </mergeCells>
  <conditionalFormatting sqref="F32:I32">
    <cfRule type="expression" dxfId="2" priority="1" stopIfTrue="1">
      <formula>F$29=MAX($F$29:$I29)</formula>
    </cfRule>
  </conditionalFormatting>
  <conditionalFormatting sqref="F31:I31">
    <cfRule type="expression" dxfId="1" priority="2" stopIfTrue="1">
      <formula>F$29=MAX($F$29:$I29)</formula>
    </cfRule>
  </conditionalFormatting>
  <conditionalFormatting sqref="F33:I33">
    <cfRule type="expression" dxfId="0" priority="3" stopIfTrue="1">
      <formula>F$29=MAX($F$29:$I29)</formula>
    </cfRule>
  </conditionalFormatting>
  <printOptions horizontalCentered="1"/>
  <pageMargins left="0.59027777777777779" right="0.15763888888888888" top="0.39374999999999999" bottom="0.31527777777777777" header="0.51180555555555551" footer="0.51180555555555551"/>
  <pageSetup paperSize="9" scale="76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workbookViewId="0">
      <selection activeCell="F97" sqref="F97"/>
    </sheetView>
  </sheetViews>
  <sheetFormatPr defaultRowHeight="12.75" x14ac:dyDescent="0.2"/>
  <cols>
    <col min="1" max="1" width="4" bestFit="1" customWidth="1"/>
    <col min="2" max="2" width="3.140625" bestFit="1" customWidth="1"/>
    <col min="3" max="3" width="3.85546875" customWidth="1"/>
    <col min="4" max="4" width="2.85546875" bestFit="1" customWidth="1"/>
    <col min="5" max="5" width="21.7109375" customWidth="1"/>
    <col min="6" max="6" width="21.140625" customWidth="1"/>
    <col min="7" max="7" width="17.85546875" customWidth="1"/>
    <col min="8" max="8" width="16.7109375" customWidth="1"/>
    <col min="9" max="9" width="17.7109375" customWidth="1"/>
    <col min="10" max="10" width="15.5703125" customWidth="1"/>
    <col min="11" max="11" width="15.7109375" customWidth="1"/>
    <col min="12" max="12" width="19.85546875" customWidth="1"/>
    <col min="13" max="13" width="18.85546875" customWidth="1"/>
  </cols>
  <sheetData>
    <row r="1" spans="1:12" x14ac:dyDescent="0.2">
      <c r="A1" s="4"/>
      <c r="B1" s="4"/>
      <c r="C1" s="4"/>
      <c r="D1" s="4"/>
      <c r="E1" s="4"/>
      <c r="F1" s="5"/>
      <c r="G1" s="5"/>
      <c r="H1" s="5"/>
      <c r="I1" s="5"/>
      <c r="J1" s="37"/>
      <c r="K1" s="5" t="str">
        <f>RekAdm!H1</f>
        <v>Lampiran Berita Acara Evaluasi</v>
      </c>
      <c r="L1" s="5"/>
    </row>
    <row r="2" spans="1:12" x14ac:dyDescent="0.2">
      <c r="A2" s="4"/>
      <c r="B2" s="4"/>
      <c r="C2" s="4"/>
      <c r="D2" s="4"/>
      <c r="E2" s="4"/>
      <c r="F2" s="5"/>
      <c r="G2" s="5"/>
      <c r="H2" s="5"/>
      <c r="I2" s="5"/>
      <c r="J2" s="6"/>
      <c r="K2" s="6"/>
      <c r="L2" s="6"/>
    </row>
    <row r="3" spans="1:12" ht="15" x14ac:dyDescent="0.2">
      <c r="A3" s="317" t="s">
        <v>1</v>
      </c>
      <c r="B3" s="317"/>
      <c r="C3" s="317"/>
      <c r="D3" s="317"/>
      <c r="E3" s="317"/>
      <c r="F3" s="317"/>
      <c r="G3" s="317"/>
      <c r="H3" s="317"/>
      <c r="I3" s="317"/>
      <c r="J3" s="317"/>
      <c r="K3" s="38"/>
      <c r="L3" s="38"/>
    </row>
    <row r="4" spans="1:12" ht="15.75" x14ac:dyDescent="0.2">
      <c r="A4" s="314" t="str">
        <f>RekAdm!B6</f>
        <v>PEKERJAAN ............................................................</v>
      </c>
      <c r="B4" s="314"/>
      <c r="C4" s="314"/>
      <c r="D4" s="314"/>
      <c r="E4" s="314"/>
      <c r="F4" s="314"/>
      <c r="G4" s="314"/>
      <c r="H4" s="314"/>
      <c r="I4" s="314"/>
      <c r="J4" s="314"/>
      <c r="K4" s="39"/>
      <c r="L4" s="39"/>
    </row>
    <row r="5" spans="1:12" ht="15.75" x14ac:dyDescent="0.2">
      <c r="A5" s="314" t="str">
        <f>RekAdm!B7</f>
        <v>PT PLN (PERSERO) KANTOR PUSAT</v>
      </c>
      <c r="B5" s="314"/>
      <c r="C5" s="314"/>
      <c r="D5" s="314"/>
      <c r="E5" s="314"/>
      <c r="F5" s="314"/>
      <c r="G5" s="314"/>
      <c r="H5" s="314"/>
      <c r="I5" s="314"/>
      <c r="J5" s="314"/>
      <c r="K5" s="39"/>
      <c r="L5" s="39"/>
    </row>
    <row r="6" spans="1:12" x14ac:dyDescent="0.2">
      <c r="A6" s="4"/>
      <c r="B6" s="4"/>
      <c r="C6" s="4"/>
      <c r="D6" s="4"/>
      <c r="E6" s="4"/>
      <c r="F6" s="37"/>
      <c r="G6" s="37"/>
      <c r="H6" s="37"/>
      <c r="I6" s="37"/>
      <c r="J6" s="37"/>
      <c r="K6" s="37"/>
      <c r="L6" s="37"/>
    </row>
    <row r="7" spans="1:12" ht="13.5" thickBot="1" x14ac:dyDescent="0.25">
      <c r="A7" s="335" t="s">
        <v>2</v>
      </c>
      <c r="B7" s="336" t="s">
        <v>35</v>
      </c>
      <c r="C7" s="337"/>
      <c r="D7" s="337"/>
      <c r="E7" s="337"/>
      <c r="F7" s="379" t="s">
        <v>36</v>
      </c>
      <c r="G7" s="379"/>
      <c r="H7" s="379"/>
      <c r="I7" s="379"/>
      <c r="J7" s="379"/>
      <c r="K7" s="40"/>
      <c r="L7" s="40"/>
    </row>
    <row r="8" spans="1:12" ht="13.5" customHeight="1" thickBot="1" x14ac:dyDescent="0.25">
      <c r="A8" s="335"/>
      <c r="B8" s="336"/>
      <c r="C8" s="337"/>
      <c r="D8" s="337"/>
      <c r="E8" s="337"/>
      <c r="F8" s="339" t="s">
        <v>230</v>
      </c>
      <c r="G8" s="339" t="s">
        <v>230</v>
      </c>
      <c r="H8" s="339" t="s">
        <v>230</v>
      </c>
      <c r="I8" s="339" t="s">
        <v>230</v>
      </c>
      <c r="J8" s="339" t="s">
        <v>230</v>
      </c>
      <c r="K8" s="339" t="s">
        <v>230</v>
      </c>
      <c r="L8" s="339" t="s">
        <v>230</v>
      </c>
    </row>
    <row r="9" spans="1:12" x14ac:dyDescent="0.2">
      <c r="A9" s="335"/>
      <c r="B9" s="336"/>
      <c r="C9" s="337"/>
      <c r="D9" s="337"/>
      <c r="E9" s="337"/>
      <c r="F9" s="339"/>
      <c r="G9" s="339"/>
      <c r="H9" s="339"/>
      <c r="I9" s="339"/>
      <c r="J9" s="339"/>
      <c r="K9" s="339"/>
      <c r="L9" s="339"/>
    </row>
    <row r="10" spans="1:12" x14ac:dyDescent="0.2">
      <c r="A10" s="42"/>
      <c r="B10" s="42"/>
      <c r="C10" s="43"/>
      <c r="D10" s="43"/>
      <c r="E10" s="43"/>
      <c r="F10" s="44"/>
      <c r="G10" s="44"/>
      <c r="H10" s="44"/>
      <c r="I10" s="44"/>
      <c r="J10" s="44"/>
      <c r="K10" s="44"/>
      <c r="L10" s="44"/>
    </row>
    <row r="11" spans="1:12" ht="14.25" x14ac:dyDescent="0.2">
      <c r="A11" s="46" t="s">
        <v>6</v>
      </c>
      <c r="B11" s="332" t="s">
        <v>37</v>
      </c>
      <c r="C11" s="332"/>
      <c r="D11" s="332"/>
      <c r="E11" s="332"/>
      <c r="F11" s="47"/>
      <c r="G11" s="48"/>
      <c r="H11" s="48"/>
      <c r="I11" s="48"/>
      <c r="J11" s="49"/>
      <c r="K11" s="49"/>
      <c r="L11" s="49"/>
    </row>
    <row r="12" spans="1:12" ht="14.25" x14ac:dyDescent="0.2">
      <c r="A12" s="46"/>
      <c r="B12" s="50" t="s">
        <v>38</v>
      </c>
      <c r="C12" s="51" t="s">
        <v>39</v>
      </c>
      <c r="D12" s="50"/>
      <c r="E12" s="52"/>
      <c r="F12" s="226"/>
      <c r="G12" s="227"/>
      <c r="H12" s="227"/>
      <c r="I12" s="227"/>
      <c r="J12" s="228"/>
      <c r="K12" s="228"/>
      <c r="L12" s="228"/>
    </row>
    <row r="13" spans="1:12" ht="14.25" x14ac:dyDescent="0.2">
      <c r="A13" s="46"/>
      <c r="B13" s="50" t="s">
        <v>38</v>
      </c>
      <c r="C13" s="51" t="s">
        <v>43</v>
      </c>
      <c r="D13" s="50"/>
      <c r="E13" s="52"/>
      <c r="F13" s="229"/>
      <c r="G13" s="230"/>
      <c r="H13" s="230"/>
      <c r="I13" s="230"/>
      <c r="J13" s="231"/>
      <c r="K13" s="231"/>
      <c r="L13" s="231"/>
    </row>
    <row r="14" spans="1:12" ht="14.25" x14ac:dyDescent="0.2">
      <c r="A14" s="46"/>
      <c r="B14" s="50" t="s">
        <v>38</v>
      </c>
      <c r="C14" s="51" t="s">
        <v>44</v>
      </c>
      <c r="D14" s="50"/>
      <c r="E14" s="52"/>
      <c r="F14" s="226"/>
      <c r="G14" s="227"/>
      <c r="H14" s="227"/>
      <c r="I14" s="227"/>
      <c r="J14" s="228"/>
      <c r="K14" s="228"/>
      <c r="L14" s="228"/>
    </row>
    <row r="15" spans="1:12" ht="33" customHeight="1" x14ac:dyDescent="0.2">
      <c r="A15" s="46"/>
      <c r="B15" s="50" t="s">
        <v>38</v>
      </c>
      <c r="C15" s="333" t="s">
        <v>46</v>
      </c>
      <c r="D15" s="333"/>
      <c r="E15" s="332"/>
      <c r="F15" s="226"/>
      <c r="G15" s="227"/>
      <c r="H15" s="227"/>
      <c r="I15" s="227"/>
      <c r="J15" s="228"/>
      <c r="K15" s="228"/>
      <c r="L15" s="228"/>
    </row>
    <row r="16" spans="1:12" ht="39" hidden="1" customHeight="1" x14ac:dyDescent="0.2">
      <c r="A16" s="46" t="s">
        <v>7</v>
      </c>
      <c r="B16" s="332" t="s">
        <v>47</v>
      </c>
      <c r="C16" s="332"/>
      <c r="D16" s="332"/>
      <c r="E16" s="332"/>
      <c r="F16" s="226"/>
      <c r="G16" s="227"/>
      <c r="H16" s="227"/>
      <c r="I16" s="227"/>
      <c r="J16" s="228"/>
      <c r="K16" s="228"/>
      <c r="L16" s="228"/>
    </row>
    <row r="17" spans="1:12" ht="14.25" x14ac:dyDescent="0.2">
      <c r="A17" s="46">
        <v>2</v>
      </c>
      <c r="B17" s="332" t="s">
        <v>48</v>
      </c>
      <c r="C17" s="332"/>
      <c r="D17" s="332"/>
      <c r="E17" s="332"/>
      <c r="F17" s="226"/>
      <c r="G17" s="227"/>
      <c r="H17" s="227"/>
      <c r="I17" s="227"/>
      <c r="J17" s="228"/>
      <c r="K17" s="228"/>
      <c r="L17" s="228"/>
    </row>
    <row r="18" spans="1:12" ht="15" x14ac:dyDescent="0.2">
      <c r="A18" s="46"/>
      <c r="B18" s="242" t="s">
        <v>49</v>
      </c>
      <c r="C18" s="334" t="s">
        <v>50</v>
      </c>
      <c r="D18" s="334"/>
      <c r="E18" s="334"/>
      <c r="F18" s="226"/>
      <c r="G18" s="227"/>
      <c r="H18" s="227"/>
      <c r="I18" s="227"/>
      <c r="J18" s="228"/>
      <c r="K18" s="228"/>
      <c r="L18" s="228"/>
    </row>
    <row r="19" spans="1:12" ht="32.25" customHeight="1" x14ac:dyDescent="0.2">
      <c r="A19" s="46"/>
      <c r="B19" s="242" t="s">
        <v>51</v>
      </c>
      <c r="C19" s="334" t="s">
        <v>52</v>
      </c>
      <c r="D19" s="334"/>
      <c r="E19" s="334"/>
      <c r="F19" s="226"/>
      <c r="G19" s="227"/>
      <c r="H19" s="227"/>
      <c r="I19" s="227"/>
      <c r="J19" s="232"/>
      <c r="K19" s="233"/>
      <c r="L19" s="233"/>
    </row>
    <row r="20" spans="1:12" ht="45" customHeight="1" x14ac:dyDescent="0.2">
      <c r="A20" s="46"/>
      <c r="B20" s="242" t="s">
        <v>53</v>
      </c>
      <c r="C20" s="334" t="s">
        <v>54</v>
      </c>
      <c r="D20" s="334"/>
      <c r="E20" s="334"/>
      <c r="F20" s="226"/>
      <c r="G20" s="227"/>
      <c r="H20" s="227"/>
      <c r="I20" s="227"/>
      <c r="J20" s="228"/>
      <c r="K20" s="228"/>
      <c r="L20" s="228"/>
    </row>
    <row r="21" spans="1:12" ht="30" customHeight="1" x14ac:dyDescent="0.2">
      <c r="A21" s="46"/>
      <c r="B21" s="242" t="s">
        <v>55</v>
      </c>
      <c r="C21" s="334" t="s">
        <v>56</v>
      </c>
      <c r="D21" s="334"/>
      <c r="E21" s="334"/>
      <c r="F21" s="226"/>
      <c r="G21" s="227"/>
      <c r="H21" s="227"/>
      <c r="I21" s="227"/>
      <c r="J21" s="228"/>
      <c r="K21" s="228"/>
      <c r="L21" s="228"/>
    </row>
    <row r="22" spans="1:12" ht="15" x14ac:dyDescent="0.2">
      <c r="A22" s="46"/>
      <c r="B22" s="242" t="s">
        <v>57</v>
      </c>
      <c r="C22" s="334" t="s">
        <v>58</v>
      </c>
      <c r="D22" s="334"/>
      <c r="E22" s="334"/>
      <c r="F22" s="226"/>
      <c r="G22" s="227"/>
      <c r="H22" s="227"/>
      <c r="I22" s="227"/>
      <c r="J22" s="228"/>
      <c r="K22" s="228"/>
      <c r="L22" s="228"/>
    </row>
    <row r="23" spans="1:12" ht="15" x14ac:dyDescent="0.2">
      <c r="A23" s="46"/>
      <c r="B23" s="242" t="s">
        <v>59</v>
      </c>
      <c r="C23" s="334" t="s">
        <v>60</v>
      </c>
      <c r="D23" s="334"/>
      <c r="E23" s="334"/>
      <c r="F23" s="226"/>
      <c r="G23" s="227"/>
      <c r="H23" s="227"/>
      <c r="I23" s="227"/>
      <c r="J23" s="228"/>
      <c r="K23" s="228"/>
      <c r="L23" s="228"/>
    </row>
    <row r="24" spans="1:12" ht="15" x14ac:dyDescent="0.2">
      <c r="A24" s="46"/>
      <c r="B24" s="242" t="s">
        <v>59</v>
      </c>
      <c r="C24" s="334" t="s">
        <v>61</v>
      </c>
      <c r="D24" s="334"/>
      <c r="E24" s="334"/>
      <c r="F24" s="226"/>
      <c r="G24" s="227"/>
      <c r="H24" s="227"/>
      <c r="I24" s="227"/>
      <c r="J24" s="228"/>
      <c r="K24" s="228"/>
      <c r="L24" s="228"/>
    </row>
    <row r="25" spans="1:12" ht="33.75" customHeight="1" x14ac:dyDescent="0.2">
      <c r="A25" s="46"/>
      <c r="B25" s="242" t="s">
        <v>62</v>
      </c>
      <c r="C25" s="334" t="s">
        <v>63</v>
      </c>
      <c r="D25" s="334"/>
      <c r="E25" s="334"/>
      <c r="F25" s="226"/>
      <c r="G25" s="227"/>
      <c r="H25" s="227"/>
      <c r="I25" s="227"/>
      <c r="J25" s="228"/>
      <c r="K25" s="228"/>
      <c r="L25" s="228"/>
    </row>
    <row r="26" spans="1:12" ht="29.25" customHeight="1" x14ac:dyDescent="0.2">
      <c r="A26" s="46"/>
      <c r="B26" s="242" t="s">
        <v>64</v>
      </c>
      <c r="C26" s="334" t="s">
        <v>65</v>
      </c>
      <c r="D26" s="334"/>
      <c r="E26" s="334"/>
      <c r="F26" s="226"/>
      <c r="G26" s="227"/>
      <c r="H26" s="227"/>
      <c r="I26" s="227"/>
      <c r="J26" s="228"/>
      <c r="K26" s="228"/>
      <c r="L26" s="228"/>
    </row>
    <row r="27" spans="1:12" ht="30.75" customHeight="1" x14ac:dyDescent="0.2">
      <c r="A27" s="46"/>
      <c r="B27" s="242" t="s">
        <v>62</v>
      </c>
      <c r="C27" s="334" t="s">
        <v>66</v>
      </c>
      <c r="D27" s="334"/>
      <c r="E27" s="334"/>
      <c r="F27" s="226"/>
      <c r="G27" s="227"/>
      <c r="H27" s="227"/>
      <c r="I27" s="227"/>
      <c r="J27" s="228"/>
      <c r="K27" s="228"/>
      <c r="L27" s="228"/>
    </row>
    <row r="28" spans="1:12" ht="15" x14ac:dyDescent="0.2">
      <c r="A28" s="46"/>
      <c r="B28" s="242" t="s">
        <v>64</v>
      </c>
      <c r="C28" s="334" t="s">
        <v>67</v>
      </c>
      <c r="D28" s="334"/>
      <c r="E28" s="334"/>
      <c r="F28" s="226"/>
      <c r="G28" s="227"/>
      <c r="H28" s="227"/>
      <c r="I28" s="227"/>
      <c r="J28" s="228"/>
      <c r="K28" s="228"/>
      <c r="L28" s="228"/>
    </row>
    <row r="29" spans="1:12" ht="30.75" customHeight="1" x14ac:dyDescent="0.2">
      <c r="A29" s="46"/>
      <c r="B29" s="242" t="s">
        <v>68</v>
      </c>
      <c r="C29" s="334" t="s">
        <v>69</v>
      </c>
      <c r="D29" s="334"/>
      <c r="E29" s="334"/>
      <c r="F29" s="226"/>
      <c r="G29" s="227"/>
      <c r="H29" s="227"/>
      <c r="I29" s="227"/>
      <c r="J29" s="228"/>
      <c r="K29" s="228"/>
      <c r="L29" s="228"/>
    </row>
    <row r="30" spans="1:12" ht="15" x14ac:dyDescent="0.2">
      <c r="A30" s="46"/>
      <c r="B30" s="242" t="s">
        <v>70</v>
      </c>
      <c r="C30" s="328" t="s">
        <v>71</v>
      </c>
      <c r="D30" s="328"/>
      <c r="E30" s="328"/>
      <c r="F30" s="226"/>
      <c r="G30" s="227"/>
      <c r="H30" s="227"/>
      <c r="I30" s="227"/>
      <c r="J30" s="228"/>
      <c r="K30" s="228"/>
      <c r="L30" s="228"/>
    </row>
    <row r="31" spans="1:12" ht="14.25" x14ac:dyDescent="0.2">
      <c r="A31" s="46"/>
      <c r="B31" s="53"/>
      <c r="C31" s="53"/>
      <c r="D31" s="55" t="s">
        <v>68</v>
      </c>
      <c r="E31" s="121" t="s">
        <v>72</v>
      </c>
      <c r="F31" s="234"/>
      <c r="G31" s="228"/>
      <c r="H31" s="228"/>
      <c r="I31" s="228"/>
      <c r="J31" s="228"/>
      <c r="K31" s="228"/>
      <c r="L31" s="228"/>
    </row>
    <row r="32" spans="1:12" ht="14.25" x14ac:dyDescent="0.2">
      <c r="A32" s="46"/>
      <c r="B32" s="53"/>
      <c r="C32" s="53"/>
      <c r="D32" s="55" t="s">
        <v>73</v>
      </c>
      <c r="E32" s="121" t="s">
        <v>74</v>
      </c>
      <c r="F32" s="234"/>
      <c r="G32" s="228"/>
      <c r="H32" s="228"/>
      <c r="I32" s="228"/>
      <c r="J32" s="228"/>
      <c r="K32" s="228"/>
      <c r="L32" s="228"/>
    </row>
    <row r="33" spans="1:12" ht="14.25" x14ac:dyDescent="0.2">
      <c r="A33" s="46"/>
      <c r="B33" s="53"/>
      <c r="C33" s="53"/>
      <c r="D33" s="55" t="s">
        <v>75</v>
      </c>
      <c r="E33" s="121" t="s">
        <v>76</v>
      </c>
      <c r="F33" s="235"/>
      <c r="G33" s="236"/>
      <c r="H33" s="237"/>
      <c r="I33" s="237"/>
      <c r="J33" s="237"/>
      <c r="K33" s="236"/>
      <c r="L33" s="236"/>
    </row>
    <row r="34" spans="1:12" ht="15" x14ac:dyDescent="0.2">
      <c r="A34" s="46"/>
      <c r="B34" s="53" t="s">
        <v>77</v>
      </c>
      <c r="C34" s="328" t="s">
        <v>78</v>
      </c>
      <c r="D34" s="328"/>
      <c r="E34" s="328"/>
      <c r="F34" s="226"/>
      <c r="G34" s="227"/>
      <c r="H34" s="227"/>
      <c r="I34" s="227"/>
      <c r="J34" s="228"/>
      <c r="K34" s="228"/>
      <c r="L34" s="228"/>
    </row>
    <row r="35" spans="1:12" ht="14.25" x14ac:dyDescent="0.2">
      <c r="A35" s="46"/>
      <c r="B35" s="53"/>
      <c r="C35" s="53"/>
      <c r="D35" s="55" t="s">
        <v>68</v>
      </c>
      <c r="E35" s="121" t="s">
        <v>79</v>
      </c>
      <c r="F35" s="226"/>
      <c r="G35" s="228"/>
      <c r="H35" s="228"/>
      <c r="I35" s="228"/>
      <c r="J35" s="228"/>
      <c r="K35" s="228"/>
      <c r="L35" s="228"/>
    </row>
    <row r="36" spans="1:12" ht="14.25" x14ac:dyDescent="0.2">
      <c r="A36" s="46"/>
      <c r="B36" s="53"/>
      <c r="C36" s="53"/>
      <c r="D36" s="55" t="s">
        <v>73</v>
      </c>
      <c r="E36" s="121" t="s">
        <v>80</v>
      </c>
      <c r="F36" s="226"/>
      <c r="G36" s="238"/>
      <c r="H36" s="238"/>
      <c r="I36" s="238"/>
      <c r="J36" s="238"/>
      <c r="K36" s="238"/>
      <c r="L36" s="238"/>
    </row>
    <row r="37" spans="1:12" ht="14.25" x14ac:dyDescent="0.2">
      <c r="A37" s="46"/>
      <c r="B37" s="53"/>
      <c r="C37" s="53"/>
      <c r="D37" s="55" t="s">
        <v>75</v>
      </c>
      <c r="E37" s="121" t="s">
        <v>81</v>
      </c>
      <c r="F37" s="239"/>
      <c r="G37" s="240"/>
      <c r="H37" s="240"/>
      <c r="I37" s="240"/>
      <c r="J37" s="240"/>
      <c r="K37" s="240"/>
      <c r="L37" s="240"/>
    </row>
    <row r="38" spans="1:12" ht="15" x14ac:dyDescent="0.2">
      <c r="A38" s="46"/>
      <c r="B38" s="53" t="s">
        <v>82</v>
      </c>
      <c r="C38" s="328" t="s">
        <v>83</v>
      </c>
      <c r="D38" s="328"/>
      <c r="E38" s="328"/>
      <c r="F38" s="226"/>
      <c r="G38" s="227"/>
      <c r="H38" s="227"/>
      <c r="I38" s="227"/>
      <c r="J38" s="228"/>
      <c r="K38" s="228"/>
      <c r="L38" s="228"/>
    </row>
    <row r="39" spans="1:12" ht="14.25" x14ac:dyDescent="0.2">
      <c r="A39" s="46"/>
      <c r="B39" s="53"/>
      <c r="C39" s="53"/>
      <c r="D39" s="55" t="s">
        <v>68</v>
      </c>
      <c r="E39" s="121" t="s">
        <v>84</v>
      </c>
      <c r="F39" s="234"/>
      <c r="G39" s="228"/>
      <c r="H39" s="228"/>
      <c r="I39" s="228"/>
      <c r="J39" s="228"/>
      <c r="K39" s="228"/>
      <c r="L39" s="228"/>
    </row>
    <row r="40" spans="1:12" ht="14.25" x14ac:dyDescent="0.2">
      <c r="A40" s="46"/>
      <c r="B40" s="53"/>
      <c r="C40" s="53"/>
      <c r="D40" s="55" t="s">
        <v>73</v>
      </c>
      <c r="E40" s="121" t="s">
        <v>80</v>
      </c>
      <c r="F40" s="241"/>
      <c r="G40" s="238"/>
      <c r="H40" s="238"/>
      <c r="I40" s="238"/>
      <c r="J40" s="238"/>
      <c r="K40" s="238"/>
      <c r="L40" s="238"/>
    </row>
    <row r="41" spans="1:12" ht="14.25" x14ac:dyDescent="0.2">
      <c r="A41" s="46"/>
      <c r="B41" s="53"/>
      <c r="C41" s="53"/>
      <c r="D41" s="55" t="s">
        <v>75</v>
      </c>
      <c r="E41" s="121" t="s">
        <v>74</v>
      </c>
      <c r="F41" s="234"/>
      <c r="G41" s="228"/>
      <c r="H41" s="228"/>
      <c r="I41" s="228"/>
      <c r="J41" s="228"/>
      <c r="K41" s="228"/>
      <c r="L41" s="228"/>
    </row>
    <row r="42" spans="1:12" ht="15" x14ac:dyDescent="0.2">
      <c r="A42" s="46"/>
      <c r="B42" s="53" t="s">
        <v>85</v>
      </c>
      <c r="C42" s="328" t="s">
        <v>86</v>
      </c>
      <c r="D42" s="328"/>
      <c r="E42" s="328"/>
      <c r="F42" s="226"/>
      <c r="G42" s="227"/>
      <c r="H42" s="227"/>
      <c r="I42" s="227"/>
      <c r="J42" s="228"/>
      <c r="K42" s="228"/>
      <c r="L42" s="228"/>
    </row>
    <row r="43" spans="1:12" ht="15" x14ac:dyDescent="0.2">
      <c r="A43" s="46"/>
      <c r="B43" s="53" t="s">
        <v>87</v>
      </c>
      <c r="C43" s="328" t="s">
        <v>88</v>
      </c>
      <c r="D43" s="328"/>
      <c r="E43" s="328"/>
      <c r="F43" s="226"/>
      <c r="G43" s="227"/>
      <c r="H43" s="227"/>
      <c r="I43" s="227"/>
      <c r="J43" s="228"/>
      <c r="K43" s="228"/>
      <c r="L43" s="228"/>
    </row>
    <row r="44" spans="1:12" ht="15" x14ac:dyDescent="0.2">
      <c r="A44" s="46"/>
      <c r="B44" s="53" t="s">
        <v>89</v>
      </c>
      <c r="C44" s="328" t="s">
        <v>90</v>
      </c>
      <c r="D44" s="328"/>
      <c r="E44" s="328"/>
      <c r="F44" s="226"/>
      <c r="G44" s="227"/>
      <c r="H44" s="227"/>
      <c r="I44" s="227"/>
      <c r="J44" s="228"/>
      <c r="K44" s="228"/>
      <c r="L44" s="228"/>
    </row>
    <row r="45" spans="1:12" ht="15" x14ac:dyDescent="0.2">
      <c r="A45" s="46"/>
      <c r="B45" s="53" t="s">
        <v>91</v>
      </c>
      <c r="C45" s="328" t="s">
        <v>92</v>
      </c>
      <c r="D45" s="328"/>
      <c r="E45" s="328"/>
      <c r="F45" s="226"/>
      <c r="G45" s="227"/>
      <c r="H45" s="227"/>
      <c r="I45" s="227"/>
      <c r="J45" s="228"/>
      <c r="K45" s="228"/>
      <c r="L45" s="228"/>
    </row>
    <row r="46" spans="1:12" ht="15" x14ac:dyDescent="0.2">
      <c r="A46" s="46"/>
      <c r="B46" s="53"/>
      <c r="C46" s="328" t="s">
        <v>93</v>
      </c>
      <c r="D46" s="328"/>
      <c r="E46" s="328"/>
      <c r="F46" s="226"/>
      <c r="G46" s="227"/>
      <c r="H46" s="227"/>
      <c r="I46" s="227"/>
      <c r="J46" s="228"/>
      <c r="K46" s="228"/>
      <c r="L46" s="228"/>
    </row>
    <row r="47" spans="1:12" ht="15" x14ac:dyDescent="0.2">
      <c r="A47" s="46"/>
      <c r="B47" s="53"/>
      <c r="C47" s="328" t="s">
        <v>95</v>
      </c>
      <c r="D47" s="328"/>
      <c r="E47" s="328"/>
      <c r="F47" s="226"/>
      <c r="G47" s="227"/>
      <c r="H47" s="227"/>
      <c r="I47" s="227"/>
      <c r="J47" s="228"/>
      <c r="K47" s="228"/>
      <c r="L47" s="228"/>
    </row>
    <row r="48" spans="1:12" ht="15" x14ac:dyDescent="0.2">
      <c r="A48" s="46"/>
      <c r="B48" s="53"/>
      <c r="C48" s="328" t="s">
        <v>96</v>
      </c>
      <c r="D48" s="328"/>
      <c r="E48" s="328"/>
      <c r="F48" s="226"/>
      <c r="G48" s="227"/>
      <c r="H48" s="227"/>
      <c r="I48" s="227"/>
      <c r="J48" s="228"/>
      <c r="K48" s="228"/>
      <c r="L48" s="228"/>
    </row>
    <row r="49" spans="1:12" ht="15" x14ac:dyDescent="0.2">
      <c r="A49" s="46"/>
      <c r="B49" s="53" t="s">
        <v>97</v>
      </c>
      <c r="C49" s="328" t="s">
        <v>98</v>
      </c>
      <c r="D49" s="328"/>
      <c r="E49" s="328"/>
      <c r="F49" s="226"/>
      <c r="G49" s="227"/>
      <c r="H49" s="227"/>
      <c r="I49" s="227"/>
      <c r="J49" s="228"/>
      <c r="K49" s="228"/>
      <c r="L49" s="228"/>
    </row>
    <row r="50" spans="1:12" ht="15" x14ac:dyDescent="0.2">
      <c r="A50" s="46"/>
      <c r="B50" s="53" t="s">
        <v>99</v>
      </c>
      <c r="C50" s="328" t="s">
        <v>100</v>
      </c>
      <c r="D50" s="328"/>
      <c r="E50" s="328"/>
      <c r="F50" s="226"/>
      <c r="G50" s="227"/>
      <c r="H50" s="227"/>
      <c r="I50" s="227"/>
      <c r="J50" s="228"/>
      <c r="K50" s="228"/>
      <c r="L50" s="228"/>
    </row>
    <row r="51" spans="1:12" ht="15" x14ac:dyDescent="0.2">
      <c r="A51" s="46"/>
      <c r="B51" s="53" t="s">
        <v>101</v>
      </c>
      <c r="C51" s="328" t="s">
        <v>102</v>
      </c>
      <c r="D51" s="328"/>
      <c r="E51" s="328"/>
      <c r="F51" s="226"/>
      <c r="G51" s="227"/>
      <c r="H51" s="227"/>
      <c r="I51" s="227"/>
      <c r="J51" s="228"/>
      <c r="K51" s="228"/>
      <c r="L51" s="228"/>
    </row>
    <row r="52" spans="1:12" ht="15" x14ac:dyDescent="0.2">
      <c r="A52" s="46"/>
      <c r="B52" s="53"/>
      <c r="C52" s="328" t="s">
        <v>103</v>
      </c>
      <c r="D52" s="328"/>
      <c r="E52" s="328"/>
      <c r="F52" s="226"/>
      <c r="G52" s="227"/>
      <c r="H52" s="227"/>
      <c r="I52" s="227"/>
      <c r="J52" s="228"/>
      <c r="K52" s="228"/>
      <c r="L52" s="228"/>
    </row>
    <row r="53" spans="1:12" ht="15" x14ac:dyDescent="0.2">
      <c r="A53" s="46"/>
      <c r="B53" s="53" t="s">
        <v>104</v>
      </c>
      <c r="C53" s="328" t="s">
        <v>105</v>
      </c>
      <c r="D53" s="328"/>
      <c r="E53" s="328"/>
      <c r="F53" s="47"/>
      <c r="G53" s="48"/>
      <c r="H53" s="48"/>
      <c r="I53" s="48"/>
      <c r="J53" s="49"/>
      <c r="K53" s="49"/>
      <c r="L53" s="49"/>
    </row>
    <row r="54" spans="1:12" ht="15" x14ac:dyDescent="0.2">
      <c r="A54" s="46"/>
      <c r="B54" s="53"/>
      <c r="C54" s="382" t="s">
        <v>175</v>
      </c>
      <c r="D54" s="380"/>
      <c r="E54" s="381"/>
      <c r="F54" s="226"/>
      <c r="G54" s="227"/>
      <c r="H54" s="227"/>
      <c r="I54" s="227"/>
      <c r="J54" s="228"/>
      <c r="K54" s="228"/>
      <c r="L54" s="228"/>
    </row>
    <row r="55" spans="1:12" ht="15" x14ac:dyDescent="0.2">
      <c r="A55" s="46"/>
      <c r="B55" s="53"/>
      <c r="C55" s="380" t="s">
        <v>173</v>
      </c>
      <c r="D55" s="380"/>
      <c r="E55" s="381"/>
      <c r="F55" s="226"/>
      <c r="G55" s="227"/>
      <c r="H55" s="227"/>
      <c r="I55" s="227"/>
      <c r="J55" s="228"/>
      <c r="K55" s="228"/>
      <c r="L55" s="228"/>
    </row>
    <row r="56" spans="1:12" ht="15" x14ac:dyDescent="0.2">
      <c r="A56" s="46"/>
      <c r="B56" s="53"/>
      <c r="C56" s="328" t="s">
        <v>108</v>
      </c>
      <c r="D56" s="328"/>
      <c r="E56" s="328"/>
      <c r="F56" s="226"/>
      <c r="G56" s="227"/>
      <c r="H56" s="227"/>
      <c r="I56" s="227"/>
      <c r="J56" s="228"/>
      <c r="K56" s="228"/>
      <c r="L56" s="228"/>
    </row>
    <row r="57" spans="1:12" ht="15" x14ac:dyDescent="0.2">
      <c r="A57" s="46"/>
      <c r="B57" s="53"/>
      <c r="C57" s="380" t="s">
        <v>174</v>
      </c>
      <c r="D57" s="380"/>
      <c r="E57" s="381"/>
      <c r="F57" s="226"/>
      <c r="G57" s="227"/>
      <c r="H57" s="227"/>
      <c r="I57" s="227"/>
      <c r="J57" s="228"/>
      <c r="K57" s="228"/>
      <c r="L57" s="228"/>
    </row>
    <row r="58" spans="1:12" x14ac:dyDescent="0.2">
      <c r="A58" s="53"/>
      <c r="B58" s="53"/>
      <c r="C58" s="56"/>
      <c r="D58" s="56"/>
      <c r="E58" s="56"/>
      <c r="F58" s="56"/>
      <c r="G58" s="58"/>
      <c r="H58" s="58"/>
      <c r="I58" s="58"/>
      <c r="J58" s="58"/>
      <c r="K58" s="58"/>
      <c r="L58" s="58"/>
    </row>
    <row r="59" spans="1:12" x14ac:dyDescent="0.2">
      <c r="A59" s="325" t="s">
        <v>110</v>
      </c>
      <c r="B59" s="325"/>
      <c r="C59" s="325"/>
      <c r="D59" s="325"/>
      <c r="E59" s="325"/>
      <c r="F59" s="59" t="s">
        <v>168</v>
      </c>
      <c r="G59" s="59" t="s">
        <v>168</v>
      </c>
      <c r="H59" s="59" t="s">
        <v>168</v>
      </c>
      <c r="I59" s="60" t="s">
        <v>167</v>
      </c>
      <c r="J59" s="59" t="s">
        <v>168</v>
      </c>
      <c r="K59" s="59" t="s">
        <v>168</v>
      </c>
      <c r="L59" s="59" t="s">
        <v>168</v>
      </c>
    </row>
    <row r="60" spans="1:12" ht="38.25" x14ac:dyDescent="0.2">
      <c r="A60" s="325" t="s">
        <v>5</v>
      </c>
      <c r="B60" s="325"/>
      <c r="C60" s="325"/>
      <c r="D60" s="325"/>
      <c r="E60" s="325"/>
      <c r="F60" s="61"/>
      <c r="G60" s="61"/>
      <c r="H60" s="62"/>
      <c r="I60" s="62" t="s">
        <v>169</v>
      </c>
      <c r="J60" s="62"/>
      <c r="K60" s="62"/>
      <c r="L60" s="62"/>
    </row>
    <row r="61" spans="1:12" x14ac:dyDescent="0.2">
      <c r="A61" s="63"/>
      <c r="B61" s="63"/>
      <c r="C61" s="63"/>
      <c r="D61" s="63"/>
      <c r="E61" s="63"/>
      <c r="F61" s="63"/>
      <c r="G61" s="63"/>
      <c r="H61" s="63"/>
      <c r="I61" s="63"/>
      <c r="J61" s="64"/>
      <c r="K61" s="64"/>
      <c r="L61" s="64"/>
    </row>
    <row r="62" spans="1:12" ht="14.25" x14ac:dyDescent="0.2">
      <c r="A62" s="4"/>
      <c r="B62" s="4"/>
      <c r="C62" s="4"/>
      <c r="D62" s="4"/>
      <c r="E62" s="4"/>
      <c r="F62" s="311" t="s">
        <v>19</v>
      </c>
      <c r="G62" s="311"/>
      <c r="H62" s="311"/>
      <c r="I62" s="311"/>
      <c r="J62" s="311"/>
      <c r="K62" s="65"/>
      <c r="L62" s="65"/>
    </row>
    <row r="63" spans="1:12" ht="14.25" x14ac:dyDescent="0.2">
      <c r="A63" s="66"/>
      <c r="B63" s="66"/>
      <c r="C63" s="66"/>
      <c r="D63" s="4"/>
      <c r="E63" s="4"/>
      <c r="F63" s="311" t="s">
        <v>20</v>
      </c>
      <c r="G63" s="311"/>
      <c r="H63" s="311"/>
      <c r="I63" s="311"/>
      <c r="J63" s="311"/>
      <c r="K63" s="65"/>
      <c r="L63" s="65"/>
    </row>
    <row r="64" spans="1:12" ht="14.25" x14ac:dyDescent="0.2">
      <c r="A64" s="66"/>
      <c r="B64" s="66"/>
      <c r="C64" s="66"/>
      <c r="D64" s="4"/>
      <c r="E64" s="4"/>
      <c r="F64" s="224"/>
      <c r="G64" s="224"/>
      <c r="H64" s="224"/>
      <c r="I64" s="224"/>
      <c r="J64" s="224"/>
      <c r="K64" s="65"/>
      <c r="L64" s="65"/>
    </row>
    <row r="65" spans="1:12" ht="14.25" x14ac:dyDescent="0.2">
      <c r="A65" s="66"/>
      <c r="B65" s="66"/>
      <c r="C65" s="66"/>
      <c r="D65" s="4"/>
      <c r="E65" s="4"/>
      <c r="F65" s="224"/>
      <c r="G65" s="224"/>
      <c r="H65" s="224"/>
      <c r="I65" s="224"/>
      <c r="J65" s="224"/>
      <c r="K65" s="65"/>
      <c r="L65" s="65"/>
    </row>
    <row r="66" spans="1:12" ht="14.25" x14ac:dyDescent="0.2">
      <c r="A66" s="66"/>
      <c r="B66" s="66"/>
      <c r="C66" s="66"/>
      <c r="D66" s="4"/>
      <c r="E66" s="4"/>
      <c r="F66" s="224"/>
      <c r="G66" s="224"/>
      <c r="H66" s="224"/>
      <c r="I66" s="224"/>
      <c r="J66" s="224"/>
      <c r="K66" s="65"/>
      <c r="L66" s="65"/>
    </row>
    <row r="67" spans="1:12" x14ac:dyDescent="0.2">
      <c r="A67" s="4"/>
      <c r="D67" s="4"/>
      <c r="F67" s="245" t="s">
        <v>231</v>
      </c>
      <c r="H67" s="37" t="s">
        <v>176</v>
      </c>
      <c r="I67" s="37"/>
      <c r="J67" s="37"/>
      <c r="K67" s="37"/>
      <c r="L67" s="37"/>
    </row>
    <row r="68" spans="1:12" ht="12.75" customHeight="1" x14ac:dyDescent="0.2">
      <c r="A68" s="67"/>
      <c r="D68" s="4"/>
      <c r="F68" t="s">
        <v>170</v>
      </c>
      <c r="I68" s="243"/>
      <c r="J68" s="69"/>
      <c r="L68" s="243"/>
    </row>
    <row r="69" spans="1:12" ht="12.75" customHeight="1" x14ac:dyDescent="0.2">
      <c r="A69" s="67"/>
      <c r="D69" s="4"/>
      <c r="I69" s="243"/>
      <c r="J69" s="69"/>
      <c r="L69" s="243"/>
    </row>
    <row r="70" spans="1:12" ht="12.75" customHeight="1" x14ac:dyDescent="0.2">
      <c r="A70" s="67"/>
      <c r="D70" s="4"/>
      <c r="I70" s="243"/>
      <c r="J70" s="69"/>
      <c r="L70" s="243"/>
    </row>
    <row r="71" spans="1:12" ht="12.75" customHeight="1" x14ac:dyDescent="0.2">
      <c r="A71" s="67"/>
      <c r="D71" s="4"/>
      <c r="F71" s="245" t="s">
        <v>231</v>
      </c>
      <c r="I71" s="243"/>
      <c r="J71" s="69"/>
      <c r="L71" s="243"/>
    </row>
    <row r="72" spans="1:12" ht="12.75" customHeight="1" x14ac:dyDescent="0.2">
      <c r="A72" s="4"/>
      <c r="D72" s="4"/>
      <c r="F72" s="67" t="s">
        <v>171</v>
      </c>
      <c r="H72" s="37" t="s">
        <v>176</v>
      </c>
      <c r="K72" s="70"/>
    </row>
    <row r="73" spans="1:12" ht="12.75" customHeight="1" x14ac:dyDescent="0.2">
      <c r="A73" s="67"/>
      <c r="D73" s="4"/>
      <c r="K73" s="69"/>
    </row>
    <row r="74" spans="1:12" ht="12.75" customHeight="1" x14ac:dyDescent="0.2">
      <c r="A74" s="67"/>
      <c r="D74" s="4"/>
      <c r="F74" s="67"/>
      <c r="K74" s="69"/>
    </row>
    <row r="75" spans="1:12" ht="12.75" customHeight="1" x14ac:dyDescent="0.2">
      <c r="A75" s="67"/>
      <c r="D75" s="4"/>
      <c r="F75" s="245" t="s">
        <v>231</v>
      </c>
      <c r="K75" s="69"/>
    </row>
    <row r="76" spans="1:12" ht="12.75" customHeight="1" x14ac:dyDescent="0.2">
      <c r="A76" s="67"/>
      <c r="D76" s="4"/>
      <c r="F76" s="67" t="s">
        <v>172</v>
      </c>
      <c r="K76" s="69"/>
    </row>
    <row r="77" spans="1:12" ht="12.75" customHeight="1" x14ac:dyDescent="0.2">
      <c r="A77" s="67"/>
      <c r="D77" s="4"/>
      <c r="H77" s="37" t="s">
        <v>176</v>
      </c>
      <c r="K77" s="69"/>
    </row>
    <row r="78" spans="1:12" ht="12.75" customHeight="1" x14ac:dyDescent="0.2">
      <c r="A78" s="67"/>
      <c r="D78" s="4"/>
      <c r="K78" s="69"/>
    </row>
    <row r="79" spans="1:12" ht="12.75" customHeight="1" x14ac:dyDescent="0.2">
      <c r="A79" s="4"/>
      <c r="F79" s="245" t="s">
        <v>231</v>
      </c>
      <c r="K79" s="70"/>
    </row>
    <row r="80" spans="1:12" x14ac:dyDescent="0.2">
      <c r="A80" s="67"/>
      <c r="F80" t="s">
        <v>29</v>
      </c>
      <c r="K80" s="69"/>
      <c r="L80" s="69"/>
    </row>
    <row r="81" spans="1:12" x14ac:dyDescent="0.2">
      <c r="A81" s="67"/>
      <c r="K81" s="69"/>
      <c r="L81" s="69"/>
    </row>
    <row r="82" spans="1:12" x14ac:dyDescent="0.2">
      <c r="A82" s="67"/>
      <c r="H82" s="37" t="s">
        <v>176</v>
      </c>
      <c r="K82" s="69"/>
      <c r="L82" s="69"/>
    </row>
    <row r="83" spans="1:12" x14ac:dyDescent="0.2">
      <c r="A83" s="67"/>
      <c r="F83" s="245" t="s">
        <v>231</v>
      </c>
      <c r="K83" s="69"/>
      <c r="L83" s="69"/>
    </row>
    <row r="84" spans="1:12" x14ac:dyDescent="0.2">
      <c r="A84" s="67"/>
      <c r="F84" t="s">
        <v>29</v>
      </c>
      <c r="J84" s="244"/>
      <c r="K84" s="69"/>
      <c r="L84" s="69"/>
    </row>
    <row r="85" spans="1:12" x14ac:dyDescent="0.2">
      <c r="A85" s="67"/>
      <c r="J85" s="244"/>
      <c r="K85" s="69"/>
      <c r="L85" s="69"/>
    </row>
    <row r="86" spans="1:12" x14ac:dyDescent="0.2">
      <c r="A86" s="67"/>
      <c r="H86" s="37" t="s">
        <v>176</v>
      </c>
      <c r="J86" s="244"/>
      <c r="K86" s="69"/>
      <c r="L86" s="69"/>
    </row>
    <row r="87" spans="1:12" x14ac:dyDescent="0.2">
      <c r="A87" s="67"/>
      <c r="F87" s="245" t="s">
        <v>231</v>
      </c>
      <c r="J87" s="244"/>
      <c r="K87" s="69"/>
      <c r="L87" s="69"/>
    </row>
    <row r="88" spans="1:12" x14ac:dyDescent="0.2">
      <c r="A88" s="67"/>
      <c r="F88" t="s">
        <v>29</v>
      </c>
      <c r="I88" s="71"/>
      <c r="J88" s="244"/>
      <c r="K88" s="69"/>
      <c r="L88" s="69"/>
    </row>
    <row r="89" spans="1:12" x14ac:dyDescent="0.2">
      <c r="A89" s="67"/>
      <c r="I89" s="71"/>
      <c r="J89" s="244"/>
      <c r="K89" s="69"/>
      <c r="L89" s="69"/>
    </row>
    <row r="90" spans="1:12" x14ac:dyDescent="0.2">
      <c r="A90" s="67"/>
      <c r="F90" s="245" t="s">
        <v>231</v>
      </c>
      <c r="H90" s="37" t="s">
        <v>176</v>
      </c>
      <c r="I90" s="71"/>
      <c r="J90" s="244"/>
      <c r="K90" s="69"/>
      <c r="L90" s="69"/>
    </row>
    <row r="91" spans="1:12" x14ac:dyDescent="0.2">
      <c r="A91" s="67"/>
      <c r="F91" s="244" t="s">
        <v>172</v>
      </c>
      <c r="I91" s="71"/>
      <c r="J91" s="244"/>
      <c r="K91" s="69"/>
      <c r="L91" s="69"/>
    </row>
    <row r="92" spans="1:12" x14ac:dyDescent="0.2">
      <c r="A92" s="4"/>
      <c r="C92" s="4"/>
      <c r="D92" s="4"/>
      <c r="E92" s="4"/>
      <c r="F92" s="37"/>
      <c r="I92" s="69"/>
      <c r="J92" s="70"/>
      <c r="K92" s="70"/>
      <c r="L92" s="70"/>
    </row>
    <row r="93" spans="1:12" x14ac:dyDescent="0.2">
      <c r="A93" s="67"/>
      <c r="C93" s="4"/>
      <c r="D93" s="4"/>
      <c r="E93" s="4"/>
      <c r="F93" s="37"/>
      <c r="I93" s="68"/>
      <c r="J93" s="69"/>
      <c r="K93" s="69"/>
      <c r="L93" s="69"/>
    </row>
  </sheetData>
  <mergeCells count="52">
    <mergeCell ref="C57:E57"/>
    <mergeCell ref="A59:E59"/>
    <mergeCell ref="A60:E60"/>
    <mergeCell ref="F62:J62"/>
    <mergeCell ref="F63:J63"/>
    <mergeCell ref="C42:E42"/>
    <mergeCell ref="C43:E43"/>
    <mergeCell ref="C44:E44"/>
    <mergeCell ref="C56:E56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28:E28"/>
    <mergeCell ref="C29:E29"/>
    <mergeCell ref="C30:E30"/>
    <mergeCell ref="C34:E34"/>
    <mergeCell ref="C38:E38"/>
    <mergeCell ref="C23:E23"/>
    <mergeCell ref="C24:E24"/>
    <mergeCell ref="C25:E25"/>
    <mergeCell ref="C26:E26"/>
    <mergeCell ref="C27:E27"/>
    <mergeCell ref="C18:E18"/>
    <mergeCell ref="C19:E19"/>
    <mergeCell ref="C20:E20"/>
    <mergeCell ref="C21:E21"/>
    <mergeCell ref="C22:E22"/>
    <mergeCell ref="K8:K9"/>
    <mergeCell ref="L8:L9"/>
    <mergeCell ref="B11:E11"/>
    <mergeCell ref="B16:E16"/>
    <mergeCell ref="B17:E17"/>
    <mergeCell ref="C15:E15"/>
    <mergeCell ref="A3:J3"/>
    <mergeCell ref="A4:J4"/>
    <mergeCell ref="A5:J5"/>
    <mergeCell ref="A7:A9"/>
    <mergeCell ref="B7:E9"/>
    <mergeCell ref="F7:J7"/>
    <mergeCell ref="F8:F9"/>
    <mergeCell ref="G8:G9"/>
    <mergeCell ref="H8:H9"/>
    <mergeCell ref="I8:I9"/>
    <mergeCell ref="J8:J9"/>
  </mergeCells>
  <pageMargins left="0.17" right="0.18" top="0.53" bottom="0.64" header="0.17" footer="0.17"/>
  <pageSetup scale="8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view="pageBreakPreview" zoomScale="87" zoomScaleSheetLayoutView="87" workbookViewId="0">
      <selection activeCell="B25" sqref="B25"/>
    </sheetView>
  </sheetViews>
  <sheetFormatPr defaultRowHeight="12.75" x14ac:dyDescent="0.2"/>
  <cols>
    <col min="1" max="2" width="43.28515625" style="223" customWidth="1"/>
    <col min="3" max="16384" width="9.140625" style="223"/>
  </cols>
  <sheetData>
    <row r="1" spans="1:2" x14ac:dyDescent="0.2">
      <c r="A1" s="223" t="s">
        <v>158</v>
      </c>
      <c r="B1" s="223">
        <v>7203000000</v>
      </c>
    </row>
    <row r="2" spans="1:2" x14ac:dyDescent="0.2">
      <c r="A2" s="223" t="s">
        <v>159</v>
      </c>
      <c r="B2" s="223">
        <v>22736055804</v>
      </c>
    </row>
    <row r="3" spans="1:2" x14ac:dyDescent="0.2">
      <c r="B3" s="223">
        <v>51108670000</v>
      </c>
    </row>
    <row r="4" spans="1:2" x14ac:dyDescent="0.2">
      <c r="A4" s="223" t="s">
        <v>160</v>
      </c>
      <c r="B4" s="223">
        <v>3839820129</v>
      </c>
    </row>
    <row r="5" spans="1:2" x14ac:dyDescent="0.2">
      <c r="A5" s="223" t="s">
        <v>161</v>
      </c>
      <c r="B5" s="223">
        <v>365133900</v>
      </c>
    </row>
    <row r="6" spans="1:2" x14ac:dyDescent="0.2">
      <c r="A6" s="223" t="s">
        <v>162</v>
      </c>
      <c r="B6" s="223">
        <f>B5+B4</f>
        <v>4204954029</v>
      </c>
    </row>
    <row r="7" spans="1:2" x14ac:dyDescent="0.2">
      <c r="A7" s="223" t="s">
        <v>163</v>
      </c>
      <c r="B7" s="223">
        <v>2790000000</v>
      </c>
    </row>
    <row r="8" spans="1:2" x14ac:dyDescent="0.2">
      <c r="B8" s="223">
        <f>B1/B7</f>
        <v>2.5817204301075267</v>
      </c>
    </row>
    <row r="10" spans="1:2" x14ac:dyDescent="0.2">
      <c r="A10" s="223" t="s">
        <v>164</v>
      </c>
      <c r="B10" s="223">
        <f>5932646241-749977542</f>
        <v>5182668699</v>
      </c>
    </row>
    <row r="11" spans="1:2" x14ac:dyDescent="0.2">
      <c r="A11" s="223" t="s">
        <v>165</v>
      </c>
      <c r="B11" s="223">
        <v>365200000</v>
      </c>
    </row>
    <row r="12" spans="1:2" x14ac:dyDescent="0.2">
      <c r="B12" s="223">
        <f>B11+B10</f>
        <v>5547868699</v>
      </c>
    </row>
    <row r="13" spans="1:2" x14ac:dyDescent="0.2">
      <c r="A13" s="223" t="s">
        <v>166</v>
      </c>
    </row>
    <row r="14" spans="1:2" x14ac:dyDescent="0.2">
      <c r="B14" s="223">
        <v>2661737000</v>
      </c>
    </row>
    <row r="15" spans="1:2" x14ac:dyDescent="0.2">
      <c r="B15" s="223">
        <f>B1/B14</f>
        <v>2.7061276151625799</v>
      </c>
    </row>
  </sheetData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8"/>
  <sheetViews>
    <sheetView topLeftCell="A2" workbookViewId="0">
      <selection activeCell="H27" sqref="H27"/>
    </sheetView>
  </sheetViews>
  <sheetFormatPr defaultRowHeight="12.75" x14ac:dyDescent="0.2"/>
  <cols>
    <col min="1" max="1" width="9.140625" style="4"/>
    <col min="2" max="2" width="9.140625" style="37"/>
    <col min="3" max="3" width="33.7109375" style="4" customWidth="1"/>
    <col min="4" max="16384" width="9.140625" style="4"/>
  </cols>
  <sheetData>
    <row r="3" spans="2:9" x14ac:dyDescent="0.2">
      <c r="B3" s="294" t="s">
        <v>178</v>
      </c>
    </row>
    <row r="4" spans="2:9" x14ac:dyDescent="0.2">
      <c r="B4" s="383" t="s">
        <v>2</v>
      </c>
      <c r="C4" s="383" t="s">
        <v>202</v>
      </c>
      <c r="D4" s="293" t="s">
        <v>196</v>
      </c>
      <c r="E4" s="293" t="s">
        <v>197</v>
      </c>
      <c r="F4" s="293" t="s">
        <v>198</v>
      </c>
      <c r="G4" s="293" t="s">
        <v>199</v>
      </c>
      <c r="H4" s="293" t="s">
        <v>200</v>
      </c>
      <c r="I4" s="384" t="s">
        <v>201</v>
      </c>
    </row>
    <row r="5" spans="2:9" x14ac:dyDescent="0.2">
      <c r="B5" s="383"/>
      <c r="C5" s="383"/>
      <c r="D5" s="290" t="s">
        <v>80</v>
      </c>
      <c r="E5" s="290" t="s">
        <v>80</v>
      </c>
      <c r="F5" s="290" t="s">
        <v>80</v>
      </c>
      <c r="G5" s="290" t="s">
        <v>80</v>
      </c>
      <c r="H5" s="290" t="s">
        <v>80</v>
      </c>
      <c r="I5" s="384"/>
    </row>
    <row r="6" spans="2:9" ht="27" customHeight="1" x14ac:dyDescent="0.2">
      <c r="B6" s="291" t="s">
        <v>49</v>
      </c>
      <c r="C6" s="292" t="s">
        <v>127</v>
      </c>
      <c r="D6" s="286">
        <v>100</v>
      </c>
      <c r="E6" s="286">
        <v>100</v>
      </c>
      <c r="F6" s="286">
        <v>100</v>
      </c>
      <c r="G6" s="286">
        <v>100</v>
      </c>
      <c r="H6" s="286">
        <v>50</v>
      </c>
      <c r="I6" s="289">
        <f>(H6+G6+F6+E6+D6)/5</f>
        <v>90</v>
      </c>
    </row>
    <row r="7" spans="2:9" ht="27" customHeight="1" x14ac:dyDescent="0.2">
      <c r="B7" s="291" t="s">
        <v>51</v>
      </c>
      <c r="C7" s="292" t="s">
        <v>128</v>
      </c>
      <c r="D7" s="287">
        <v>0</v>
      </c>
      <c r="E7" s="287">
        <v>100</v>
      </c>
      <c r="F7" s="287">
        <v>100</v>
      </c>
      <c r="G7" s="287">
        <v>100</v>
      </c>
      <c r="H7" s="287">
        <v>100</v>
      </c>
      <c r="I7" s="289">
        <f>(H7+G7+F7+E7+D7)/5</f>
        <v>80</v>
      </c>
    </row>
    <row r="8" spans="2:9" ht="27" customHeight="1" x14ac:dyDescent="0.2">
      <c r="B8" s="291" t="s">
        <v>53</v>
      </c>
      <c r="C8" s="292" t="s">
        <v>129</v>
      </c>
      <c r="D8" s="287">
        <v>100</v>
      </c>
      <c r="E8" s="287">
        <v>100</v>
      </c>
      <c r="F8" s="287">
        <v>100</v>
      </c>
      <c r="G8" s="287">
        <v>100</v>
      </c>
      <c r="H8" s="287">
        <v>100</v>
      </c>
      <c r="I8" s="289">
        <f>(H8+G8+F8+E8+D8)/5</f>
        <v>100</v>
      </c>
    </row>
    <row r="9" spans="2:9" ht="27" customHeight="1" x14ac:dyDescent="0.2">
      <c r="B9" s="291" t="s">
        <v>55</v>
      </c>
      <c r="C9" s="292" t="s">
        <v>181</v>
      </c>
      <c r="D9" s="287">
        <v>0</v>
      </c>
      <c r="E9" s="287">
        <v>0</v>
      </c>
      <c r="F9" s="287">
        <v>0</v>
      </c>
      <c r="G9" s="287">
        <v>0</v>
      </c>
      <c r="H9" s="287">
        <v>0</v>
      </c>
      <c r="I9" s="289">
        <f>(H9+G9+F9+E9+D9)/5</f>
        <v>0</v>
      </c>
    </row>
    <row r="10" spans="2:9" ht="27" customHeight="1" x14ac:dyDescent="0.2">
      <c r="B10" s="291" t="s">
        <v>57</v>
      </c>
      <c r="C10" s="292" t="s">
        <v>182</v>
      </c>
      <c r="D10" s="288">
        <v>0</v>
      </c>
      <c r="E10" s="288">
        <v>0</v>
      </c>
      <c r="F10" s="288">
        <v>0</v>
      </c>
      <c r="G10" s="288">
        <v>0</v>
      </c>
      <c r="H10" s="288">
        <v>0</v>
      </c>
      <c r="I10" s="289">
        <f>(H10+G10+F10+E10+D10)/5</f>
        <v>0</v>
      </c>
    </row>
    <row r="12" spans="2:9" x14ac:dyDescent="0.2">
      <c r="B12" s="294" t="s">
        <v>207</v>
      </c>
    </row>
    <row r="13" spans="2:9" x14ac:dyDescent="0.2">
      <c r="B13" s="383" t="s">
        <v>2</v>
      </c>
      <c r="C13" s="383" t="s">
        <v>202</v>
      </c>
      <c r="D13" s="293" t="s">
        <v>196</v>
      </c>
      <c r="E13" s="293" t="s">
        <v>197</v>
      </c>
      <c r="F13" s="293" t="s">
        <v>198</v>
      </c>
      <c r="G13" s="293" t="s">
        <v>199</v>
      </c>
      <c r="H13" s="293" t="s">
        <v>200</v>
      </c>
      <c r="I13" s="384" t="s">
        <v>201</v>
      </c>
    </row>
    <row r="14" spans="2:9" x14ac:dyDescent="0.2">
      <c r="B14" s="383"/>
      <c r="C14" s="383"/>
      <c r="D14" s="290" t="s">
        <v>80</v>
      </c>
      <c r="E14" s="290" t="s">
        <v>80</v>
      </c>
      <c r="F14" s="290" t="s">
        <v>80</v>
      </c>
      <c r="G14" s="290" t="s">
        <v>80</v>
      </c>
      <c r="H14" s="290" t="s">
        <v>80</v>
      </c>
      <c r="I14" s="384"/>
    </row>
    <row r="15" spans="2:9" ht="27" customHeight="1" x14ac:dyDescent="0.2">
      <c r="B15" s="291" t="s">
        <v>49</v>
      </c>
      <c r="C15" s="292" t="s">
        <v>127</v>
      </c>
      <c r="D15" s="287">
        <v>100</v>
      </c>
      <c r="E15" s="287">
        <v>100</v>
      </c>
      <c r="F15" s="287">
        <v>100</v>
      </c>
      <c r="G15" s="287">
        <v>100</v>
      </c>
      <c r="H15" s="286">
        <v>100</v>
      </c>
      <c r="I15" s="289">
        <f>(H15+G15+F15+E15+D15)/5</f>
        <v>100</v>
      </c>
    </row>
    <row r="16" spans="2:9" ht="27" customHeight="1" x14ac:dyDescent="0.2">
      <c r="B16" s="291" t="s">
        <v>51</v>
      </c>
      <c r="C16" s="292" t="s">
        <v>128</v>
      </c>
      <c r="D16" s="287">
        <v>100</v>
      </c>
      <c r="E16" s="287">
        <v>0</v>
      </c>
      <c r="F16" s="287">
        <v>0</v>
      </c>
      <c r="G16" s="287">
        <v>0</v>
      </c>
      <c r="H16" s="287">
        <v>0</v>
      </c>
      <c r="I16" s="289">
        <f>(H16+G16+F16+E16+D16)/5</f>
        <v>20</v>
      </c>
    </row>
    <row r="17" spans="2:9" ht="27" customHeight="1" x14ac:dyDescent="0.2">
      <c r="B17" s="291" t="s">
        <v>53</v>
      </c>
      <c r="C17" s="292" t="s">
        <v>129</v>
      </c>
      <c r="D17" s="287">
        <v>100</v>
      </c>
      <c r="E17" s="287">
        <v>100</v>
      </c>
      <c r="F17" s="287">
        <v>100</v>
      </c>
      <c r="G17" s="287">
        <v>100</v>
      </c>
      <c r="H17" s="287">
        <v>50</v>
      </c>
      <c r="I17" s="289">
        <f>(H17+G17+F17+E17+D17)/5</f>
        <v>90</v>
      </c>
    </row>
    <row r="18" spans="2:9" ht="27" customHeight="1" x14ac:dyDescent="0.2">
      <c r="B18" s="291" t="s">
        <v>55</v>
      </c>
      <c r="C18" s="292" t="s">
        <v>181</v>
      </c>
      <c r="D18" s="287">
        <v>100</v>
      </c>
      <c r="E18" s="287">
        <v>100</v>
      </c>
      <c r="F18" s="287">
        <v>100</v>
      </c>
      <c r="G18" s="287">
        <v>100</v>
      </c>
      <c r="H18" s="287">
        <v>0</v>
      </c>
      <c r="I18" s="289">
        <f>(H18+G18+F18+E18+D18)/5</f>
        <v>80</v>
      </c>
    </row>
    <row r="19" spans="2:9" ht="27" customHeight="1" x14ac:dyDescent="0.2">
      <c r="B19" s="291" t="s">
        <v>57</v>
      </c>
      <c r="C19" s="292" t="s">
        <v>182</v>
      </c>
      <c r="D19" s="288">
        <v>100</v>
      </c>
      <c r="E19" s="288">
        <v>100</v>
      </c>
      <c r="F19" s="288">
        <v>0</v>
      </c>
      <c r="G19" s="288">
        <v>0</v>
      </c>
      <c r="H19" s="288">
        <v>0</v>
      </c>
      <c r="I19" s="289">
        <f>(H19+G19+F19+E19+D19)/5</f>
        <v>40</v>
      </c>
    </row>
    <row r="21" spans="2:9" x14ac:dyDescent="0.2">
      <c r="B21" s="294" t="s">
        <v>208</v>
      </c>
    </row>
    <row r="22" spans="2:9" x14ac:dyDescent="0.2">
      <c r="B22" s="383" t="s">
        <v>2</v>
      </c>
      <c r="C22" s="383" t="s">
        <v>202</v>
      </c>
      <c r="D22" s="293" t="s">
        <v>196</v>
      </c>
      <c r="E22" s="293" t="s">
        <v>197</v>
      </c>
      <c r="F22" s="293" t="s">
        <v>198</v>
      </c>
      <c r="G22" s="293" t="s">
        <v>199</v>
      </c>
      <c r="H22" s="293" t="s">
        <v>200</v>
      </c>
      <c r="I22" s="384" t="s">
        <v>201</v>
      </c>
    </row>
    <row r="23" spans="2:9" x14ac:dyDescent="0.2">
      <c r="B23" s="383"/>
      <c r="C23" s="383"/>
      <c r="D23" s="290" t="s">
        <v>80</v>
      </c>
      <c r="E23" s="290" t="s">
        <v>80</v>
      </c>
      <c r="F23" s="290" t="s">
        <v>80</v>
      </c>
      <c r="G23" s="290" t="s">
        <v>80</v>
      </c>
      <c r="H23" s="290" t="s">
        <v>80</v>
      </c>
      <c r="I23" s="384"/>
    </row>
    <row r="24" spans="2:9" ht="27" customHeight="1" x14ac:dyDescent="0.2">
      <c r="B24" s="291" t="s">
        <v>49</v>
      </c>
      <c r="C24" s="292" t="s">
        <v>127</v>
      </c>
      <c r="D24" s="287">
        <v>100</v>
      </c>
      <c r="E24" s="287">
        <v>100</v>
      </c>
      <c r="F24" s="287">
        <v>100</v>
      </c>
      <c r="G24" s="287">
        <v>100</v>
      </c>
      <c r="H24" s="286">
        <v>50</v>
      </c>
      <c r="I24" s="289">
        <f>(H24+G24+F24+E24+D24)/5</f>
        <v>90</v>
      </c>
    </row>
    <row r="25" spans="2:9" ht="27" customHeight="1" x14ac:dyDescent="0.2">
      <c r="B25" s="291" t="s">
        <v>51</v>
      </c>
      <c r="C25" s="292" t="s">
        <v>128</v>
      </c>
      <c r="D25" s="287">
        <v>0</v>
      </c>
      <c r="E25" s="287">
        <v>100</v>
      </c>
      <c r="F25" s="287">
        <v>100</v>
      </c>
      <c r="G25" s="287">
        <v>0</v>
      </c>
      <c r="H25" s="287">
        <v>100</v>
      </c>
      <c r="I25" s="289">
        <f>(H25+G25+F25+E25+D25)/5</f>
        <v>60</v>
      </c>
    </row>
    <row r="26" spans="2:9" ht="27" customHeight="1" x14ac:dyDescent="0.2">
      <c r="B26" s="291" t="s">
        <v>53</v>
      </c>
      <c r="C26" s="292" t="s">
        <v>129</v>
      </c>
      <c r="D26" s="287">
        <v>100</v>
      </c>
      <c r="E26" s="287">
        <v>100</v>
      </c>
      <c r="F26" s="287">
        <v>100</v>
      </c>
      <c r="G26" s="287">
        <v>100</v>
      </c>
      <c r="H26" s="287">
        <v>100</v>
      </c>
      <c r="I26" s="289">
        <f>(H26+G26+F26+E26+D26)/5</f>
        <v>100</v>
      </c>
    </row>
    <row r="27" spans="2:9" ht="27" customHeight="1" x14ac:dyDescent="0.2">
      <c r="B27" s="291" t="s">
        <v>55</v>
      </c>
      <c r="C27" s="292" t="s">
        <v>181</v>
      </c>
      <c r="D27" s="287">
        <v>0</v>
      </c>
      <c r="E27" s="287">
        <v>0</v>
      </c>
      <c r="F27" s="287">
        <v>0</v>
      </c>
      <c r="G27" s="287">
        <v>0</v>
      </c>
      <c r="H27" s="287">
        <v>0</v>
      </c>
      <c r="I27" s="289">
        <f>(H27+G27+F27+E27+D27)/5</f>
        <v>0</v>
      </c>
    </row>
    <row r="28" spans="2:9" ht="27" customHeight="1" x14ac:dyDescent="0.2">
      <c r="B28" s="291" t="s">
        <v>57</v>
      </c>
      <c r="C28" s="292" t="s">
        <v>182</v>
      </c>
      <c r="D28" s="288">
        <v>0</v>
      </c>
      <c r="E28" s="288">
        <v>0</v>
      </c>
      <c r="F28" s="288">
        <v>0</v>
      </c>
      <c r="G28" s="288">
        <v>0</v>
      </c>
      <c r="H28" s="288">
        <v>0</v>
      </c>
      <c r="I28" s="289">
        <f>(H28+G28+F28+E28+D28)/5</f>
        <v>0</v>
      </c>
    </row>
  </sheetData>
  <mergeCells count="9">
    <mergeCell ref="B22:B23"/>
    <mergeCell ref="C22:C23"/>
    <mergeCell ref="I22:I23"/>
    <mergeCell ref="I4:I5"/>
    <mergeCell ref="B4:B5"/>
    <mergeCell ref="C4:C5"/>
    <mergeCell ref="B13:B14"/>
    <mergeCell ref="C13:C14"/>
    <mergeCell ref="I13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RekAdm</vt:lpstr>
      <vt:lpstr>Adm</vt:lpstr>
      <vt:lpstr>Tek</vt:lpstr>
      <vt:lpstr>Akhir</vt:lpstr>
      <vt:lpstr>Sheet2</vt:lpstr>
      <vt:lpstr>Sheet1</vt:lpstr>
      <vt:lpstr>Ta</vt:lpstr>
      <vt:lpstr>Excel_BuiltIn_Print_Titles_2</vt:lpstr>
      <vt:lpstr>Excel_BuiltIn_Print_Titles_3</vt:lpstr>
      <vt:lpstr>Adm!Print_Area</vt:lpstr>
      <vt:lpstr>Akhir!Print_Area</vt:lpstr>
      <vt:lpstr>RekAdm!Print_Area</vt:lpstr>
      <vt:lpstr>Sheet2!Print_Area</vt:lpstr>
      <vt:lpstr>Tek!Print_Area</vt:lpstr>
      <vt:lpstr>Adm!Print_Titles</vt:lpstr>
      <vt:lpstr>Sheet2!Print_Titles</vt:lpstr>
      <vt:lpstr>Tek!Print_Titles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Samie Daswar</dc:creator>
  <cp:lastModifiedBy>ize</cp:lastModifiedBy>
  <cp:lastPrinted>2011-12-20T15:31:54Z</cp:lastPrinted>
  <dcterms:created xsi:type="dcterms:W3CDTF">2011-11-29T10:28:15Z</dcterms:created>
  <dcterms:modified xsi:type="dcterms:W3CDTF">2013-07-03T10:07:39Z</dcterms:modified>
</cp:coreProperties>
</file>