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erver\documentos\cgil\My Documents\Líd Reg PRM 9\OBJ. 3\Popayán\"/>
    </mc:Choice>
  </mc:AlternateContent>
  <bookViews>
    <workbookView xWindow="0" yWindow="0" windowWidth="12000" windowHeight="6855" activeTab="1"/>
  </bookViews>
  <sheets>
    <sheet name="Plan de trabajo MMP 2016" sheetId="1" r:id="rId1"/>
    <sheet name="SEGUIMIENTO" sheetId="2" r:id="rId2"/>
  </sheets>
  <definedNames>
    <definedName name="_xlnm._FilterDatabase" localSheetId="0" hidden="1">'Plan de trabajo MMP 2016'!$A$3:$AA$42</definedName>
    <definedName name="_xlnm._FilterDatabase" localSheetId="1" hidden="1">SEGUIMIENTO!$A$1:$M$38</definedName>
    <definedName name="MAño" localSheetId="0">#REF!</definedName>
    <definedName name="MAño">#REF!</definedName>
    <definedName name="MMes" localSheetId="0">#REF!</definedName>
    <definedName name="MMes">#REF!</definedName>
    <definedName name="MNúmMes">#REF!</definedName>
    <definedName name="_xlnm.Print_Titles" localSheetId="0">'Plan de trabajo MMP 2016'!$3:$3</definedName>
  </definedNames>
  <calcPr calcId="152511"/>
</workbook>
</file>

<file path=xl/calcChain.xml><?xml version="1.0" encoding="utf-8"?>
<calcChain xmlns="http://schemas.openxmlformats.org/spreadsheetml/2006/main">
  <c r="G37" i="2" l="1"/>
  <c r="G36" i="2"/>
  <c r="G35" i="2"/>
  <c r="G32" i="2"/>
  <c r="G29" i="2"/>
  <c r="G28" i="2"/>
  <c r="G17" i="2"/>
  <c r="G15" i="2"/>
  <c r="G13" i="2"/>
  <c r="G11" i="2"/>
  <c r="G10" i="2"/>
  <c r="G9" i="2"/>
  <c r="G3" i="2"/>
  <c r="G26" i="2" l="1"/>
  <c r="K12" i="2" l="1"/>
  <c r="I42" i="1" l="1"/>
</calcChain>
</file>

<file path=xl/comments1.xml><?xml version="1.0" encoding="utf-8"?>
<comments xmlns="http://schemas.openxmlformats.org/spreadsheetml/2006/main">
  <authors>
    <author>Claudia Gil</author>
  </authors>
  <commentList>
    <comment ref="H9" authorId="0" shapeId="0">
      <text>
        <r>
          <rPr>
            <b/>
            <sz val="9"/>
            <color indexed="81"/>
            <rFont val="Tahoma"/>
            <family val="2"/>
          </rPr>
          <t xml:space="preserve">Gestión de Refrigerios </t>
        </r>
      </text>
    </comment>
    <comment ref="H16" authorId="0" shapeId="0">
      <text>
        <r>
          <rPr>
            <b/>
            <sz val="9"/>
            <color indexed="81"/>
            <rFont val="Tahoma"/>
            <family val="2"/>
          </rPr>
          <t>Recursos de la ONG IRD</t>
        </r>
      </text>
    </comment>
    <comment ref="E20" authorId="0" shapeId="0">
      <text>
        <r>
          <rPr>
            <b/>
            <sz val="9"/>
            <color indexed="81"/>
            <rFont val="Tahoma"/>
            <family val="2"/>
          </rPr>
          <t>1 actividad</t>
        </r>
      </text>
    </comment>
  </commentList>
</comments>
</file>

<file path=xl/sharedStrings.xml><?xml version="1.0" encoding="utf-8"?>
<sst xmlns="http://schemas.openxmlformats.org/spreadsheetml/2006/main" count="537" uniqueCount="242">
  <si>
    <t>PRINCIPIOS DE LEY</t>
  </si>
  <si>
    <t>Meta</t>
  </si>
  <si>
    <t>Responsable Municipal</t>
  </si>
  <si>
    <t>Entidad de Apoyo</t>
  </si>
  <si>
    <t>TRIMESTRE I</t>
  </si>
  <si>
    <t>TRIMESTRE II</t>
  </si>
  <si>
    <t>TRIMESTRE III</t>
  </si>
  <si>
    <t>TRIMESTRE IV</t>
  </si>
  <si>
    <t>Avance en Numero</t>
  </si>
  <si>
    <t>AVANCE ACTIVIDAD (%)</t>
  </si>
  <si>
    <t>0.0 Acciones</t>
  </si>
  <si>
    <t>Acciones parciales</t>
  </si>
  <si>
    <t>Proceso concluido</t>
  </si>
  <si>
    <t>Presupuesto ejecutado</t>
  </si>
  <si>
    <t>OBSERVACIÓN</t>
  </si>
  <si>
    <t xml:space="preserve">RECOMENDACIÓN </t>
  </si>
  <si>
    <t>GARANTIAS</t>
  </si>
  <si>
    <t>POLITICA PUBLICA</t>
  </si>
  <si>
    <t>COMUNICACION</t>
  </si>
  <si>
    <t>RENDICION DE CUENTAS</t>
  </si>
  <si>
    <t>PRESUPUESTO TOTAL</t>
  </si>
  <si>
    <t>Total Actividad</t>
  </si>
  <si>
    <t>TOTAL</t>
  </si>
  <si>
    <t>PRESUPUESTOX METAS PROGRAMADAS</t>
  </si>
  <si>
    <t xml:space="preserve">INCENTIVOS </t>
  </si>
  <si>
    <t>Comité de la MMPV responsable del seguimiento al cumplimiento de la actividad</t>
  </si>
  <si>
    <t>Secretaria de Gobierno</t>
  </si>
  <si>
    <t xml:space="preserve">Plenario de la Mesa </t>
  </si>
  <si>
    <t xml:space="preserve">Gestionar un espacio mas grande para las reuniones del plenario de la MMP en un primer piso. </t>
  </si>
  <si>
    <t xml:space="preserve">1 espacio adecuado para las reuniones del plenario de la MMP  en un primer piso. </t>
  </si>
  <si>
    <t xml:space="preserve">4 reuniones con posibles donantes </t>
  </si>
  <si>
    <t>subcomité de participación (Elizabeth Ordoñez - Arbeyi Gaviria)</t>
  </si>
  <si>
    <t xml:space="preserve">Disponer recursos para viajes a otras ciudades cuando la mesa requiera adelantar una actividad de acuerdo a sus funciones. </t>
  </si>
  <si>
    <t>Comité ejecutivo</t>
  </si>
  <si>
    <t>Realizar actividades de autocuidado y acompañamiento psicosocial. (comunicación asertiva, resolución de conflictos, entre otros)</t>
  </si>
  <si>
    <t>6 Encuentros</t>
  </si>
  <si>
    <t xml:space="preserve">Comité de ética </t>
  </si>
  <si>
    <t xml:space="preserve">Realizar actividades de intercambio de experiencias. </t>
  </si>
  <si>
    <t>1 reunión con secretaria de gobierno</t>
  </si>
  <si>
    <t xml:space="preserve">Conocer que es el MAARIV, y sus componentes tales como PAARIV, Tablero PAT, SIGO. </t>
  </si>
  <si>
    <t>Ejercito Nacional - Secretaria de Planeación - Banco de Proyectos - UARIV</t>
  </si>
  <si>
    <t>Elizabeth, Gladis Anacona - Arbeyi</t>
  </si>
  <si>
    <t>Secretaría técnica de la MMP; UARIV</t>
  </si>
  <si>
    <t xml:space="preserve">Ejercito Nacional  </t>
  </si>
  <si>
    <t>Incidir en la construcción del Plan de Desarrollo de Popayán</t>
  </si>
  <si>
    <t>4 reuniones de seguimiento al Plan de Desarrollo</t>
  </si>
  <si>
    <t xml:space="preserve">1 Conmemoración del Día Nacional de solidaridad con las víctimas </t>
  </si>
  <si>
    <t xml:space="preserve">Realizar actividades en procura de la conmemoración del Día Nacional de solidaridad con las víctimas </t>
  </si>
  <si>
    <t xml:space="preserve">1 jornada con victimas en situación de discapacidad </t>
  </si>
  <si>
    <t>1 jornada con NNA victimas y adultos mayores</t>
  </si>
  <si>
    <t xml:space="preserve">1 jornada con mujeres  victimas </t>
  </si>
  <si>
    <t>1 jornada con   victimas LGBT</t>
  </si>
  <si>
    <t>1 jornada con victimas de tortura, homicidios, masacres, secuestro y desaparición forzada</t>
  </si>
  <si>
    <t xml:space="preserve">1 jornada con victimas de desplazamiento </t>
  </si>
  <si>
    <t>Secretaría de gobierno</t>
  </si>
  <si>
    <t>Secretaría técnica de la MMP</t>
  </si>
  <si>
    <t xml:space="preserve">Elaborar propuestas que contemple las necesidades de las victimas considerando  los enfoques diferenciales y hechos victimizantes </t>
  </si>
  <si>
    <t xml:space="preserve">Secretaría Técnica de la Mesa Municipal de Popayán </t>
  </si>
  <si>
    <t>Establecer acuerdos con la administración municipal para que las convocatorias que lleguen al municipio sean socializadas a la Mesa Municipal y trabajadas en conjunto con el equipo de gobierno</t>
  </si>
  <si>
    <t xml:space="preserve">Secretaría de gobierno, salud </t>
  </si>
  <si>
    <t>Secretaría técnica de la MMP, UARIV</t>
  </si>
  <si>
    <t xml:space="preserve">1 jornada con victimas de violencia sexual </t>
  </si>
  <si>
    <t>Secretaría de gobierno, Educación</t>
  </si>
  <si>
    <t>Secretaría de gobierno, secretaría de la mujer</t>
  </si>
  <si>
    <t xml:space="preserve">Seguimiento al Plan de Desarrollo e incidir en las acciones legales que administra el Min Público </t>
  </si>
  <si>
    <t xml:space="preserve">Oficina asesora de Planeación Municipal </t>
  </si>
  <si>
    <t xml:space="preserve">Alejandra Valencia y María del Pilar Bolaños </t>
  </si>
  <si>
    <t xml:space="preserve">Alejandra Valencia y María del Pilar Bolaños y un delegado del comité de ética </t>
  </si>
  <si>
    <t>Comité ejecutivo MMP</t>
  </si>
  <si>
    <t xml:space="preserve">1 Reunión al mes  con medios de comunicación </t>
  </si>
  <si>
    <t>Oficina de prensa de la ET</t>
  </si>
  <si>
    <t xml:space="preserve">Secretaría técnica de la Mesa; Secretaría de gobierno; UARIV y universidades </t>
  </si>
  <si>
    <t>Comité de ética; sistemas de información y coordinador de la mesa</t>
  </si>
  <si>
    <t xml:space="preserve">1 rendición de cuentas </t>
  </si>
  <si>
    <t xml:space="preserve">4 reuniones </t>
  </si>
  <si>
    <t xml:space="preserve">Secretaria de Gobierno de cada municipio. </t>
  </si>
  <si>
    <t>3 reuniones (1 reunión de trabajo y 3 con el concejo)</t>
  </si>
  <si>
    <t>Estimular al municipio para que presente proyecto a la Bolsa de oportunidades de la UARIV.</t>
  </si>
  <si>
    <t xml:space="preserve">1 Proyecto presentado a la UARIV </t>
  </si>
  <si>
    <t>Alejandra Valencia - Plenario de la Mesa</t>
  </si>
  <si>
    <t xml:space="preserve">Acompañar 7 eventos </t>
  </si>
  <si>
    <t>7 eventos</t>
  </si>
  <si>
    <t>Secretaria de Salud, Secretaria de Educación, Centro Nacional de Memoria, URT, Secretaria de Gobierno.</t>
  </si>
  <si>
    <t>Secretaria técnica - Personería Municipal</t>
  </si>
  <si>
    <t xml:space="preserve">Los 10 subcomités y comités. </t>
  </si>
  <si>
    <t>1 Reunión con el alcalde, el secretario general, el secretario de gobierno, Personería municipal.</t>
  </si>
  <si>
    <t>Personería municipal</t>
  </si>
  <si>
    <t xml:space="preserve">Conocer la rutas de prevención y protección con la orientación de la UNP, Policía Nacional y ejercito para su implementación en el territorio. </t>
  </si>
  <si>
    <t xml:space="preserve">Conocer como se realiza seguimiento a las leyes, decretos, actos administrativos a nivel social y académico - adquirir herramientas para hacer seguimiento. </t>
  </si>
  <si>
    <t xml:space="preserve">Conocer como formular proyectos para presentar ante las entidades gubernamentales - como presentarse a licitaciones públicas y privadas. </t>
  </si>
  <si>
    <t>María del Pilar Bolaños; Gladys Anacona; comité de ética</t>
  </si>
  <si>
    <t>Cooperación Internacional</t>
  </si>
  <si>
    <t>Realizar seguimiento a la política pública de víctimas</t>
  </si>
  <si>
    <t>Gladys Gonzales, Lady Díaz, Alejandra; Alejandra Valencia, Mónica Gaviria, Jesús Gallego, James Hoyos, Gladys Anacona, Arbeyi Gaviria, María del Pilar , comité de ética, Marleny Garzón, David Muñoz</t>
  </si>
  <si>
    <t xml:space="preserve">1 informe presentado al concejo municipal sobre la dinámica de implementación de la Política publica de víctimas  </t>
  </si>
  <si>
    <t>Gestionar ante el Concejo Municipal de Popayán el aumento del % destinado a la política pública de victimas. (derogar y generar otra resolución)</t>
  </si>
  <si>
    <t>1 resolución con aumento del % del recurso del municipio para la política Pública de victima</t>
  </si>
  <si>
    <t>Jesús Gallego, Plenario de la MMP</t>
  </si>
  <si>
    <t>Jesús Gallego y plenario de la Mesa</t>
  </si>
  <si>
    <t xml:space="preserve">Coordinar con la Secretaría Técnica de la Mesa, la UARIV  y demás  entidades que conforman el SNARIV para la consolidación de planes de formación a la Mesa Municipal de Popayán. </t>
  </si>
  <si>
    <t xml:space="preserve">Secretaría Técnica de la Mesa Municipal </t>
  </si>
  <si>
    <t>Guillermo Collazos; Jesús Gallego</t>
  </si>
  <si>
    <t xml:space="preserve">María del Pilar y Marlene Garzón </t>
  </si>
  <si>
    <t>Garantías ( Costo de transporte-Refrigerios para los integrantes de la mesa)</t>
  </si>
  <si>
    <t>Logística (Papelería. Alquiler sillas, VideoBean, Conferencista</t>
  </si>
  <si>
    <t>EVIDENCIA DOCUMENTAL (¿Cuáles son las evidencias documentales? Registro fotográfico, listados de asistencia, Informe entre otras. Las evidencias documentales deben cumplir con la ley 594/2000 archivo general de la nación)</t>
  </si>
  <si>
    <t>ANALISIS DEL RESULTADO ¿Cuáles fueron los compromisos generados? ¿Qué proyección se estableció desde el programa? ¿Qué acciones de cambio genero en la comunidad atendida? ¿ Como Respondió el programa al objetivo esperado? ¿Cómo se aplico el enfoque diferencial en el Programa/Proyecto?</t>
  </si>
  <si>
    <t xml:space="preserve">Coordinar a través de la secretaria técnica de la MMPV, la elaboración de una tabla de valores municipal en donde se estipulen las garantías para la participación de acuerdo a las distancias, lugar de residencia, lugar del desarrollo de la actividad, enfoque diferencial -discapacidad- y medio de transporte que utilizan los integrantes de la MMPV.  </t>
  </si>
  <si>
    <t xml:space="preserve">1 tabla de valores creada e implementada con rubros ajustados de acuerdo a las distancias (lugar de residencia, lugar del desarrollo de la actividad, enfoque diferencial -discapacidad- y medio de transporte que utilizan los integrantes de la MMPV).  </t>
  </si>
  <si>
    <t>Plan de Trabajo 2016 - 2017
Mesa de Participación Efectiva de las Víctimas del Municipio de Popayán</t>
  </si>
  <si>
    <t xml:space="preserve">Objetivo General
 Fortalecer la participación de la Mesa de Víctimas del Municipio de Popayán en los diferentes espacios que establece la ley logrando una adecuada incidencia en la política pública de víctimas en articulación con las instituciones que conforman el SNARIV, entidades no gubernamentales, organizaciones de víctimas y víctimas no organizadas, para lograr la materialización de los derechos y deberes que señala la ley 1448 de 2011.  </t>
  </si>
  <si>
    <t>Personería Municipal</t>
  </si>
  <si>
    <t xml:space="preserve">UNP; Policia Nacional, Ejercito </t>
  </si>
  <si>
    <t>2 capacitaciones</t>
  </si>
  <si>
    <t xml:space="preserve">Secretaria de Gobierno y Planeación Municipal </t>
  </si>
  <si>
    <t>1 taller</t>
  </si>
  <si>
    <t>Secretaría de gobierno y Unidad para las Víctimas</t>
  </si>
  <si>
    <t xml:space="preserve">James Hoyos y Mónica Gaviria </t>
  </si>
  <si>
    <t xml:space="preserve">Elda Gladys y Lady </t>
  </si>
  <si>
    <t>Mónica Gaviria y Alejandra Valencia</t>
  </si>
  <si>
    <t>Marleny y Jesús Antonio Gallego</t>
  </si>
  <si>
    <t>Pilar Bolaños , Guillermo y Elda Gladys</t>
  </si>
  <si>
    <t>Jesús Gallego, Elda Gladis,  y Pilar Bolaños</t>
  </si>
  <si>
    <t>Ruth Sarita; Pilar Bolaños; Mónica Gaviria</t>
  </si>
  <si>
    <t>Gladys Anacona y Ruth Sarita</t>
  </si>
  <si>
    <t>Gullermo y Arbelly Gaviria</t>
  </si>
  <si>
    <t xml:space="preserve">Elizabeth Ordoñez; Guillermo </t>
  </si>
  <si>
    <t>Alejandra Valencia; Jesús Gallego</t>
  </si>
  <si>
    <t>Secretaría técnica de la MMP, cooperación</t>
  </si>
  <si>
    <t>Comité de etica; María del Pilar Bolaños</t>
  </si>
  <si>
    <t xml:space="preserve">Secretaría de Gobierno; Concejo Municipal </t>
  </si>
  <si>
    <t xml:space="preserve">Secretaria de Hacienda; Concejo Municipal </t>
  </si>
  <si>
    <t xml:space="preserve">1 incidencia ante medios de comunicación </t>
  </si>
  <si>
    <t>Secretaría Técnica de la Mesa Personería municipal</t>
  </si>
  <si>
    <t xml:space="preserve">Personería municipal de cada municipio; Procuraduría. </t>
  </si>
  <si>
    <t xml:space="preserve">Secretaría de Gobierno; Unidad para las Víctimas; Defensoría del Pueblo  </t>
  </si>
  <si>
    <t>Alejandra Valencia</t>
  </si>
  <si>
    <t xml:space="preserve">Realizar 1 reuniones de concertación </t>
  </si>
  <si>
    <t>CUMPLIDO ahora tienen dos espacios 1 en el Empedrado y otra en la oficina del enlace de victimas.</t>
  </si>
  <si>
    <t>Gestión con ONG e Instituciones</t>
  </si>
  <si>
    <t>el recurso sale de las garantias (60 reuniones)</t>
  </si>
  <si>
    <t xml:space="preserve">Ya se ejecuto el 11 y 12 de febrero de 2016, con recursos de OIM e IRD, la participación UARIV, FUPAD, población victima organizada y no organizada, personeria, secretaria de gobierno, secretaria de planeación. </t>
  </si>
  <si>
    <t>2 procesos de formación</t>
  </si>
  <si>
    <t xml:space="preserve">No. </t>
  </si>
  <si>
    <t>Municipio</t>
  </si>
  <si>
    <t>Tipo de Actividad</t>
  </si>
  <si>
    <t>Descripción Actividad</t>
  </si>
  <si>
    <t>Meta de actividad</t>
  </si>
  <si>
    <t xml:space="preserve">Actividad con información de avance ejecución de metas (SI/NO) </t>
  </si>
  <si>
    <t>% de avance de actividades</t>
  </si>
  <si>
    <t>Presupuesto $</t>
  </si>
  <si>
    <t>Actividad cuenta avance en ejecución de presupuesto (SI/NO)</t>
  </si>
  <si>
    <t>% de avance en ejecución de presupuesto</t>
  </si>
  <si>
    <t>Observaciones</t>
  </si>
  <si>
    <t xml:space="preserve">Popayán </t>
  </si>
  <si>
    <t>SI</t>
  </si>
  <si>
    <t xml:space="preserve">SI </t>
  </si>
  <si>
    <t xml:space="preserve">La capacitación la dicto la Gobernación del Cauca y la logistica la aporto IRD. </t>
  </si>
  <si>
    <t>34 camibuso</t>
  </si>
  <si>
    <t xml:space="preserve">MMPV dotada con: 23 sillas, Agenda o programador,  dotación de lapiceros cada mes, Celular con recargas mensuales, un ventilador, 1 megáfono, 1 micrófono inalámbrico, 1 memoria de 8 GB para cámara, Tintas para impresora Epson multifuncional.  </t>
  </si>
  <si>
    <t xml:space="preserve">2 jornadas de masificación de libreta militar para población víctima </t>
  </si>
  <si>
    <t xml:space="preserve">2  jornadas  masivas de definición de situación militar de víctimas </t>
  </si>
  <si>
    <t>2 procesos de formación, cada seis meses. (proceso de formación con población víctima con el propósito de preparar a futuros lideres y liderezas  para que asuma los trabajos de la Mesa Municipal)</t>
  </si>
  <si>
    <t xml:space="preserve">1 foro  </t>
  </si>
  <si>
    <t xml:space="preserve">1 foro 200 personas </t>
  </si>
  <si>
    <t>Pepeleria: 3 Resmas de papel tamaño carta - 3 resmas de papel tamaño oficio, 3 AZ oficios 3 AZ carta, 40 rollos  papel higienico doble hoja,  jabon liquido, escoba, recogedor y trapero, café, aromatica y azucar.</t>
  </si>
  <si>
    <t>23 sillas, 17 Agendas en pasta dura cocida, 34 lapiceros retactil con resaltador, un ventilador de pie, 1 megáfono, memoria SD de 8 GB para cámara sony, Tintas para impresora Epson multifuncional toner, una cafetera 20 personas, una vajilla 20 personas.</t>
  </si>
  <si>
    <t xml:space="preserve">Acompañar 7 eventos. Actividades de trabajo que permita visibilizar hechos victimizantes y enfoques diferenciales a la comunidad Caucana. Socializar la ley en comunas. </t>
  </si>
  <si>
    <t>Realizar reuniones::
2 reuniones del CTJT (2 Personas). (4)
3 reuniones de subcomite tematicos del CTJT (5 subcomites: Sistemas de Información, Reaparción y Restitución, Atención y Asistencia, Prevención y Protección, Participación) (10 personas). (30)
15 Plenario de la MMP. (17 personas). (255)
6 Comité ejecutivo (7 personas). (42)
15 Comité de Ética (3 personas). (45)
5 Reuniones extraordinarias (17 personas) (85) 
3 talleres autocuidado (17 personas) (51)
2 talleres (17 personas) (34)
2 talleres (17 personas) (34)
1 taller (17 personas) (17)
7 talleres (17 personas) (119)
Total: (716 personas) Total (Reuniones: 61)</t>
  </si>
  <si>
    <t xml:space="preserve">refrigerios IRD </t>
  </si>
  <si>
    <t xml:space="preserve">3 talleres sobre comunicación asertiva, resolución de conflictos, entre otros. Refrigerios y almuerzos IRD - alquiles salón y pago del funcionario alcaldia. </t>
  </si>
  <si>
    <t>2 capacitaciones sobre la rutas de prevención y protección ( orientación teórica, orientación practica,  análisis de la implementación de la ruta). (29-31/08/2016)</t>
  </si>
  <si>
    <t>1 capacitación sobre el MAARIV, y sus componentes tales como PAARIV, Tablero PAT, SIGO. (en la mañana Omar Martinez Alexandra Lopez UARIV 24/08/2016)</t>
  </si>
  <si>
    <t>1 capacitaciones en formulación de proyectos. como presentarse a licitaciones publicas y privadas. (SENA - Emprendimiento Tarde Noviembre)</t>
  </si>
  <si>
    <t xml:space="preserve">2 jornadas de masificación de  libreta militar para población víctima. </t>
  </si>
  <si>
    <t>Invitar a los delegados de la Mesa  Nacional de Víctimas al plenario de la MMP para que rindan cuentas de sus actividades. (realizar oficio solicitando esta actividad) 1 actividad</t>
  </si>
  <si>
    <t xml:space="preserve">Objetivo </t>
  </si>
  <si>
    <t>Solicitar apoyo para dotación de la MMP con camibusos con logo construido al interior de la MMP.</t>
  </si>
  <si>
    <t xml:space="preserve">1 viaje a Bogota para realizar incidencia. </t>
  </si>
  <si>
    <t xml:space="preserve">9 actividades de intercambio de experiencias en Toribio, Caloto, Morales - Suarez - Piendamo (En Piendamo), Balboa - Argelia (En Balboa), El Tambo, Timbio, Bolivar y Silvia.  </t>
  </si>
  <si>
    <t xml:space="preserve">9 actividades </t>
  </si>
  <si>
    <t>1 capacitaciones</t>
  </si>
  <si>
    <t>2 Talleres</t>
  </si>
  <si>
    <t>Reuniones periódicas con la administración municipal donde cada secretaría presente estrategias válidas para que las víctimas puedan acceder a sus programas, estableciendo acuerdos y compromisos (4)</t>
  </si>
  <si>
    <t>4 reuniones  Reuniones periódicas con la administración municipal donde cada secretaría presente estrategias válidas para que las víctimas puedan acceder a sus programas, estableciendo acuerdos y compromisos</t>
  </si>
  <si>
    <t>3 actividades para Participar activamente e incidir en la construcción del PAT</t>
  </si>
  <si>
    <t xml:space="preserve">Participar activamente e incidir en la construcción del PAT. </t>
  </si>
  <si>
    <t xml:space="preserve">3 actividades. </t>
  </si>
  <si>
    <t>3  reauniones para establecer acuerdos con la administración municipal para que las convocatorias que lleguen al municipio sean socializadas a la Mesa Municipal y trabajadas en conjunto con el equipo de gobierno</t>
  </si>
  <si>
    <t xml:space="preserve">3 reuniones  </t>
  </si>
  <si>
    <t>Realizar seguimiento al Plan de Desarrollo e incidir en las acciones legales que administra el Min Público.</t>
  </si>
  <si>
    <t xml:space="preserve">1 programa dentro del Plan de Desarrollo municipal y Plan de Acción territorial para la caracterización de las víctimas. </t>
  </si>
  <si>
    <t xml:space="preserve">Incidir ante la entidad territorial para la realización de la caracterización de las victimas del municipio de Popayán, que sea uno de los programas del Plan de Desarrollo y Plan de  Acción Territorial e Incidencia ante    el subcomité de sistemas de información; CTJT que propenden por la apropiación de recursos para la realización de la caracterización de las víctimas del municipio de Popayán. </t>
  </si>
  <si>
    <t xml:space="preserve">1 gestión realizada. </t>
  </si>
  <si>
    <t>Gestionar la realización de un cabildo abierto</t>
  </si>
  <si>
    <t xml:space="preserve">1 cabildo abierto. </t>
  </si>
  <si>
    <t xml:space="preserve">Solicitar la realización de 1 cabildo abierto </t>
  </si>
  <si>
    <t xml:space="preserve">1 reuniones </t>
  </si>
  <si>
    <t xml:space="preserve">Realizar incidencia en los medios de comunicación que permita difundir las actividades que realiza la Mesa. </t>
  </si>
  <si>
    <t xml:space="preserve">Realizar un foro por la paz y se aborde el tema del postconflicto, se evalué la política pública de victimas donde confluyan Universidades, entidades pertenecientes al SNARIV, cooperación internacional. </t>
  </si>
  <si>
    <t xml:space="preserve">1 reaunión de rendición de cuentas a las OVD y población víctima. </t>
  </si>
  <si>
    <t xml:space="preserve">Presentar un documento de rendición de cuentas que permita  a la comunidad en general conocer los avances de la Mesa Municipal de Popayán. </t>
  </si>
  <si>
    <t xml:space="preserve">2 reuniones </t>
  </si>
  <si>
    <t xml:space="preserve">Reuniones con las instituciones para que rindan cuentas a la mesa de las acciones ejecutadas o por ejecutar. </t>
  </si>
  <si>
    <t xml:space="preserve">1 reunión con la Mesa Nacional de participación. </t>
  </si>
  <si>
    <t xml:space="preserve">61 reuniones de los subcomités </t>
  </si>
  <si>
    <t>2 reuniones con instituciones para que rindan cuentas a la MMP sobre la ejecución de los Programas del PAT. (Seguimiento al PAT)</t>
  </si>
  <si>
    <t>2 capacitaciones en como hacer seguimiento (Contraloria - Gonzalo - 31-08-2016 )</t>
  </si>
  <si>
    <t>NO</t>
  </si>
  <si>
    <t xml:space="preserve">La alcaldía municipal firmo un acuerdo con un operador para implementar el Plan de Trabajo de la mesa, en dicho acuerdo se estipula que la MMP cuenta con $ 23.940.000 de pesos para ejecutar en garantias para la participación. </t>
  </si>
  <si>
    <t xml:space="preserve">Se realizó un taller en la Castellana campestre el 15 de junio de 2016, con participación de las OVD y población víctima no organizada, se presentarón sugerencias al PAT. </t>
  </si>
  <si>
    <t xml:space="preserve">Se realizó la conmemoración el 09 de abril con el apoyo de la UARIV, Alcaldia Municipal, Gobernación del Cauca e IRD. </t>
  </si>
  <si>
    <t>En el Plan de desarrollo y el PAT se contempla la realización de la caracterización de la población víctima, este programa fue sugerido en las actividades de formulación del plan de Desarrollo con las víctimas los días 11 y 12 de febrero, el PAT el 15 de junio del año en curso. en el PAT el programa se llama "Implementación de la caracterización a población víctima en el municipio de Popayán". y en el Plan de Desarrollo "Personas que acceden al  proceso de caracterización de la población víctima."</t>
  </si>
  <si>
    <t xml:space="preserve">La alcaldia municipal de Popayán presento el proyecto denominado "Fortalecimiento de la capacidad municipal para la Recuperación Emocional y la Reparación Colectiva a las víctimas de la violencia en el municipio de Popayán." por $ 195.000.000 de pesos. el cual fue aprobado por la MMP. </t>
  </si>
  <si>
    <t xml:space="preserve">Tres reuniones, 1 subcmites CTJT, 1 </t>
  </si>
  <si>
    <t>Villa Rica, Silvia, Toribio, Caloto, Bolivar.</t>
  </si>
  <si>
    <t>se ejecuto el 11 y 12 de febrero de 2016, el 50% porque se elaborarton las propuestas para el Plan de Desarrollo Municipal, hace falta las propuestas para el PAT a las entidades del orden Nacional, con recursos de OIM e IRD, la participación UARIV, FUPAD, población victima organizada y no organizada, personeria, secretaria de gobierno, secretaria de planeación. Se van a realizar caapcitaciones a la MMP en enfoques</t>
  </si>
  <si>
    <t xml:space="preserve">8 Seguimiento al Plan de Desarrollo e incidir en las acciones legales que administra el Min Público </t>
  </si>
  <si>
    <t>18 de noviembre 2016 - 02 diciembre 2016</t>
  </si>
  <si>
    <t>29 de noviembre 2016</t>
  </si>
  <si>
    <t xml:space="preserve">2 reaunión de rendición de cuentas a las OVD y población víctima. </t>
  </si>
  <si>
    <t>22/11/2016 - 29-11-2016</t>
  </si>
  <si>
    <t xml:space="preserve">24 octubre comuna 9 Hora: 3:00 pm 
11 noviembre Comuna 1 Hora: 3:00 pm
02 diciembre Comuna 2 Hora: 3:00 pm
09 diciembre comuna 3 Hora: 3:00 pm
19 diciembre comuna 5 Hora: 3:00 pm
22 diciembre comuna 6 Hora: 3:00 pm
26 diciembre comuna 7 Hora: 3:00 pm 
</t>
  </si>
  <si>
    <t>CRONOGRAMA DE ACTIVIDADES</t>
  </si>
  <si>
    <t xml:space="preserve">GESTIÓN UNP Y POLICIA </t>
  </si>
  <si>
    <t xml:space="preserve"> 01 NOVIEMBRE 2016
05 DICIEMBRE 2016</t>
  </si>
  <si>
    <t xml:space="preserve">
27 OCTUBRE 2016
20 OCTUBRE 2016
28 DICIEMBRE 2016</t>
  </si>
  <si>
    <t>21 AL 25 DE NOVIEMBRE 2016</t>
  </si>
  <si>
    <t>27 OCTUBRE 2016
14 DICIEMBRE 2016</t>
  </si>
  <si>
    <t>04 noviembre 2016, 2:00 pm.</t>
  </si>
  <si>
    <t xml:space="preserve">Alejandra Valencia. </t>
  </si>
  <si>
    <t xml:space="preserve">25 octubre 2016
28 octubre 2016
</t>
  </si>
  <si>
    <t xml:space="preserve">Socializaron el proyecto de la estrategia de Recuperación Emocional. Reunión con la Secretaría de Infraestructura. </t>
  </si>
  <si>
    <t>08 de noveimbre 2016, 9:00am</t>
  </si>
  <si>
    <t xml:space="preserve">DICIEMBRE </t>
  </si>
  <si>
    <t>21 de octubre 2016  3:00pm 
28 diciembre 2016 cierre</t>
  </si>
  <si>
    <t>2 reuniones  Reuniones periódicas con la administración municipal donde cada secretaría presente estrategias válidas para que las víctimas puedan acceder a sus programas, estableciendo acuerdos y compromisos.</t>
  </si>
  <si>
    <t xml:space="preserve">Se remitio oficio, sin embargo no fue posible </t>
  </si>
  <si>
    <t>Se realizó la reunión en el mes de noviembre.</t>
  </si>
  <si>
    <t xml:space="preserve">En la audiencia co n el concejo se solicito el aumento. </t>
  </si>
  <si>
    <t>Actividad Cancelada</t>
  </si>
  <si>
    <t xml:space="preserve">No se va a realizar.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</si>
</sst>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 #,##0_);[Red]\(&quot;$&quot;\ #,##0\)"/>
    <numFmt numFmtId="44" formatCode="_(&quot;$&quot;\ * #,##0.00_);_(&quot;$&quot;\ * \(#,##0.00\);_(&quot;$&quot;\ * &quot;-&quot;??_);_(@_)"/>
    <numFmt numFmtId="164" formatCode="_(&quot;$&quot;\ * #,##0_);_(&quot;$&quot;\ * \(#,##0\);_(&quot;$&quot;\ * &quot;-&quot;??_);_(@_)"/>
    <numFmt numFmtId="165" formatCode="mm/yyyy"/>
    <numFmt numFmtId="166" formatCode="[$$-240A]\ #,##0"/>
  </numFmts>
  <fonts count="14" x14ac:knownFonts="1">
    <font>
      <sz val="11"/>
      <color theme="1"/>
      <name val="Calibri"/>
      <family val="2"/>
      <scheme val="minor"/>
    </font>
    <font>
      <sz val="11"/>
      <color theme="1"/>
      <name val="Calibri"/>
      <family val="2"/>
      <scheme val="minor"/>
    </font>
    <font>
      <b/>
      <sz val="11"/>
      <color rgb="FF000000"/>
      <name val="Arial"/>
      <family val="2"/>
    </font>
    <font>
      <sz val="11"/>
      <color rgb="FF000000"/>
      <name val="Arial"/>
      <family val="2"/>
    </font>
    <font>
      <sz val="11"/>
      <color theme="1"/>
      <name val="Arial"/>
      <family val="2"/>
    </font>
    <font>
      <sz val="11"/>
      <name val="Arial"/>
      <family val="2"/>
    </font>
    <font>
      <sz val="9"/>
      <name val="Arial"/>
      <family val="2"/>
    </font>
    <font>
      <b/>
      <sz val="14"/>
      <color theme="1"/>
      <name val="Arial"/>
      <family val="2"/>
    </font>
    <font>
      <b/>
      <sz val="12"/>
      <color theme="1"/>
      <name val="Arial"/>
      <family val="2"/>
    </font>
    <font>
      <sz val="11"/>
      <name val="Calibri"/>
      <family val="2"/>
      <scheme val="minor"/>
    </font>
    <font>
      <b/>
      <sz val="9"/>
      <color indexed="81"/>
      <name val="Tahoma"/>
      <family val="2"/>
    </font>
    <font>
      <sz val="8"/>
      <color theme="1"/>
      <name val="Calibri"/>
      <family val="2"/>
      <scheme val="minor"/>
    </font>
    <font>
      <sz val="8"/>
      <name val="Calibri"/>
      <family val="2"/>
      <scheme val="minor"/>
    </font>
    <font>
      <sz val="10"/>
      <name val="Calibri"/>
      <family val="2"/>
      <scheme val="minor"/>
    </font>
  </fonts>
  <fills count="14">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485"/>
        <bgColor indexed="64"/>
      </patternFill>
    </fill>
    <fill>
      <patternFill patternType="solid">
        <fgColor rgb="FF00B0F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8">
    <xf numFmtId="0" fontId="0" fillId="0" borderId="0" xfId="0"/>
    <xf numFmtId="0" fontId="4" fillId="0" borderId="0" xfId="0" applyFont="1"/>
    <xf numFmtId="0" fontId="4" fillId="0" borderId="0" xfId="0" applyFont="1" applyAlignment="1"/>
    <xf numFmtId="0" fontId="4" fillId="0" borderId="0" xfId="0" applyFont="1" applyFill="1" applyAlignment="1">
      <alignment horizontal="center" vertical="center"/>
    </xf>
    <xf numFmtId="164" fontId="4" fillId="0" borderId="0" xfId="1" applyNumberFormat="1" applyFont="1" applyFill="1" applyAlignment="1">
      <alignment horizontal="center"/>
    </xf>
    <xf numFmtId="0" fontId="4" fillId="0" borderId="0" xfId="1" applyNumberFormat="1" applyFont="1" applyFill="1"/>
    <xf numFmtId="164" fontId="4" fillId="0" borderId="0" xfId="1" applyNumberFormat="1" applyFont="1"/>
    <xf numFmtId="0" fontId="4" fillId="0" borderId="0" xfId="0" applyFont="1" applyFill="1"/>
    <xf numFmtId="0" fontId="4" fillId="0" borderId="0" xfId="0" applyFont="1" applyAlignment="1">
      <alignment textRotation="255"/>
    </xf>
    <xf numFmtId="9" fontId="4" fillId="0" borderId="0" xfId="0" applyNumberFormat="1" applyFont="1" applyFill="1" applyAlignment="1">
      <alignment horizontal="center" vertical="center"/>
    </xf>
    <xf numFmtId="0" fontId="4" fillId="0" borderId="4" xfId="0" applyFont="1" applyFill="1" applyBorder="1"/>
    <xf numFmtId="0" fontId="4" fillId="0" borderId="4" xfId="0" applyFont="1" applyFill="1" applyBorder="1" applyAlignment="1">
      <alignment horizontal="center" vertical="center" textRotation="45"/>
    </xf>
    <xf numFmtId="0" fontId="4" fillId="0" borderId="0" xfId="0" applyFont="1"/>
    <xf numFmtId="164" fontId="5" fillId="0" borderId="6" xfId="0" applyNumberFormat="1" applyFont="1" applyFill="1" applyBorder="1" applyAlignment="1">
      <alignment vertical="center" wrapText="1"/>
    </xf>
    <xf numFmtId="6"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vertical="center" wrapText="1"/>
    </xf>
    <xf numFmtId="164" fontId="5" fillId="0" borderId="1" xfId="0" applyNumberFormat="1" applyFont="1" applyFill="1" applyBorder="1" applyAlignment="1">
      <alignment vertical="center" wrapText="1"/>
    </xf>
    <xf numFmtId="0" fontId="5" fillId="0" borderId="1" xfId="0" applyNumberFormat="1" applyFont="1" applyFill="1" applyBorder="1" applyAlignment="1">
      <alignment horizontal="center" vertical="center" wrapText="1" readingOrder="1"/>
    </xf>
    <xf numFmtId="0" fontId="5" fillId="0" borderId="9" xfId="0" applyNumberFormat="1" applyFont="1" applyFill="1" applyBorder="1" applyAlignment="1">
      <alignment horizontal="center" vertical="center" wrapText="1" readingOrder="1"/>
    </xf>
    <xf numFmtId="164" fontId="5" fillId="0" borderId="11" xfId="0" applyNumberFormat="1" applyFont="1" applyFill="1" applyBorder="1" applyAlignment="1">
      <alignment vertical="center" wrapText="1"/>
    </xf>
    <xf numFmtId="0" fontId="5" fillId="0" borderId="11" xfId="0" applyNumberFormat="1" applyFont="1" applyFill="1" applyBorder="1" applyAlignment="1">
      <alignment horizontal="center" vertical="center" wrapText="1" readingOrder="1"/>
    </xf>
    <xf numFmtId="0" fontId="5" fillId="0" borderId="12" xfId="0" applyNumberFormat="1" applyFont="1" applyFill="1" applyBorder="1" applyAlignment="1">
      <alignment horizontal="center" vertical="center" wrapText="1" readingOrder="1"/>
    </xf>
    <xf numFmtId="0" fontId="5" fillId="0" borderId="6" xfId="0" applyFont="1" applyFill="1" applyBorder="1" applyAlignment="1">
      <alignment wrapText="1"/>
    </xf>
    <xf numFmtId="0" fontId="5" fillId="0" borderId="7" xfId="0" applyFont="1" applyFill="1" applyBorder="1"/>
    <xf numFmtId="0" fontId="5" fillId="0" borderId="1" xfId="0" applyFont="1" applyFill="1" applyBorder="1" applyAlignment="1">
      <alignment wrapText="1"/>
    </xf>
    <xf numFmtId="0" fontId="5" fillId="0" borderId="9" xfId="0" applyFont="1" applyFill="1" applyBorder="1"/>
    <xf numFmtId="0" fontId="5" fillId="0" borderId="1" xfId="0" applyFont="1" applyFill="1" applyBorder="1"/>
    <xf numFmtId="0" fontId="5" fillId="0" borderId="9" xfId="0" applyFont="1" applyFill="1" applyBorder="1" applyAlignment="1">
      <alignment wrapText="1"/>
    </xf>
    <xf numFmtId="164" fontId="5" fillId="0" borderId="2" xfId="0" applyNumberFormat="1" applyFont="1" applyFill="1" applyBorder="1" applyAlignment="1">
      <alignment vertical="center" wrapText="1"/>
    </xf>
    <xf numFmtId="0" fontId="5" fillId="0" borderId="2" xfId="0" applyFont="1" applyFill="1" applyBorder="1"/>
    <xf numFmtId="0" fontId="5" fillId="0" borderId="13" xfId="0" applyFont="1" applyFill="1" applyBorder="1" applyAlignment="1">
      <alignment wrapText="1"/>
    </xf>
    <xf numFmtId="164" fontId="5" fillId="0" borderId="15" xfId="0" applyNumberFormat="1" applyFont="1" applyFill="1" applyBorder="1" applyAlignment="1">
      <alignment vertical="center" wrapText="1"/>
    </xf>
    <xf numFmtId="164" fontId="5" fillId="0" borderId="15" xfId="0" applyNumberFormat="1" applyFont="1" applyFill="1" applyBorder="1" applyAlignment="1">
      <alignment horizontal="center" vertical="center" wrapText="1"/>
    </xf>
    <xf numFmtId="0" fontId="5" fillId="0" borderId="15" xfId="0" applyFont="1" applyFill="1" applyBorder="1"/>
    <xf numFmtId="0" fontId="5" fillId="0" borderId="16" xfId="0" applyFont="1" applyFill="1" applyBorder="1" applyAlignment="1">
      <alignment wrapText="1"/>
    </xf>
    <xf numFmtId="164" fontId="5" fillId="0" borderId="2"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xf>
    <xf numFmtId="0" fontId="5" fillId="0" borderId="4" xfId="0" applyNumberFormat="1" applyFont="1" applyFill="1" applyBorder="1" applyAlignment="1">
      <alignment vertical="center" wrapText="1"/>
    </xf>
    <xf numFmtId="164" fontId="5" fillId="0" borderId="4" xfId="0" applyNumberFormat="1" applyFont="1" applyFill="1" applyBorder="1" applyAlignment="1">
      <alignment vertical="center" wrapText="1"/>
    </xf>
    <xf numFmtId="164" fontId="5" fillId="0" borderId="4" xfId="0" applyNumberFormat="1" applyFont="1" applyFill="1" applyBorder="1" applyAlignment="1">
      <alignment horizontal="center" vertical="center" wrapText="1"/>
    </xf>
    <xf numFmtId="0" fontId="5" fillId="0" borderId="4" xfId="0" applyFont="1" applyFill="1" applyBorder="1" applyAlignment="1"/>
    <xf numFmtId="0" fontId="5" fillId="0" borderId="14" xfId="0" applyFont="1" applyFill="1" applyBorder="1" applyAlignment="1">
      <alignment wrapText="1"/>
    </xf>
    <xf numFmtId="164" fontId="5" fillId="0" borderId="1" xfId="0" applyNumberFormat="1" applyFont="1" applyFill="1" applyBorder="1" applyAlignment="1">
      <alignment horizontal="center" vertical="center" wrapText="1"/>
    </xf>
    <xf numFmtId="0" fontId="5" fillId="0" borderId="1" xfId="0" applyFont="1" applyFill="1" applyBorder="1" applyAlignment="1"/>
    <xf numFmtId="164" fontId="5" fillId="0" borderId="1" xfId="1" applyNumberFormat="1" applyFont="1" applyFill="1" applyBorder="1" applyAlignment="1">
      <alignment horizontal="center" wrapText="1"/>
    </xf>
    <xf numFmtId="164" fontId="5" fillId="0" borderId="9" xfId="1" applyNumberFormat="1" applyFont="1" applyFill="1" applyBorder="1" applyAlignment="1">
      <alignment horizontal="left" wrapText="1"/>
    </xf>
    <xf numFmtId="0" fontId="5" fillId="0" borderId="1" xfId="0" applyFont="1" applyFill="1" applyBorder="1" applyAlignment="1">
      <alignment horizontal="center"/>
    </xf>
    <xf numFmtId="0" fontId="5" fillId="0" borderId="9" xfId="0" applyFont="1" applyFill="1" applyBorder="1" applyAlignment="1">
      <alignment horizontal="left" wrapText="1"/>
    </xf>
    <xf numFmtId="0" fontId="5" fillId="0" borderId="2" xfId="0" applyFont="1" applyFill="1" applyBorder="1" applyAlignment="1">
      <alignment horizontal="center"/>
    </xf>
    <xf numFmtId="0" fontId="5" fillId="0" borderId="13" xfId="0" applyFont="1" applyFill="1" applyBorder="1" applyAlignment="1">
      <alignment horizontal="left" wrapText="1"/>
    </xf>
    <xf numFmtId="164" fontId="5" fillId="0" borderId="11" xfId="0" applyNumberFormat="1" applyFont="1" applyFill="1" applyBorder="1" applyAlignment="1">
      <alignment horizontal="center" vertical="center" wrapText="1"/>
    </xf>
    <xf numFmtId="0" fontId="5" fillId="0" borderId="11" xfId="0" applyFont="1" applyFill="1" applyBorder="1" applyAlignment="1">
      <alignment horizontal="center"/>
    </xf>
    <xf numFmtId="0" fontId="5" fillId="0" borderId="12" xfId="0" applyFont="1" applyFill="1" applyBorder="1" applyAlignment="1">
      <alignment horizontal="left" wrapText="1"/>
    </xf>
    <xf numFmtId="164" fontId="5" fillId="0" borderId="6" xfId="0" applyNumberFormat="1" applyFont="1" applyFill="1" applyBorder="1" applyAlignment="1">
      <alignment horizontal="center" vertical="center" wrapText="1"/>
    </xf>
    <xf numFmtId="0" fontId="5" fillId="0" borderId="6" xfId="0" applyFont="1" applyFill="1" applyBorder="1" applyAlignment="1">
      <alignment horizontal="center"/>
    </xf>
    <xf numFmtId="0" fontId="5" fillId="0" borderId="7" xfId="0" applyFont="1" applyFill="1" applyBorder="1" applyAlignment="1">
      <alignment horizontal="left" wrapText="1"/>
    </xf>
    <xf numFmtId="0" fontId="5" fillId="0" borderId="7" xfId="0" applyFont="1" applyFill="1" applyBorder="1" applyAlignment="1">
      <alignment wrapText="1"/>
    </xf>
    <xf numFmtId="0" fontId="5" fillId="0" borderId="11" xfId="0" applyFont="1" applyFill="1" applyBorder="1" applyAlignment="1">
      <alignment wrapText="1"/>
    </xf>
    <xf numFmtId="0" fontId="5" fillId="0" borderId="12" xfId="0" applyFont="1" applyFill="1" applyBorder="1" applyAlignment="1">
      <alignment wrapText="1"/>
    </xf>
    <xf numFmtId="164" fontId="3" fillId="0" borderId="4" xfId="0" applyNumberFormat="1" applyFont="1" applyFill="1" applyBorder="1" applyAlignment="1">
      <alignment vertical="center" wrapText="1"/>
    </xf>
    <xf numFmtId="164" fontId="3" fillId="0" borderId="4" xfId="0" applyNumberFormat="1" applyFont="1" applyFill="1" applyBorder="1" applyAlignment="1">
      <alignment horizontal="center" vertical="center" wrapText="1"/>
    </xf>
    <xf numFmtId="0" fontId="5" fillId="0" borderId="1" xfId="0" applyFont="1" applyFill="1" applyBorder="1" applyAlignment="1">
      <alignment vertical="center" wrapText="1"/>
    </xf>
    <xf numFmtId="0" fontId="0" fillId="8" borderId="1" xfId="0" applyFill="1" applyBorder="1" applyAlignment="1">
      <alignment horizontal="left" vertical="top" wrapText="1"/>
    </xf>
    <xf numFmtId="0" fontId="0" fillId="8" borderId="1" xfId="0" applyFill="1" applyBorder="1" applyAlignment="1">
      <alignment horizontal="center" vertical="center" wrapText="1"/>
    </xf>
    <xf numFmtId="9" fontId="9" fillId="8" borderId="1" xfId="2"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center" vertical="center" wrapText="1"/>
    </xf>
    <xf numFmtId="9" fontId="0" fillId="9" borderId="1" xfId="2" applyFont="1" applyFill="1" applyBorder="1" applyAlignment="1">
      <alignment horizontal="center" vertical="center" wrapText="1"/>
    </xf>
    <xf numFmtId="0" fontId="0" fillId="10"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1" xfId="0" applyFill="1" applyBorder="1" applyAlignment="1">
      <alignment horizontal="center" vertical="center" wrapText="1"/>
    </xf>
    <xf numFmtId="9" fontId="0" fillId="11" borderId="1" xfId="2" applyFont="1" applyFill="1" applyBorder="1" applyAlignment="1">
      <alignment horizontal="center" vertical="center" wrapText="1"/>
    </xf>
    <xf numFmtId="0" fontId="0" fillId="12" borderId="1" xfId="0" applyFill="1" applyBorder="1" applyAlignment="1">
      <alignment horizontal="left" vertical="top" wrapText="1"/>
    </xf>
    <xf numFmtId="0" fontId="0" fillId="12" borderId="1" xfId="0" applyFill="1" applyBorder="1" applyAlignment="1">
      <alignment horizontal="center" vertical="center" wrapText="1"/>
    </xf>
    <xf numFmtId="9" fontId="0" fillId="12" borderId="1" xfId="2" applyFont="1" applyFill="1" applyBorder="1" applyAlignment="1">
      <alignment horizontal="center" vertical="center" wrapText="1"/>
    </xf>
    <xf numFmtId="0" fontId="0" fillId="0" borderId="0" xfId="0" applyAlignment="1"/>
    <xf numFmtId="166" fontId="0" fillId="0" borderId="0" xfId="0" applyNumberFormat="1"/>
    <xf numFmtId="0" fontId="4" fillId="0" borderId="0" xfId="0" applyFont="1" applyAlignment="1">
      <alignment vertical="top"/>
    </xf>
    <xf numFmtId="0" fontId="2" fillId="0" borderId="22" xfId="0" applyFont="1" applyBorder="1" applyAlignment="1">
      <alignment horizontal="center" vertical="top" textRotation="45" wrapText="1"/>
    </xf>
    <xf numFmtId="0" fontId="2" fillId="0" borderId="17" xfId="0" applyFont="1" applyBorder="1" applyAlignment="1">
      <alignment horizontal="center" vertical="top" wrapText="1"/>
    </xf>
    <xf numFmtId="0" fontId="2" fillId="0" borderId="18" xfId="0" applyFont="1" applyFill="1" applyBorder="1" applyAlignment="1">
      <alignment horizontal="center" vertical="top" wrapText="1"/>
    </xf>
    <xf numFmtId="0" fontId="2" fillId="0" borderId="17" xfId="0" applyNumberFormat="1" applyFont="1" applyFill="1" applyBorder="1" applyAlignment="1">
      <alignment horizontal="center" vertical="top" wrapText="1"/>
    </xf>
    <xf numFmtId="0" fontId="2" fillId="0" borderId="18" xfId="0" applyFont="1" applyBorder="1" applyAlignment="1">
      <alignment horizontal="center" vertical="top" wrapText="1"/>
    </xf>
    <xf numFmtId="0" fontId="2" fillId="2" borderId="20" xfId="0" applyFont="1" applyFill="1" applyBorder="1" applyAlignment="1">
      <alignment horizontal="center" vertical="top" textRotation="90" wrapText="1"/>
    </xf>
    <xf numFmtId="0" fontId="2" fillId="2" borderId="19" xfId="0" applyFont="1" applyFill="1" applyBorder="1" applyAlignment="1">
      <alignment horizontal="center" vertical="top" textRotation="90" wrapText="1"/>
    </xf>
    <xf numFmtId="0" fontId="2" fillId="2" borderId="19" xfId="0" applyFont="1" applyFill="1" applyBorder="1" applyAlignment="1">
      <alignment vertical="top" textRotation="90" wrapText="1"/>
    </xf>
    <xf numFmtId="0" fontId="2" fillId="0" borderId="19" xfId="0" applyFont="1" applyFill="1" applyBorder="1" applyAlignment="1">
      <alignment horizontal="center" vertical="top" textRotation="90" wrapText="1"/>
    </xf>
    <xf numFmtId="0" fontId="2" fillId="3" borderId="19" xfId="0" applyFont="1" applyFill="1" applyBorder="1" applyAlignment="1">
      <alignment horizontal="center" vertical="top" textRotation="90" wrapText="1"/>
    </xf>
    <xf numFmtId="0" fontId="2" fillId="4" borderId="19" xfId="0" applyFont="1" applyFill="1" applyBorder="1" applyAlignment="1">
      <alignment horizontal="center" vertical="top" textRotation="90" wrapText="1"/>
    </xf>
    <xf numFmtId="0" fontId="2" fillId="5" borderId="19" xfId="0" applyFont="1" applyFill="1" applyBorder="1" applyAlignment="1">
      <alignment horizontal="center" vertical="top" textRotation="90" wrapText="1"/>
    </xf>
    <xf numFmtId="165" fontId="2" fillId="0" borderId="19" xfId="0" applyNumberFormat="1" applyFont="1" applyBorder="1" applyAlignment="1">
      <alignment horizontal="center" vertical="top" textRotation="90" wrapText="1"/>
    </xf>
    <xf numFmtId="0" fontId="2" fillId="2" borderId="19" xfId="0" applyNumberFormat="1" applyFont="1" applyFill="1" applyBorder="1" applyAlignment="1">
      <alignment horizontal="center" vertical="top" wrapText="1"/>
    </xf>
    <xf numFmtId="0" fontId="2" fillId="2" borderId="21" xfId="0" applyNumberFormat="1" applyFont="1" applyFill="1" applyBorder="1" applyAlignment="1">
      <alignment horizontal="center" vertical="top" wrapText="1"/>
    </xf>
    <xf numFmtId="6" fontId="5" fillId="13" borderId="1" xfId="0" applyNumberFormat="1" applyFont="1" applyFill="1" applyBorder="1" applyAlignment="1">
      <alignment horizontal="center" vertical="center" wrapText="1"/>
    </xf>
    <xf numFmtId="164" fontId="5" fillId="0" borderId="1" xfId="0" applyNumberFormat="1" applyFont="1" applyFill="1" applyBorder="1" applyAlignment="1">
      <alignment vertical="top" wrapText="1"/>
    </xf>
    <xf numFmtId="0" fontId="5" fillId="0" borderId="4" xfId="0" applyFont="1" applyFill="1" applyBorder="1" applyAlignment="1">
      <alignment horizontal="center" vertical="center" wrapText="1"/>
    </xf>
    <xf numFmtId="164" fontId="5" fillId="0" borderId="3"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164" fontId="5" fillId="0" borderId="3" xfId="0" applyNumberFormat="1" applyFont="1" applyFill="1" applyBorder="1" applyAlignment="1">
      <alignment vertical="center" wrapText="1"/>
    </xf>
    <xf numFmtId="0" fontId="5" fillId="0" borderId="2" xfId="0" applyNumberFormat="1" applyFont="1" applyFill="1" applyBorder="1" applyAlignment="1">
      <alignment vertical="center" wrapText="1"/>
    </xf>
    <xf numFmtId="6" fontId="5" fillId="0" borderId="4"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wrapText="1" readingOrder="1"/>
    </xf>
    <xf numFmtId="0" fontId="5" fillId="0" borderId="14" xfId="0" applyNumberFormat="1" applyFont="1" applyFill="1" applyBorder="1" applyAlignment="1">
      <alignment horizontal="center" vertical="center" wrapText="1" readingOrder="1"/>
    </xf>
    <xf numFmtId="164" fontId="2" fillId="0" borderId="17" xfId="1" applyNumberFormat="1" applyFont="1" applyBorder="1" applyAlignment="1">
      <alignment horizontal="center" vertical="top" textRotation="90" wrapText="1"/>
    </xf>
    <xf numFmtId="164" fontId="2" fillId="0" borderId="20" xfId="1" applyNumberFormat="1" applyFont="1" applyBorder="1" applyAlignment="1">
      <alignment horizontal="center" vertical="top" textRotation="90" wrapText="1"/>
    </xf>
    <xf numFmtId="0" fontId="2" fillId="0" borderId="17" xfId="0" applyFont="1" applyFill="1" applyBorder="1" applyAlignment="1">
      <alignment horizontal="center" vertical="top" wrapText="1"/>
    </xf>
    <xf numFmtId="0" fontId="5" fillId="0" borderId="1" xfId="0" applyNumberFormat="1" applyFont="1" applyFill="1" applyBorder="1" applyAlignment="1">
      <alignment vertical="top" wrapText="1"/>
    </xf>
    <xf numFmtId="0" fontId="0" fillId="9" borderId="4" xfId="0" applyFill="1" applyBorder="1" applyAlignment="1">
      <alignment horizontal="left" vertical="top" wrapText="1"/>
    </xf>
    <xf numFmtId="0" fontId="0" fillId="8" borderId="6" xfId="0" applyFill="1" applyBorder="1" applyAlignment="1">
      <alignment horizontal="left" vertical="top" wrapText="1"/>
    </xf>
    <xf numFmtId="0" fontId="0" fillId="8" borderId="6" xfId="0" applyFill="1" applyBorder="1" applyAlignment="1">
      <alignment horizontal="center" vertical="center" wrapText="1"/>
    </xf>
    <xf numFmtId="9" fontId="9" fillId="8" borderId="6" xfId="2" applyFont="1" applyFill="1" applyBorder="1" applyAlignment="1">
      <alignment horizontal="center" vertical="center" wrapText="1"/>
    </xf>
    <xf numFmtId="0" fontId="0" fillId="8" borderId="11" xfId="0" applyFill="1" applyBorder="1" applyAlignment="1">
      <alignment horizontal="left" vertical="top" wrapText="1"/>
    </xf>
    <xf numFmtId="0" fontId="0" fillId="8" borderId="11" xfId="0" applyFill="1" applyBorder="1" applyAlignment="1">
      <alignment horizontal="center" vertical="center" wrapText="1"/>
    </xf>
    <xf numFmtId="9" fontId="9" fillId="8" borderId="11" xfId="2" applyFont="1" applyFill="1" applyBorder="1" applyAlignment="1">
      <alignment horizontal="center" vertical="center" wrapText="1"/>
    </xf>
    <xf numFmtId="0" fontId="0" fillId="9" borderId="9" xfId="0" applyFill="1" applyBorder="1" applyAlignment="1">
      <alignment horizontal="center" vertical="top" wrapText="1"/>
    </xf>
    <xf numFmtId="0" fontId="0" fillId="9" borderId="11" xfId="0" applyFill="1" applyBorder="1" applyAlignment="1">
      <alignment horizontal="left" vertical="top" wrapText="1"/>
    </xf>
    <xf numFmtId="0" fontId="0" fillId="9" borderId="23" xfId="0" applyFill="1" applyBorder="1" applyAlignment="1">
      <alignment horizontal="left" vertical="top" wrapText="1"/>
    </xf>
    <xf numFmtId="0" fontId="0" fillId="9" borderId="11" xfId="0" applyFill="1" applyBorder="1" applyAlignment="1">
      <alignment horizontal="center" vertical="center" wrapText="1"/>
    </xf>
    <xf numFmtId="9" fontId="0" fillId="9" borderId="11" xfId="2" applyFont="1" applyFill="1" applyBorder="1" applyAlignment="1">
      <alignment horizontal="center" vertical="center" wrapText="1"/>
    </xf>
    <xf numFmtId="0" fontId="0" fillId="9" borderId="12" xfId="0" applyFill="1" applyBorder="1" applyAlignment="1">
      <alignment horizontal="center" vertical="top" wrapText="1"/>
    </xf>
    <xf numFmtId="0" fontId="0" fillId="10" borderId="2" xfId="0" applyFill="1" applyBorder="1" applyAlignment="1">
      <alignment horizontal="center" vertical="center" wrapText="1"/>
    </xf>
    <xf numFmtId="0" fontId="0" fillId="10" borderId="2" xfId="0" applyFill="1" applyBorder="1" applyAlignment="1">
      <alignment horizontal="left" vertical="top" wrapText="1"/>
    </xf>
    <xf numFmtId="0" fontId="0" fillId="11" borderId="6" xfId="0" applyFill="1" applyBorder="1" applyAlignment="1">
      <alignment horizontal="left" vertical="top" wrapText="1"/>
    </xf>
    <xf numFmtId="0" fontId="0" fillId="11" borderId="6" xfId="0" applyFill="1" applyBorder="1" applyAlignment="1">
      <alignment horizontal="center" vertical="center" wrapText="1"/>
    </xf>
    <xf numFmtId="9" fontId="0" fillId="11" borderId="6" xfId="2" applyFont="1" applyFill="1" applyBorder="1" applyAlignment="1">
      <alignment horizontal="center" vertical="center" wrapText="1"/>
    </xf>
    <xf numFmtId="0" fontId="0" fillId="12" borderId="6" xfId="0" applyFill="1" applyBorder="1" applyAlignment="1">
      <alignment horizontal="left" vertical="top" wrapText="1"/>
    </xf>
    <xf numFmtId="0" fontId="0" fillId="12" borderId="6" xfId="0" applyFill="1" applyBorder="1" applyAlignment="1">
      <alignment horizontal="center" vertical="center" wrapText="1"/>
    </xf>
    <xf numFmtId="9" fontId="0" fillId="12" borderId="6" xfId="2" applyFont="1" applyFill="1" applyBorder="1" applyAlignment="1">
      <alignment horizontal="center" vertical="center" wrapText="1"/>
    </xf>
    <xf numFmtId="0" fontId="0" fillId="12" borderId="11" xfId="0" applyFill="1" applyBorder="1" applyAlignment="1">
      <alignment horizontal="left" vertical="top" wrapText="1"/>
    </xf>
    <xf numFmtId="0" fontId="0" fillId="12" borderId="11" xfId="0" applyFill="1" applyBorder="1" applyAlignment="1">
      <alignment horizontal="center" vertical="center" wrapText="1"/>
    </xf>
    <xf numFmtId="9" fontId="0" fillId="12" borderId="11" xfId="2" applyFont="1" applyFill="1" applyBorder="1" applyAlignment="1">
      <alignment horizontal="center" vertical="center" wrapText="1"/>
    </xf>
    <xf numFmtId="0" fontId="0" fillId="11" borderId="2" xfId="0" applyFill="1" applyBorder="1" applyAlignment="1">
      <alignment horizontal="left" vertical="top" wrapText="1"/>
    </xf>
    <xf numFmtId="0" fontId="0" fillId="11" borderId="2" xfId="0" applyFill="1" applyBorder="1" applyAlignment="1">
      <alignment horizontal="center" vertical="center" wrapText="1"/>
    </xf>
    <xf numFmtId="9" fontId="0" fillId="11" borderId="2" xfId="2" applyFont="1" applyFill="1" applyBorder="1" applyAlignment="1">
      <alignment horizontal="center" vertical="center" wrapText="1"/>
    </xf>
    <xf numFmtId="0" fontId="0" fillId="10" borderId="1" xfId="0" applyFill="1" applyBorder="1" applyAlignment="1">
      <alignment horizontal="center" vertical="center" wrapText="1"/>
    </xf>
    <xf numFmtId="9" fontId="0" fillId="10" borderId="1" xfId="2" applyFont="1" applyFill="1" applyBorder="1" applyAlignment="1">
      <alignment horizontal="center" vertical="center" wrapText="1"/>
    </xf>
    <xf numFmtId="0" fontId="9" fillId="8" borderId="6" xfId="0" applyFont="1" applyFill="1" applyBorder="1" applyAlignment="1">
      <alignment horizontal="center" vertical="center" wrapText="1"/>
    </xf>
    <xf numFmtId="166" fontId="9" fillId="8" borderId="6" xfId="0" applyNumberFormat="1" applyFont="1" applyFill="1" applyBorder="1" applyAlignment="1">
      <alignment horizontal="center" vertical="center" wrapText="1"/>
    </xf>
    <xf numFmtId="166" fontId="0" fillId="10" borderId="1" xfId="0" applyNumberFormat="1" applyFill="1" applyBorder="1" applyAlignment="1">
      <alignment horizontal="center" vertical="center" wrapText="1"/>
    </xf>
    <xf numFmtId="9" fontId="9" fillId="10" borderId="1" xfId="2" applyFont="1" applyFill="1" applyBorder="1" applyAlignment="1">
      <alignment horizontal="center" vertical="center" wrapText="1"/>
    </xf>
    <xf numFmtId="44" fontId="5" fillId="8" borderId="6" xfId="1" applyFont="1" applyFill="1" applyBorder="1" applyAlignment="1">
      <alignment horizontal="center" vertical="center" wrapText="1"/>
    </xf>
    <xf numFmtId="44" fontId="5" fillId="12" borderId="6" xfId="1" applyFont="1" applyFill="1" applyBorder="1" applyAlignment="1">
      <alignment horizontal="center" vertical="center" wrapText="1"/>
    </xf>
    <xf numFmtId="44" fontId="5" fillId="12" borderId="1" xfId="1" applyFont="1" applyFill="1" applyBorder="1" applyAlignment="1">
      <alignment horizontal="center" vertical="center" wrapText="1"/>
    </xf>
    <xf numFmtId="44" fontId="5" fillId="12" borderId="11" xfId="1" applyFont="1" applyFill="1" applyBorder="1" applyAlignment="1">
      <alignment horizontal="center" vertical="center" wrapText="1"/>
    </xf>
    <xf numFmtId="44" fontId="5" fillId="8" borderId="1" xfId="1" applyFont="1" applyFill="1" applyBorder="1" applyAlignment="1">
      <alignment horizontal="center" vertical="center" wrapText="1"/>
    </xf>
    <xf numFmtId="0" fontId="9" fillId="8" borderId="1" xfId="0" applyFont="1" applyFill="1" applyBorder="1" applyAlignment="1">
      <alignment horizontal="center" vertical="center" wrapText="1"/>
    </xf>
    <xf numFmtId="166" fontId="9" fillId="8" borderId="1" xfId="0" applyNumberFormat="1" applyFont="1" applyFill="1" applyBorder="1" applyAlignment="1">
      <alignment horizontal="center" vertical="center" wrapText="1"/>
    </xf>
    <xf numFmtId="44" fontId="5" fillId="8" borderId="11" xfId="1" applyFont="1" applyFill="1" applyBorder="1" applyAlignment="1">
      <alignment horizontal="center" vertical="center" wrapText="1"/>
    </xf>
    <xf numFmtId="0" fontId="9" fillId="8" borderId="11" xfId="0" applyFont="1" applyFill="1" applyBorder="1" applyAlignment="1">
      <alignment horizontal="center" vertical="center" wrapText="1"/>
    </xf>
    <xf numFmtId="166" fontId="9" fillId="8" borderId="11" xfId="0" applyNumberFormat="1" applyFont="1" applyFill="1" applyBorder="1" applyAlignment="1">
      <alignment horizontal="center" vertical="center" wrapText="1"/>
    </xf>
    <xf numFmtId="44" fontId="5" fillId="9" borderId="1" xfId="1" applyFont="1" applyFill="1" applyBorder="1" applyAlignment="1">
      <alignment horizontal="center" vertical="center" wrapText="1"/>
    </xf>
    <xf numFmtId="166" fontId="0" fillId="9" borderId="1" xfId="0" applyNumberFormat="1" applyFill="1" applyBorder="1" applyAlignment="1">
      <alignment horizontal="center" vertical="center" wrapText="1"/>
    </xf>
    <xf numFmtId="9" fontId="9" fillId="9" borderId="1" xfId="2" applyFont="1" applyFill="1" applyBorder="1" applyAlignment="1">
      <alignment horizontal="center" vertical="center" wrapText="1"/>
    </xf>
    <xf numFmtId="44" fontId="5" fillId="9" borderId="11" xfId="1" applyFont="1" applyFill="1" applyBorder="1" applyAlignment="1">
      <alignment horizontal="center" vertical="center" wrapText="1"/>
    </xf>
    <xf numFmtId="166" fontId="0" fillId="9" borderId="11" xfId="0" applyNumberFormat="1" applyFill="1" applyBorder="1" applyAlignment="1">
      <alignment horizontal="center" vertical="center" wrapText="1"/>
    </xf>
    <xf numFmtId="9" fontId="9" fillId="9" borderId="11" xfId="2" applyFont="1" applyFill="1" applyBorder="1" applyAlignment="1">
      <alignment horizontal="center" vertical="center" wrapText="1"/>
    </xf>
    <xf numFmtId="44" fontId="5" fillId="10" borderId="1" xfId="1" applyFont="1" applyFill="1" applyBorder="1" applyAlignment="1">
      <alignment horizontal="center" vertical="center" wrapText="1"/>
    </xf>
    <xf numFmtId="166" fontId="0" fillId="10" borderId="2" xfId="0" applyNumberFormat="1" applyFill="1" applyBorder="1" applyAlignment="1">
      <alignment horizontal="center" vertical="center" wrapText="1"/>
    </xf>
    <xf numFmtId="9" fontId="9" fillId="10" borderId="2" xfId="2" applyFont="1" applyFill="1" applyBorder="1" applyAlignment="1">
      <alignment horizontal="center" vertical="center" wrapText="1"/>
    </xf>
    <xf numFmtId="44" fontId="5" fillId="11" borderId="6" xfId="1" applyFont="1" applyFill="1" applyBorder="1" applyAlignment="1">
      <alignment horizontal="center" vertical="center" wrapText="1"/>
    </xf>
    <xf numFmtId="166" fontId="0" fillId="11" borderId="6" xfId="0" applyNumberFormat="1" applyFill="1" applyBorder="1" applyAlignment="1">
      <alignment horizontal="center" vertical="center" wrapText="1"/>
    </xf>
    <xf numFmtId="9" fontId="9" fillId="11" borderId="6" xfId="2" applyFont="1" applyFill="1" applyBorder="1" applyAlignment="1">
      <alignment horizontal="center" vertical="center" wrapText="1"/>
    </xf>
    <xf numFmtId="44" fontId="5" fillId="11" borderId="1" xfId="1" applyFont="1" applyFill="1" applyBorder="1" applyAlignment="1">
      <alignment horizontal="center" vertical="center" wrapText="1"/>
    </xf>
    <xf numFmtId="166" fontId="0" fillId="11" borderId="1" xfId="0" applyNumberFormat="1" applyFill="1" applyBorder="1" applyAlignment="1">
      <alignment horizontal="center" vertical="center" wrapText="1"/>
    </xf>
    <xf numFmtId="9" fontId="9" fillId="11" borderId="1" xfId="2" applyFont="1" applyFill="1" applyBorder="1" applyAlignment="1">
      <alignment horizontal="center" vertical="center" wrapText="1"/>
    </xf>
    <xf numFmtId="44" fontId="5" fillId="11" borderId="2" xfId="1" applyFont="1" applyFill="1" applyBorder="1" applyAlignment="1">
      <alignment horizontal="center" vertical="center" wrapText="1"/>
    </xf>
    <xf numFmtId="166" fontId="0" fillId="11" borderId="2" xfId="0" applyNumberFormat="1" applyFill="1" applyBorder="1" applyAlignment="1">
      <alignment horizontal="center" vertical="center" wrapText="1"/>
    </xf>
    <xf numFmtId="9" fontId="9" fillId="11" borderId="2" xfId="2" applyFont="1" applyFill="1" applyBorder="1" applyAlignment="1">
      <alignment horizontal="center" vertical="center" wrapText="1"/>
    </xf>
    <xf numFmtId="166" fontId="0" fillId="12" borderId="6" xfId="0" applyNumberFormat="1" applyFill="1" applyBorder="1" applyAlignment="1">
      <alignment horizontal="center" vertical="center" wrapText="1"/>
    </xf>
    <xf numFmtId="9" fontId="9" fillId="12" borderId="6" xfId="2" applyFont="1" applyFill="1" applyBorder="1" applyAlignment="1">
      <alignment horizontal="center" vertical="center" wrapText="1"/>
    </xf>
    <xf numFmtId="166" fontId="0" fillId="12" borderId="1" xfId="0" applyNumberFormat="1" applyFill="1" applyBorder="1" applyAlignment="1">
      <alignment horizontal="center" vertical="center" wrapText="1"/>
    </xf>
    <xf numFmtId="9" fontId="9" fillId="12" borderId="1" xfId="2" applyFont="1" applyFill="1" applyBorder="1" applyAlignment="1">
      <alignment horizontal="center" vertical="center" wrapText="1"/>
    </xf>
    <xf numFmtId="166" fontId="0" fillId="12" borderId="11" xfId="0" applyNumberFormat="1" applyFill="1" applyBorder="1" applyAlignment="1">
      <alignment horizontal="center" vertical="center" wrapText="1"/>
    </xf>
    <xf numFmtId="9" fontId="9" fillId="12" borderId="11" xfId="2" applyFont="1" applyFill="1" applyBorder="1" applyAlignment="1">
      <alignment horizontal="center" vertical="center" wrapText="1"/>
    </xf>
    <xf numFmtId="44" fontId="0" fillId="10" borderId="1" xfId="1" applyFont="1" applyFill="1" applyBorder="1" applyAlignment="1">
      <alignment horizontal="center" vertical="center" wrapText="1"/>
    </xf>
    <xf numFmtId="9" fontId="0" fillId="10" borderId="1" xfId="0" applyNumberFormat="1" applyFill="1" applyBorder="1" applyAlignment="1">
      <alignment horizontal="center" vertical="center" wrapText="1"/>
    </xf>
    <xf numFmtId="44" fontId="0" fillId="10" borderId="2" xfId="1" applyFont="1" applyFill="1" applyBorder="1" applyAlignment="1">
      <alignment horizontal="center" vertical="center" wrapText="1"/>
    </xf>
    <xf numFmtId="0" fontId="9" fillId="8" borderId="7" xfId="0" applyFont="1" applyFill="1" applyBorder="1" applyAlignment="1">
      <alignment horizontal="center" vertical="top" wrapText="1"/>
    </xf>
    <xf numFmtId="0" fontId="9" fillId="8" borderId="9" xfId="0" applyFont="1" applyFill="1" applyBorder="1" applyAlignment="1">
      <alignment horizontal="center" vertical="top" wrapText="1"/>
    </xf>
    <xf numFmtId="0" fontId="9" fillId="8" borderId="12" xfId="0" applyFont="1" applyFill="1" applyBorder="1" applyAlignment="1">
      <alignment horizontal="center" vertical="top" wrapText="1"/>
    </xf>
    <xf numFmtId="0" fontId="0" fillId="10" borderId="9" xfId="0" applyFill="1" applyBorder="1" applyAlignment="1">
      <alignment horizontal="center" vertical="top" wrapText="1"/>
    </xf>
    <xf numFmtId="0" fontId="0" fillId="10" borderId="13" xfId="0" applyFill="1" applyBorder="1" applyAlignment="1">
      <alignment horizontal="center" vertical="top" wrapText="1"/>
    </xf>
    <xf numFmtId="0" fontId="0" fillId="11" borderId="7" xfId="0" applyFill="1" applyBorder="1" applyAlignment="1">
      <alignment horizontal="center" vertical="top" wrapText="1"/>
    </xf>
    <xf numFmtId="0" fontId="0" fillId="11" borderId="9" xfId="0" applyFill="1" applyBorder="1" applyAlignment="1">
      <alignment horizontal="center" vertical="top" wrapText="1"/>
    </xf>
    <xf numFmtId="0" fontId="0" fillId="12" borderId="7" xfId="0" applyFill="1" applyBorder="1" applyAlignment="1">
      <alignment horizontal="center" vertical="top" wrapText="1"/>
    </xf>
    <xf numFmtId="9" fontId="0" fillId="10" borderId="2" xfId="2" applyFont="1" applyFill="1" applyBorder="1" applyAlignment="1">
      <alignment horizontal="center" vertical="center" wrapText="1"/>
    </xf>
    <xf numFmtId="0" fontId="0" fillId="9" borderId="4" xfId="0" applyFill="1" applyBorder="1" applyAlignment="1">
      <alignment horizontal="center" vertical="center" wrapText="1"/>
    </xf>
    <xf numFmtId="9" fontId="0" fillId="9" borderId="4" xfId="2" applyFont="1" applyFill="1" applyBorder="1" applyAlignment="1">
      <alignment horizontal="center" vertical="center" wrapText="1"/>
    </xf>
    <xf numFmtId="44" fontId="5" fillId="9" borderId="4" xfId="1" applyFont="1" applyFill="1" applyBorder="1" applyAlignment="1">
      <alignment horizontal="center" vertical="center" wrapText="1"/>
    </xf>
    <xf numFmtId="166" fontId="0" fillId="9" borderId="4" xfId="0" applyNumberFormat="1" applyFill="1" applyBorder="1" applyAlignment="1">
      <alignment horizontal="center" vertical="center" wrapText="1"/>
    </xf>
    <xf numFmtId="9" fontId="9" fillId="9" borderId="4" xfId="2" applyFont="1" applyFill="1" applyBorder="1" applyAlignment="1">
      <alignment horizontal="center" vertical="center" wrapText="1"/>
    </xf>
    <xf numFmtId="0" fontId="0" fillId="9" borderId="14" xfId="0" applyFill="1" applyBorder="1" applyAlignment="1">
      <alignment horizontal="center" vertical="top" wrapText="1"/>
    </xf>
    <xf numFmtId="0" fontId="11" fillId="6" borderId="15" xfId="0" applyFont="1" applyFill="1" applyBorder="1" applyAlignment="1">
      <alignment horizontal="center" vertical="center" wrapText="1"/>
    </xf>
    <xf numFmtId="0" fontId="11" fillId="4" borderId="15" xfId="0" applyFont="1" applyFill="1" applyBorder="1" applyAlignment="1">
      <alignment horizontal="center" vertical="center" wrapText="1"/>
    </xf>
    <xf numFmtId="9" fontId="12" fillId="7" borderId="15" xfId="2" applyFont="1" applyFill="1" applyBorder="1" applyAlignment="1">
      <alignment horizontal="center" vertical="center" wrapText="1"/>
    </xf>
    <xf numFmtId="166" fontId="12" fillId="6" borderId="15" xfId="0" applyNumberFormat="1" applyFont="1" applyFill="1" applyBorder="1" applyAlignment="1">
      <alignment horizontal="center" vertical="center" wrapText="1"/>
    </xf>
    <xf numFmtId="0" fontId="12" fillId="4" borderId="15" xfId="0" applyFont="1" applyFill="1" applyBorder="1" applyAlignment="1">
      <alignment horizontal="center" vertical="center" wrapText="1"/>
    </xf>
    <xf numFmtId="9" fontId="12" fillId="4" borderId="15" xfId="2"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0" xfId="0" applyFont="1"/>
    <xf numFmtId="0" fontId="0" fillId="4" borderId="1" xfId="0" applyFill="1" applyBorder="1" applyAlignment="1">
      <alignment horizontal="left" vertical="top" wrapText="1"/>
    </xf>
    <xf numFmtId="16" fontId="0" fillId="11" borderId="13" xfId="0" applyNumberFormat="1" applyFill="1" applyBorder="1" applyAlignment="1">
      <alignment horizontal="center" vertical="top" wrapText="1"/>
    </xf>
    <xf numFmtId="16" fontId="0" fillId="12" borderId="9" xfId="0" applyNumberFormat="1" applyFill="1" applyBorder="1" applyAlignment="1">
      <alignment horizontal="center" vertical="top" wrapText="1"/>
    </xf>
    <xf numFmtId="16" fontId="0" fillId="12" borderId="12" xfId="0" applyNumberFormat="1" applyFill="1" applyBorder="1" applyAlignment="1">
      <alignment horizontal="center" vertical="top" wrapText="1"/>
    </xf>
    <xf numFmtId="9" fontId="12" fillId="4" borderId="24" xfId="2" applyFont="1" applyFill="1" applyBorder="1" applyAlignment="1">
      <alignment horizontal="center" vertical="center" wrapText="1"/>
    </xf>
    <xf numFmtId="9" fontId="9" fillId="8" borderId="25" xfId="2" applyFont="1" applyFill="1" applyBorder="1" applyAlignment="1">
      <alignment horizontal="center" vertical="center" wrapText="1"/>
    </xf>
    <xf numFmtId="9" fontId="9" fillId="8" borderId="26" xfId="2" applyFont="1" applyFill="1" applyBorder="1" applyAlignment="1">
      <alignment horizontal="center" vertical="center" wrapText="1"/>
    </xf>
    <xf numFmtId="9" fontId="9" fillId="8" borderId="27" xfId="2" applyFont="1" applyFill="1" applyBorder="1" applyAlignment="1">
      <alignment horizontal="center" vertical="center" wrapText="1"/>
    </xf>
    <xf numFmtId="9" fontId="9" fillId="9" borderId="26" xfId="2" applyFont="1" applyFill="1" applyBorder="1" applyAlignment="1">
      <alignment horizontal="center" vertical="center" wrapText="1"/>
    </xf>
    <xf numFmtId="9" fontId="9" fillId="9" borderId="27" xfId="2" applyFont="1" applyFill="1" applyBorder="1" applyAlignment="1">
      <alignment horizontal="center" vertical="center" wrapText="1"/>
    </xf>
    <xf numFmtId="9" fontId="9" fillId="10" borderId="26" xfId="2" applyFont="1" applyFill="1" applyBorder="1" applyAlignment="1">
      <alignment horizontal="center" vertical="center" wrapText="1"/>
    </xf>
    <xf numFmtId="9" fontId="9" fillId="10" borderId="3" xfId="2" applyFont="1" applyFill="1" applyBorder="1" applyAlignment="1">
      <alignment horizontal="center" vertical="center" wrapText="1"/>
    </xf>
    <xf numFmtId="9" fontId="9" fillId="10" borderId="4" xfId="2" applyFont="1" applyFill="1" applyBorder="1" applyAlignment="1">
      <alignment horizontal="center" vertical="center" wrapText="1"/>
    </xf>
    <xf numFmtId="9" fontId="9" fillId="10" borderId="29" xfId="2" applyFont="1" applyFill="1" applyBorder="1" applyAlignment="1">
      <alignment horizontal="center" vertical="center" wrapText="1"/>
    </xf>
    <xf numFmtId="9" fontId="9" fillId="11" borderId="25" xfId="2" applyFont="1" applyFill="1" applyBorder="1" applyAlignment="1">
      <alignment horizontal="center" vertical="center" wrapText="1"/>
    </xf>
    <xf numFmtId="9" fontId="9" fillId="11" borderId="26" xfId="2" applyFont="1" applyFill="1" applyBorder="1" applyAlignment="1">
      <alignment horizontal="center" vertical="center" wrapText="1"/>
    </xf>
    <xf numFmtId="9" fontId="13" fillId="11" borderId="29" xfId="2" applyFont="1" applyFill="1" applyBorder="1" applyAlignment="1">
      <alignment horizontal="center" vertical="center" wrapText="1"/>
    </xf>
    <xf numFmtId="15" fontId="9" fillId="9" borderId="28" xfId="2" applyNumberFormat="1" applyFont="1" applyFill="1" applyBorder="1" applyAlignment="1">
      <alignment horizontal="center" vertical="top" wrapText="1"/>
    </xf>
    <xf numFmtId="15" fontId="9" fillId="9" borderId="26" xfId="2" applyNumberFormat="1" applyFont="1" applyFill="1" applyBorder="1" applyAlignment="1">
      <alignment horizontal="center" vertical="center" wrapText="1"/>
    </xf>
    <xf numFmtId="0" fontId="5" fillId="0" borderId="5" xfId="0" applyFont="1" applyFill="1" applyBorder="1" applyAlignment="1">
      <alignment horizontal="center" vertical="center" textRotation="255" wrapText="1"/>
    </xf>
    <xf numFmtId="0" fontId="5" fillId="0" borderId="8" xfId="0" applyFont="1" applyFill="1" applyBorder="1" applyAlignment="1">
      <alignment horizontal="center" vertical="center" textRotation="255" wrapText="1"/>
    </xf>
    <xf numFmtId="0" fontId="5" fillId="0" borderId="10" xfId="0" applyFont="1" applyFill="1" applyBorder="1" applyAlignment="1">
      <alignment horizontal="center" vertical="center" textRotation="255" wrapText="1"/>
    </xf>
    <xf numFmtId="164" fontId="5" fillId="0" borderId="2" xfId="0" applyNumberFormat="1" applyFont="1" applyFill="1" applyBorder="1" applyAlignment="1">
      <alignment horizontal="center" vertical="center" wrapText="1"/>
    </xf>
    <xf numFmtId="164" fontId="5" fillId="0" borderId="3"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0" fontId="8" fillId="0" borderId="0" xfId="0" applyFont="1" applyAlignment="1">
      <alignment horizontal="center" wrapText="1"/>
    </xf>
    <xf numFmtId="0" fontId="4" fillId="0" borderId="0" xfId="0" applyFont="1" applyAlignment="1">
      <alignment horizontal="center"/>
    </xf>
    <xf numFmtId="0" fontId="7" fillId="0" borderId="0" xfId="0" applyFont="1" applyAlignment="1">
      <alignment horizontal="center" wrapText="1"/>
    </xf>
    <xf numFmtId="0" fontId="6" fillId="0" borderId="5" xfId="0" applyFont="1" applyFill="1" applyBorder="1" applyAlignment="1">
      <alignment horizontal="center" vertical="center" textRotation="255" wrapText="1"/>
    </xf>
    <xf numFmtId="0" fontId="6" fillId="0" borderId="8" xfId="0" applyFont="1" applyFill="1" applyBorder="1" applyAlignment="1">
      <alignment horizontal="center" vertical="center" textRotation="255" wrapText="1"/>
    </xf>
    <xf numFmtId="0" fontId="6" fillId="0" borderId="10" xfId="0" applyFont="1" applyFill="1" applyBorder="1" applyAlignment="1">
      <alignment horizontal="center" vertical="center" textRotation="255" wrapText="1"/>
    </xf>
    <xf numFmtId="0" fontId="0" fillId="10" borderId="2" xfId="0" applyFill="1" applyBorder="1" applyAlignment="1">
      <alignment horizontal="center" vertical="center" wrapText="1"/>
    </xf>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2" xfId="0" applyFill="1" applyBorder="1" applyAlignment="1">
      <alignment horizontal="center" vertical="top" wrapText="1"/>
    </xf>
    <xf numFmtId="0" fontId="0" fillId="10" borderId="3" xfId="0" applyFill="1" applyBorder="1" applyAlignment="1">
      <alignment horizontal="center" vertical="top" wrapText="1"/>
    </xf>
    <xf numFmtId="0" fontId="0" fillId="10" borderId="4" xfId="0" applyFill="1" applyBorder="1" applyAlignment="1">
      <alignment horizontal="center" vertical="top"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A43"/>
  <sheetViews>
    <sheetView view="pageBreakPreview" zoomScale="60" workbookViewId="0">
      <pane ySplit="3" topLeftCell="A40" activePane="bottomLeft" state="frozen"/>
      <selection pane="bottomLeft" activeCell="I25" sqref="I25"/>
    </sheetView>
  </sheetViews>
  <sheetFormatPr defaultColWidth="11.42578125" defaultRowHeight="14.25" x14ac:dyDescent="0.2"/>
  <cols>
    <col min="1" max="1" width="3.42578125" style="1" customWidth="1"/>
    <col min="2" max="2" width="9.42578125" style="8" customWidth="1"/>
    <col min="3" max="3" width="59.42578125" style="7" customWidth="1"/>
    <col min="4" max="4" width="50.42578125" style="4" customWidth="1"/>
    <col min="5" max="5" width="34.42578125" style="5" customWidth="1"/>
    <col min="6" max="6" width="14.42578125" style="6" customWidth="1"/>
    <col min="7" max="7" width="15.5703125" style="6" customWidth="1"/>
    <col min="8" max="10" width="17.28515625" style="6" customWidth="1"/>
    <col min="11" max="11" width="19.7109375" style="1" customWidth="1"/>
    <col min="12" max="12" width="14.7109375" style="1" customWidth="1"/>
    <col min="13" max="13" width="11.28515625" style="1" customWidth="1"/>
    <col min="14" max="14" width="7.5703125" style="1" customWidth="1"/>
    <col min="15" max="15" width="5.5703125" style="1" customWidth="1"/>
    <col min="16" max="16" width="7.42578125" style="1" customWidth="1"/>
    <col min="17" max="17" width="6.42578125" style="2" customWidth="1"/>
    <col min="18" max="18" width="6.28515625" style="3" customWidth="1"/>
    <col min="19" max="19" width="11.140625" style="1" customWidth="1"/>
    <col min="20" max="20" width="4.28515625" style="1" customWidth="1"/>
    <col min="21" max="21" width="6.42578125" style="1" customWidth="1"/>
    <col min="22" max="23" width="5.140625" style="1" bestFit="1" customWidth="1"/>
    <col min="24" max="24" width="7" style="1" customWidth="1"/>
    <col min="25" max="25" width="33.5703125" style="1" customWidth="1"/>
    <col min="26" max="26" width="65" style="1" customWidth="1"/>
    <col min="27" max="16384" width="11.42578125" style="1"/>
  </cols>
  <sheetData>
    <row r="1" spans="1:27" s="12" customFormat="1" ht="21" customHeight="1" x14ac:dyDescent="0.25">
      <c r="A1" s="228" t="s">
        <v>109</v>
      </c>
      <c r="B1" s="227"/>
      <c r="C1" s="227"/>
      <c r="D1" s="227"/>
      <c r="E1" s="227"/>
      <c r="F1" s="227"/>
      <c r="G1" s="227"/>
      <c r="H1" s="227"/>
      <c r="I1" s="227"/>
      <c r="J1" s="227"/>
      <c r="K1" s="227"/>
      <c r="L1" s="227"/>
      <c r="M1" s="227"/>
      <c r="N1" s="227"/>
      <c r="O1" s="227"/>
      <c r="P1" s="227"/>
      <c r="Q1" s="227"/>
      <c r="R1" s="227"/>
      <c r="S1" s="227"/>
      <c r="T1" s="227"/>
      <c r="U1" s="227"/>
      <c r="V1" s="227"/>
      <c r="W1" s="227"/>
      <c r="X1" s="227"/>
      <c r="Y1" s="227"/>
      <c r="Z1" s="227"/>
    </row>
    <row r="2" spans="1:27" s="12" customFormat="1" ht="33" customHeight="1" thickBot="1" x14ac:dyDescent="0.3">
      <c r="A2" s="226" t="s">
        <v>110</v>
      </c>
      <c r="B2" s="227"/>
      <c r="C2" s="227"/>
      <c r="D2" s="227"/>
      <c r="E2" s="227"/>
      <c r="F2" s="227"/>
      <c r="G2" s="227"/>
      <c r="H2" s="227"/>
      <c r="I2" s="227"/>
      <c r="J2" s="227"/>
      <c r="K2" s="227"/>
      <c r="L2" s="227"/>
      <c r="M2" s="227"/>
      <c r="N2" s="227"/>
      <c r="O2" s="227"/>
      <c r="P2" s="227"/>
      <c r="Q2" s="227"/>
      <c r="R2" s="227"/>
      <c r="S2" s="227"/>
      <c r="T2" s="227"/>
      <c r="U2" s="227"/>
      <c r="V2" s="227"/>
      <c r="W2" s="227"/>
      <c r="X2" s="227"/>
      <c r="Y2" s="227"/>
      <c r="Z2" s="227"/>
    </row>
    <row r="3" spans="1:27" s="78" customFormat="1" ht="43.5" customHeight="1" thickBot="1" x14ac:dyDescent="0.3">
      <c r="B3" s="79" t="s">
        <v>0</v>
      </c>
      <c r="C3" s="106" t="s">
        <v>176</v>
      </c>
      <c r="D3" s="81" t="s">
        <v>1</v>
      </c>
      <c r="E3" s="82" t="s">
        <v>21</v>
      </c>
      <c r="F3" s="80" t="s">
        <v>2</v>
      </c>
      <c r="G3" s="80" t="s">
        <v>3</v>
      </c>
      <c r="H3" s="83" t="s">
        <v>25</v>
      </c>
      <c r="I3" s="80" t="s">
        <v>20</v>
      </c>
      <c r="J3" s="83" t="s">
        <v>23</v>
      </c>
      <c r="K3" s="104" t="s">
        <v>103</v>
      </c>
      <c r="L3" s="105" t="s">
        <v>104</v>
      </c>
      <c r="M3" s="84" t="s">
        <v>4</v>
      </c>
      <c r="N3" s="85" t="s">
        <v>5</v>
      </c>
      <c r="O3" s="85" t="s">
        <v>6</v>
      </c>
      <c r="P3" s="85" t="s">
        <v>7</v>
      </c>
      <c r="Q3" s="86" t="s">
        <v>8</v>
      </c>
      <c r="R3" s="87" t="s">
        <v>9</v>
      </c>
      <c r="S3" s="85" t="s">
        <v>105</v>
      </c>
      <c r="T3" s="85" t="s">
        <v>106</v>
      </c>
      <c r="U3" s="88" t="s">
        <v>10</v>
      </c>
      <c r="V3" s="89" t="s">
        <v>11</v>
      </c>
      <c r="W3" s="90" t="s">
        <v>12</v>
      </c>
      <c r="X3" s="91" t="s">
        <v>13</v>
      </c>
      <c r="Y3" s="92" t="s">
        <v>14</v>
      </c>
      <c r="Z3" s="93" t="s">
        <v>15</v>
      </c>
    </row>
    <row r="4" spans="1:27" ht="185.25" customHeight="1" x14ac:dyDescent="0.2">
      <c r="B4" s="221" t="s">
        <v>16</v>
      </c>
      <c r="C4" s="38" t="s">
        <v>107</v>
      </c>
      <c r="D4" s="39" t="s">
        <v>108</v>
      </c>
      <c r="E4" s="39" t="s">
        <v>137</v>
      </c>
      <c r="F4" s="39" t="s">
        <v>26</v>
      </c>
      <c r="G4" s="39" t="s">
        <v>83</v>
      </c>
      <c r="H4" s="39" t="s">
        <v>27</v>
      </c>
      <c r="I4" s="101"/>
      <c r="J4" s="101"/>
      <c r="K4" s="101"/>
      <c r="L4" s="96"/>
      <c r="M4" s="39"/>
      <c r="N4" s="39"/>
      <c r="O4" s="39"/>
      <c r="P4" s="39"/>
      <c r="Q4" s="39"/>
      <c r="R4" s="39"/>
      <c r="S4" s="39"/>
      <c r="T4" s="39"/>
      <c r="U4" s="39"/>
      <c r="V4" s="39"/>
      <c r="W4" s="39"/>
      <c r="X4" s="39"/>
      <c r="Y4" s="102"/>
      <c r="Z4" s="103"/>
    </row>
    <row r="5" spans="1:27" ht="188.25" customHeight="1" x14ac:dyDescent="0.2">
      <c r="B5" s="221"/>
      <c r="C5" s="107" t="s">
        <v>168</v>
      </c>
      <c r="D5" s="17" t="s">
        <v>205</v>
      </c>
      <c r="E5" s="17" t="s">
        <v>205</v>
      </c>
      <c r="F5" s="17" t="s">
        <v>83</v>
      </c>
      <c r="G5" s="17" t="s">
        <v>26</v>
      </c>
      <c r="H5" s="17" t="s">
        <v>84</v>
      </c>
      <c r="I5" s="14">
        <v>23940000</v>
      </c>
      <c r="J5" s="14">
        <v>399000</v>
      </c>
      <c r="K5" s="14">
        <v>23940000</v>
      </c>
      <c r="L5" s="14"/>
      <c r="M5" s="17"/>
      <c r="N5" s="17"/>
      <c r="O5" s="17"/>
      <c r="P5" s="17"/>
      <c r="Q5" s="17"/>
      <c r="R5" s="17"/>
      <c r="S5" s="17"/>
      <c r="T5" s="17"/>
      <c r="U5" s="17"/>
      <c r="V5" s="17"/>
      <c r="W5" s="17"/>
      <c r="X5" s="17"/>
      <c r="Y5" s="18"/>
      <c r="Z5" s="19"/>
    </row>
    <row r="6" spans="1:27" ht="185.25" customHeight="1" x14ac:dyDescent="0.2">
      <c r="B6" s="221"/>
      <c r="C6" s="16" t="s">
        <v>28</v>
      </c>
      <c r="D6" s="17" t="s">
        <v>29</v>
      </c>
      <c r="E6" s="17" t="s">
        <v>85</v>
      </c>
      <c r="F6" s="17" t="s">
        <v>26</v>
      </c>
      <c r="G6" s="17" t="s">
        <v>86</v>
      </c>
      <c r="H6" s="17" t="s">
        <v>27</v>
      </c>
      <c r="I6" s="14"/>
      <c r="J6" s="14"/>
      <c r="K6" s="14"/>
      <c r="L6" s="15"/>
      <c r="M6" s="17"/>
      <c r="N6" s="17"/>
      <c r="O6" s="17"/>
      <c r="P6" s="17"/>
      <c r="Q6" s="17"/>
      <c r="R6" s="17"/>
      <c r="S6" s="17"/>
      <c r="T6" s="17"/>
      <c r="U6" s="17"/>
      <c r="V6" s="17"/>
      <c r="W6" s="17"/>
      <c r="X6" s="17"/>
      <c r="Y6" s="18" t="s">
        <v>138</v>
      </c>
      <c r="Z6" s="19"/>
    </row>
    <row r="7" spans="1:27" ht="185.25" customHeight="1" x14ac:dyDescent="0.2">
      <c r="B7" s="221"/>
      <c r="C7" s="17" t="s">
        <v>177</v>
      </c>
      <c r="D7" s="17" t="s">
        <v>158</v>
      </c>
      <c r="E7" s="16" t="s">
        <v>30</v>
      </c>
      <c r="F7" s="17" t="s">
        <v>26</v>
      </c>
      <c r="G7" s="17" t="s">
        <v>86</v>
      </c>
      <c r="H7" s="17" t="s">
        <v>31</v>
      </c>
      <c r="I7" s="14">
        <v>2100000</v>
      </c>
      <c r="J7" s="14"/>
      <c r="K7" s="14"/>
      <c r="L7" s="14">
        <v>2100000</v>
      </c>
      <c r="M7" s="17"/>
      <c r="N7" s="17"/>
      <c r="O7" s="17"/>
      <c r="P7" s="17"/>
      <c r="Q7" s="17"/>
      <c r="R7" s="17"/>
      <c r="S7" s="17"/>
      <c r="T7" s="17"/>
      <c r="U7" s="17"/>
      <c r="V7" s="17"/>
      <c r="W7" s="17"/>
      <c r="X7" s="17"/>
      <c r="Y7" s="18"/>
      <c r="Z7" s="19"/>
    </row>
    <row r="8" spans="1:27" ht="185.25" customHeight="1" x14ac:dyDescent="0.2">
      <c r="B8" s="221"/>
      <c r="C8" s="17" t="s">
        <v>32</v>
      </c>
      <c r="D8" s="17" t="s">
        <v>178</v>
      </c>
      <c r="E8" s="17" t="s">
        <v>38</v>
      </c>
      <c r="F8" s="17" t="s">
        <v>26</v>
      </c>
      <c r="G8" s="17" t="s">
        <v>86</v>
      </c>
      <c r="H8" s="17" t="s">
        <v>33</v>
      </c>
      <c r="I8" s="14">
        <v>8676000</v>
      </c>
      <c r="J8" s="15">
        <v>8676000</v>
      </c>
      <c r="K8" s="14">
        <v>8676000</v>
      </c>
      <c r="L8" s="15"/>
      <c r="M8" s="17"/>
      <c r="N8" s="17"/>
      <c r="O8" s="17"/>
      <c r="P8" s="17"/>
      <c r="Q8" s="17"/>
      <c r="R8" s="17"/>
      <c r="S8" s="17"/>
      <c r="T8" s="17"/>
      <c r="U8" s="17"/>
      <c r="V8" s="17"/>
      <c r="W8" s="17"/>
      <c r="X8" s="17"/>
      <c r="Y8" s="18"/>
      <c r="Z8" s="19"/>
    </row>
    <row r="9" spans="1:27" s="7" customFormat="1" ht="185.25" customHeight="1" x14ac:dyDescent="0.2">
      <c r="B9" s="221"/>
      <c r="C9" s="17" t="s">
        <v>165</v>
      </c>
      <c r="D9" s="17" t="s">
        <v>165</v>
      </c>
      <c r="E9" s="17" t="s">
        <v>38</v>
      </c>
      <c r="F9" s="17" t="s">
        <v>26</v>
      </c>
      <c r="G9" s="17" t="s">
        <v>86</v>
      </c>
      <c r="H9" s="17" t="s">
        <v>33</v>
      </c>
      <c r="I9" s="14">
        <v>300000</v>
      </c>
      <c r="J9" s="15"/>
      <c r="K9" s="15"/>
      <c r="L9" s="14">
        <v>500000</v>
      </c>
      <c r="M9" s="17"/>
      <c r="N9" s="17"/>
      <c r="O9" s="17"/>
      <c r="P9" s="17"/>
      <c r="Q9" s="17"/>
      <c r="R9" s="17"/>
      <c r="S9" s="17"/>
      <c r="T9" s="17"/>
      <c r="U9" s="17"/>
      <c r="V9" s="17"/>
      <c r="W9" s="17"/>
      <c r="X9" s="17"/>
      <c r="Y9" s="18"/>
      <c r="Z9" s="19"/>
    </row>
    <row r="10" spans="1:27" ht="185.25" customHeight="1" thickBot="1" x14ac:dyDescent="0.25">
      <c r="B10" s="222"/>
      <c r="C10" s="20" t="s">
        <v>166</v>
      </c>
      <c r="D10" s="20" t="s">
        <v>159</v>
      </c>
      <c r="E10" s="20" t="s">
        <v>38</v>
      </c>
      <c r="F10" s="20" t="s">
        <v>26</v>
      </c>
      <c r="G10" s="20" t="s">
        <v>86</v>
      </c>
      <c r="H10" s="20" t="s">
        <v>33</v>
      </c>
      <c r="I10" s="14">
        <v>2301000</v>
      </c>
      <c r="J10" s="15"/>
      <c r="K10" s="14">
        <v>120000</v>
      </c>
      <c r="L10" s="14">
        <v>2181000</v>
      </c>
      <c r="M10" s="20"/>
      <c r="N10" s="20"/>
      <c r="O10" s="20"/>
      <c r="P10" s="20"/>
      <c r="Q10" s="20"/>
      <c r="R10" s="20"/>
      <c r="S10" s="20"/>
      <c r="T10" s="20"/>
      <c r="U10" s="20"/>
      <c r="V10" s="20"/>
      <c r="W10" s="20"/>
      <c r="X10" s="20"/>
      <c r="Y10" s="21"/>
      <c r="Z10" s="22"/>
    </row>
    <row r="11" spans="1:27" ht="185.25" customHeight="1" thickBot="1" x14ac:dyDescent="0.25">
      <c r="B11" s="220" t="s">
        <v>24</v>
      </c>
      <c r="C11" s="13" t="s">
        <v>34</v>
      </c>
      <c r="D11" s="13" t="s">
        <v>170</v>
      </c>
      <c r="E11" s="13" t="s">
        <v>35</v>
      </c>
      <c r="F11" s="13" t="s">
        <v>26</v>
      </c>
      <c r="G11" s="13" t="s">
        <v>86</v>
      </c>
      <c r="H11" s="13" t="s">
        <v>36</v>
      </c>
      <c r="I11" s="14">
        <v>2600000</v>
      </c>
      <c r="J11" s="94" t="s">
        <v>169</v>
      </c>
      <c r="K11" s="14"/>
      <c r="L11" s="15"/>
      <c r="M11" s="13"/>
      <c r="N11" s="13"/>
      <c r="O11" s="13"/>
      <c r="P11" s="13"/>
      <c r="Q11" s="13"/>
      <c r="R11" s="13"/>
      <c r="S11" s="13"/>
      <c r="T11" s="13"/>
      <c r="U11" s="13"/>
      <c r="V11" s="13"/>
      <c r="W11" s="13"/>
      <c r="X11" s="13"/>
      <c r="Y11" s="23"/>
      <c r="Z11" s="24"/>
      <c r="AA11" s="7"/>
    </row>
    <row r="12" spans="1:27" ht="185.25" customHeight="1" thickBot="1" x14ac:dyDescent="0.25">
      <c r="B12" s="221"/>
      <c r="C12" s="17" t="s">
        <v>37</v>
      </c>
      <c r="D12" s="17" t="s">
        <v>179</v>
      </c>
      <c r="E12" s="17" t="s">
        <v>180</v>
      </c>
      <c r="F12" s="13" t="s">
        <v>26</v>
      </c>
      <c r="G12" s="13" t="s">
        <v>86</v>
      </c>
      <c r="H12" s="17" t="s">
        <v>119</v>
      </c>
      <c r="I12" s="14">
        <v>11743000</v>
      </c>
      <c r="J12" s="14">
        <v>2935750</v>
      </c>
      <c r="K12" s="14">
        <v>11743000</v>
      </c>
      <c r="L12" s="15"/>
      <c r="M12" s="17"/>
      <c r="N12" s="17"/>
      <c r="O12" s="17"/>
      <c r="P12" s="17"/>
      <c r="Q12" s="17"/>
      <c r="R12" s="17"/>
      <c r="S12" s="17"/>
      <c r="T12" s="17"/>
      <c r="U12" s="17"/>
      <c r="V12" s="17"/>
      <c r="W12" s="17"/>
      <c r="X12" s="17"/>
      <c r="Y12" s="25"/>
      <c r="Z12" s="26"/>
      <c r="AA12" s="7"/>
    </row>
    <row r="13" spans="1:27" ht="72.75" customHeight="1" thickBot="1" x14ac:dyDescent="0.25">
      <c r="B13" s="221"/>
      <c r="C13" s="17" t="s">
        <v>87</v>
      </c>
      <c r="D13" s="95" t="s">
        <v>171</v>
      </c>
      <c r="E13" s="17" t="s">
        <v>182</v>
      </c>
      <c r="F13" s="17" t="s">
        <v>112</v>
      </c>
      <c r="G13" s="13" t="s">
        <v>86</v>
      </c>
      <c r="H13" s="17" t="s">
        <v>120</v>
      </c>
      <c r="I13" s="14" t="s">
        <v>139</v>
      </c>
      <c r="J13" s="14"/>
      <c r="K13" s="14" t="s">
        <v>140</v>
      </c>
      <c r="L13" s="15"/>
      <c r="M13" s="17"/>
      <c r="N13" s="17"/>
      <c r="O13" s="17"/>
      <c r="P13" s="17"/>
      <c r="Q13" s="17"/>
      <c r="R13" s="17"/>
      <c r="S13" s="17"/>
      <c r="T13" s="17"/>
      <c r="U13" s="17"/>
      <c r="V13" s="17"/>
      <c r="W13" s="17"/>
      <c r="X13" s="17"/>
      <c r="Y13" s="25"/>
      <c r="Z13" s="26"/>
      <c r="AA13" s="7"/>
    </row>
    <row r="14" spans="1:27" ht="185.25" customHeight="1" thickBot="1" x14ac:dyDescent="0.25">
      <c r="B14" s="221"/>
      <c r="C14" s="17" t="s">
        <v>88</v>
      </c>
      <c r="D14" s="17" t="s">
        <v>207</v>
      </c>
      <c r="E14" s="17" t="s">
        <v>113</v>
      </c>
      <c r="F14" s="13" t="s">
        <v>114</v>
      </c>
      <c r="G14" s="13" t="s">
        <v>86</v>
      </c>
      <c r="H14" s="17" t="s">
        <v>41</v>
      </c>
      <c r="I14" s="14" t="s">
        <v>139</v>
      </c>
      <c r="J14" s="14"/>
      <c r="K14" s="14" t="s">
        <v>140</v>
      </c>
      <c r="L14" s="15"/>
      <c r="M14" s="17"/>
      <c r="N14" s="17"/>
      <c r="O14" s="17"/>
      <c r="P14" s="17"/>
      <c r="Q14" s="17"/>
      <c r="R14" s="17"/>
      <c r="S14" s="17"/>
      <c r="T14" s="17"/>
      <c r="U14" s="17"/>
      <c r="V14" s="17"/>
      <c r="W14" s="17"/>
      <c r="X14" s="17"/>
      <c r="Y14" s="25"/>
      <c r="Z14" s="26"/>
      <c r="AA14" s="7"/>
    </row>
    <row r="15" spans="1:27" ht="185.25" customHeight="1" thickBot="1" x14ac:dyDescent="0.25">
      <c r="B15" s="221"/>
      <c r="C15" s="17" t="s">
        <v>39</v>
      </c>
      <c r="D15" s="17" t="s">
        <v>172</v>
      </c>
      <c r="E15" s="17" t="s">
        <v>115</v>
      </c>
      <c r="F15" s="17" t="s">
        <v>116</v>
      </c>
      <c r="G15" s="13" t="s">
        <v>86</v>
      </c>
      <c r="H15" s="17" t="s">
        <v>121</v>
      </c>
      <c r="I15" s="14" t="s">
        <v>139</v>
      </c>
      <c r="J15" s="14"/>
      <c r="K15" s="14" t="s">
        <v>140</v>
      </c>
      <c r="L15" s="15"/>
      <c r="M15" s="17"/>
      <c r="N15" s="17"/>
      <c r="O15" s="17"/>
      <c r="P15" s="17"/>
      <c r="Q15" s="17"/>
      <c r="R15" s="17"/>
      <c r="S15" s="17"/>
      <c r="T15" s="17"/>
      <c r="U15" s="17"/>
      <c r="V15" s="17"/>
      <c r="W15" s="17"/>
      <c r="X15" s="17"/>
      <c r="Y15" s="25"/>
      <c r="Z15" s="26"/>
      <c r="AA15" s="7"/>
    </row>
    <row r="16" spans="1:27" ht="185.25" customHeight="1" thickBot="1" x14ac:dyDescent="0.25">
      <c r="B16" s="221"/>
      <c r="C16" s="29" t="s">
        <v>89</v>
      </c>
      <c r="D16" s="100" t="s">
        <v>173</v>
      </c>
      <c r="E16" s="17" t="s">
        <v>181</v>
      </c>
      <c r="F16" s="17" t="s">
        <v>40</v>
      </c>
      <c r="G16" s="13" t="s">
        <v>86</v>
      </c>
      <c r="H16" s="17" t="s">
        <v>122</v>
      </c>
      <c r="I16" s="14" t="s">
        <v>139</v>
      </c>
      <c r="J16" s="14"/>
      <c r="K16" s="14" t="s">
        <v>140</v>
      </c>
      <c r="L16" s="15"/>
      <c r="M16" s="17"/>
      <c r="N16" s="17"/>
      <c r="O16" s="17"/>
      <c r="P16" s="17"/>
      <c r="Q16" s="17"/>
      <c r="R16" s="17"/>
      <c r="S16" s="17"/>
      <c r="T16" s="17"/>
      <c r="U16" s="17"/>
      <c r="V16" s="17"/>
      <c r="W16" s="17"/>
      <c r="X16" s="17"/>
      <c r="Y16" s="25"/>
      <c r="Z16" s="26"/>
      <c r="AA16" s="7"/>
    </row>
    <row r="17" spans="1:27" ht="185.25" customHeight="1" thickBot="1" x14ac:dyDescent="0.25">
      <c r="B17" s="220" t="s">
        <v>17</v>
      </c>
      <c r="C17" s="43" t="s">
        <v>183</v>
      </c>
      <c r="D17" s="17" t="s">
        <v>184</v>
      </c>
      <c r="E17" s="32" t="s">
        <v>74</v>
      </c>
      <c r="F17" s="32" t="s">
        <v>111</v>
      </c>
      <c r="G17" s="32"/>
      <c r="H17" s="33" t="s">
        <v>68</v>
      </c>
      <c r="I17" s="33"/>
      <c r="J17" s="33"/>
      <c r="K17" s="14" t="s">
        <v>140</v>
      </c>
      <c r="L17" s="33"/>
      <c r="M17" s="32"/>
      <c r="N17" s="32"/>
      <c r="O17" s="32"/>
      <c r="P17" s="32"/>
      <c r="Q17" s="32"/>
      <c r="R17" s="32"/>
      <c r="S17" s="32"/>
      <c r="T17" s="32"/>
      <c r="U17" s="32"/>
      <c r="V17" s="32"/>
      <c r="W17" s="32"/>
      <c r="X17" s="32"/>
      <c r="Y17" s="34"/>
      <c r="Z17" s="35"/>
      <c r="AA17" s="7"/>
    </row>
    <row r="18" spans="1:27" ht="185.25" customHeight="1" x14ac:dyDescent="0.2">
      <c r="B18" s="221"/>
      <c r="C18" s="43" t="s">
        <v>186</v>
      </c>
      <c r="D18" s="17" t="s">
        <v>185</v>
      </c>
      <c r="E18" s="29" t="s">
        <v>187</v>
      </c>
      <c r="F18" s="29" t="s">
        <v>54</v>
      </c>
      <c r="G18" s="13" t="s">
        <v>86</v>
      </c>
      <c r="H18" s="33" t="s">
        <v>68</v>
      </c>
      <c r="I18" s="14" t="s">
        <v>139</v>
      </c>
      <c r="J18" s="36"/>
      <c r="K18" s="14" t="s">
        <v>140</v>
      </c>
      <c r="L18" s="36"/>
      <c r="M18" s="29"/>
      <c r="N18" s="29"/>
      <c r="O18" s="29"/>
      <c r="P18" s="29"/>
      <c r="Q18" s="29"/>
      <c r="R18" s="29"/>
      <c r="S18" s="29"/>
      <c r="T18" s="29"/>
      <c r="U18" s="29"/>
      <c r="V18" s="29"/>
      <c r="W18" s="29"/>
      <c r="X18" s="29"/>
      <c r="Y18" s="30"/>
      <c r="Z18" s="31"/>
      <c r="AA18" s="7"/>
    </row>
    <row r="19" spans="1:27" ht="185.25" customHeight="1" x14ac:dyDescent="0.2">
      <c r="A19" s="7"/>
      <c r="B19" s="221"/>
      <c r="C19" s="43" t="s">
        <v>58</v>
      </c>
      <c r="D19" s="39" t="s">
        <v>188</v>
      </c>
      <c r="E19" s="15" t="s">
        <v>189</v>
      </c>
      <c r="F19" s="15" t="s">
        <v>111</v>
      </c>
      <c r="G19" s="27"/>
      <c r="H19" s="62" t="s">
        <v>33</v>
      </c>
      <c r="I19" s="37"/>
      <c r="J19" s="37"/>
      <c r="K19" s="14" t="s">
        <v>140</v>
      </c>
      <c r="L19" s="37"/>
      <c r="M19" s="27"/>
      <c r="N19" s="27"/>
      <c r="O19" s="27"/>
      <c r="P19" s="27"/>
      <c r="Q19" s="27"/>
      <c r="R19" s="27"/>
      <c r="S19" s="27"/>
      <c r="T19" s="27"/>
      <c r="U19" s="27"/>
      <c r="V19" s="27"/>
      <c r="W19" s="27"/>
      <c r="X19" s="27"/>
      <c r="Y19" s="27"/>
      <c r="Z19" s="26"/>
      <c r="AA19" s="7"/>
    </row>
    <row r="20" spans="1:27" ht="83.25" customHeight="1" x14ac:dyDescent="0.2">
      <c r="B20" s="221"/>
      <c r="C20" s="38" t="s">
        <v>174</v>
      </c>
      <c r="D20" s="39" t="s">
        <v>160</v>
      </c>
      <c r="E20" s="39" t="s">
        <v>161</v>
      </c>
      <c r="F20" s="39" t="s">
        <v>43</v>
      </c>
      <c r="G20" s="39" t="s">
        <v>42</v>
      </c>
      <c r="H20" s="39" t="s">
        <v>90</v>
      </c>
      <c r="I20" s="40">
        <v>1500000</v>
      </c>
      <c r="J20" s="40">
        <v>500000</v>
      </c>
      <c r="K20" s="14" t="s">
        <v>140</v>
      </c>
      <c r="L20" s="14" t="s">
        <v>139</v>
      </c>
      <c r="M20" s="39"/>
      <c r="N20" s="39"/>
      <c r="O20" s="39"/>
      <c r="P20" s="39"/>
      <c r="Q20" s="39"/>
      <c r="R20" s="39"/>
      <c r="S20" s="39"/>
      <c r="T20" s="39"/>
      <c r="U20" s="39"/>
      <c r="V20" s="39"/>
      <c r="W20" s="39"/>
      <c r="X20" s="39"/>
      <c r="Y20" s="41"/>
      <c r="Z20" s="42"/>
      <c r="AA20" s="7"/>
    </row>
    <row r="21" spans="1:27" ht="30" customHeight="1" x14ac:dyDescent="0.2">
      <c r="B21" s="221"/>
      <c r="C21" s="223" t="s">
        <v>56</v>
      </c>
      <c r="D21" s="223" t="s">
        <v>44</v>
      </c>
      <c r="E21" s="17" t="s">
        <v>48</v>
      </c>
      <c r="F21" s="17" t="s">
        <v>59</v>
      </c>
      <c r="G21" s="17" t="s">
        <v>55</v>
      </c>
      <c r="H21" s="17" t="s">
        <v>117</v>
      </c>
      <c r="I21" s="43" t="s">
        <v>139</v>
      </c>
      <c r="J21" s="43"/>
      <c r="K21" s="43"/>
      <c r="L21" s="43"/>
      <c r="M21" s="17"/>
      <c r="N21" s="17"/>
      <c r="O21" s="17"/>
      <c r="P21" s="17"/>
      <c r="Q21" s="17"/>
      <c r="R21" s="17"/>
      <c r="S21" s="17"/>
      <c r="T21" s="17"/>
      <c r="U21" s="17"/>
      <c r="V21" s="17"/>
      <c r="W21" s="17"/>
      <c r="X21" s="17"/>
      <c r="Y21" s="44"/>
      <c r="Z21" s="28" t="s">
        <v>141</v>
      </c>
      <c r="AA21" s="7"/>
    </row>
    <row r="22" spans="1:27" ht="22.5" customHeight="1" x14ac:dyDescent="0.2">
      <c r="B22" s="221"/>
      <c r="C22" s="224"/>
      <c r="D22" s="224"/>
      <c r="E22" s="17" t="s">
        <v>49</v>
      </c>
      <c r="F22" s="17" t="s">
        <v>62</v>
      </c>
      <c r="G22" s="17" t="s">
        <v>55</v>
      </c>
      <c r="H22" s="17" t="s">
        <v>118</v>
      </c>
      <c r="I22" s="43" t="s">
        <v>139</v>
      </c>
      <c r="J22" s="43"/>
      <c r="K22" s="43"/>
      <c r="L22" s="43"/>
      <c r="M22" s="17"/>
      <c r="N22" s="17"/>
      <c r="O22" s="17"/>
      <c r="P22" s="17"/>
      <c r="Q22" s="17"/>
      <c r="R22" s="17"/>
      <c r="S22" s="17"/>
      <c r="T22" s="17"/>
      <c r="U22" s="17"/>
      <c r="V22" s="17"/>
      <c r="W22" s="17"/>
      <c r="X22" s="17"/>
      <c r="Y22" s="44"/>
      <c r="Z22" s="28" t="s">
        <v>141</v>
      </c>
      <c r="AA22" s="7"/>
    </row>
    <row r="23" spans="1:27" ht="30" customHeight="1" x14ac:dyDescent="0.2">
      <c r="B23" s="221"/>
      <c r="C23" s="224"/>
      <c r="D23" s="224"/>
      <c r="E23" s="17" t="s">
        <v>50</v>
      </c>
      <c r="F23" s="17" t="s">
        <v>63</v>
      </c>
      <c r="G23" s="17" t="s">
        <v>55</v>
      </c>
      <c r="H23" s="17" t="s">
        <v>123</v>
      </c>
      <c r="I23" s="43" t="s">
        <v>139</v>
      </c>
      <c r="J23" s="43"/>
      <c r="K23" s="43"/>
      <c r="L23" s="43"/>
      <c r="M23" s="17"/>
      <c r="N23" s="17"/>
      <c r="O23" s="17"/>
      <c r="P23" s="17"/>
      <c r="Q23" s="17"/>
      <c r="R23" s="17"/>
      <c r="S23" s="17"/>
      <c r="T23" s="17"/>
      <c r="U23" s="17"/>
      <c r="V23" s="17"/>
      <c r="W23" s="17"/>
      <c r="X23" s="17"/>
      <c r="Y23" s="44"/>
      <c r="Z23" s="28" t="s">
        <v>141</v>
      </c>
      <c r="AA23" s="7"/>
    </row>
    <row r="24" spans="1:27" ht="41.25" customHeight="1" x14ac:dyDescent="0.2">
      <c r="B24" s="221"/>
      <c r="C24" s="224"/>
      <c r="D24" s="224"/>
      <c r="E24" s="17" t="s">
        <v>52</v>
      </c>
      <c r="F24" s="17" t="s">
        <v>54</v>
      </c>
      <c r="G24" s="17" t="s">
        <v>60</v>
      </c>
      <c r="H24" s="17" t="s">
        <v>125</v>
      </c>
      <c r="I24" s="43" t="s">
        <v>139</v>
      </c>
      <c r="J24" s="43"/>
      <c r="K24" s="43"/>
      <c r="L24" s="43"/>
      <c r="M24" s="17"/>
      <c r="N24" s="17"/>
      <c r="O24" s="17"/>
      <c r="P24" s="17"/>
      <c r="Q24" s="17"/>
      <c r="R24" s="17"/>
      <c r="S24" s="17"/>
      <c r="T24" s="17"/>
      <c r="U24" s="17"/>
      <c r="V24" s="17"/>
      <c r="W24" s="17"/>
      <c r="X24" s="17"/>
      <c r="Y24" s="44"/>
      <c r="Z24" s="28" t="s">
        <v>141</v>
      </c>
      <c r="AA24" s="7"/>
    </row>
    <row r="25" spans="1:27" ht="24" customHeight="1" x14ac:dyDescent="0.2">
      <c r="B25" s="221"/>
      <c r="C25" s="224"/>
      <c r="D25" s="224"/>
      <c r="E25" s="17" t="s">
        <v>61</v>
      </c>
      <c r="F25" s="17" t="s">
        <v>59</v>
      </c>
      <c r="G25" s="17" t="s">
        <v>60</v>
      </c>
      <c r="H25" s="17" t="s">
        <v>124</v>
      </c>
      <c r="I25" s="43" t="s">
        <v>139</v>
      </c>
      <c r="J25" s="43"/>
      <c r="K25" s="43"/>
      <c r="L25" s="43"/>
      <c r="M25" s="17"/>
      <c r="N25" s="17"/>
      <c r="O25" s="17"/>
      <c r="P25" s="17"/>
      <c r="Q25" s="17"/>
      <c r="R25" s="17"/>
      <c r="S25" s="17"/>
      <c r="T25" s="17"/>
      <c r="U25" s="17"/>
      <c r="V25" s="17"/>
      <c r="W25" s="17"/>
      <c r="X25" s="17"/>
      <c r="Y25" s="44"/>
      <c r="Z25" s="28" t="s">
        <v>141</v>
      </c>
      <c r="AA25" s="7"/>
    </row>
    <row r="26" spans="1:27" ht="23.25" customHeight="1" x14ac:dyDescent="0.2">
      <c r="B26" s="221"/>
      <c r="C26" s="224"/>
      <c r="D26" s="224"/>
      <c r="E26" s="17" t="s">
        <v>53</v>
      </c>
      <c r="F26" s="17" t="s">
        <v>54</v>
      </c>
      <c r="G26" s="17" t="s">
        <v>55</v>
      </c>
      <c r="H26" s="17" t="s">
        <v>126</v>
      </c>
      <c r="I26" s="43" t="s">
        <v>139</v>
      </c>
      <c r="J26" s="43"/>
      <c r="K26" s="43"/>
      <c r="L26" s="43"/>
      <c r="M26" s="17"/>
      <c r="N26" s="17"/>
      <c r="O26" s="17"/>
      <c r="P26" s="17"/>
      <c r="Q26" s="17"/>
      <c r="R26" s="17"/>
      <c r="S26" s="17"/>
      <c r="T26" s="17"/>
      <c r="U26" s="17"/>
      <c r="V26" s="17"/>
      <c r="W26" s="17"/>
      <c r="X26" s="17"/>
      <c r="Y26" s="44"/>
      <c r="Z26" s="28" t="s">
        <v>141</v>
      </c>
      <c r="AA26" s="7"/>
    </row>
    <row r="27" spans="1:27" ht="26.25" customHeight="1" x14ac:dyDescent="0.2">
      <c r="B27" s="221"/>
      <c r="C27" s="225"/>
      <c r="D27" s="225"/>
      <c r="E27" s="17" t="s">
        <v>51</v>
      </c>
      <c r="F27" s="17" t="s">
        <v>54</v>
      </c>
      <c r="G27" s="17" t="s">
        <v>55</v>
      </c>
      <c r="H27" s="17" t="s">
        <v>127</v>
      </c>
      <c r="I27" s="43" t="s">
        <v>139</v>
      </c>
      <c r="J27" s="43"/>
      <c r="K27" s="43"/>
      <c r="L27" s="43"/>
      <c r="M27" s="17"/>
      <c r="N27" s="17"/>
      <c r="O27" s="17"/>
      <c r="P27" s="17"/>
      <c r="Q27" s="17"/>
      <c r="R27" s="17"/>
      <c r="S27" s="17"/>
      <c r="T27" s="17"/>
      <c r="U27" s="17"/>
      <c r="V27" s="17"/>
      <c r="W27" s="17"/>
      <c r="X27" s="17"/>
      <c r="Y27" s="44"/>
      <c r="Z27" s="28" t="s">
        <v>141</v>
      </c>
      <c r="AA27" s="7"/>
    </row>
    <row r="28" spans="1:27" ht="185.25" customHeight="1" x14ac:dyDescent="0.2">
      <c r="B28" s="221"/>
      <c r="C28" s="17" t="s">
        <v>47</v>
      </c>
      <c r="D28" s="17" t="s">
        <v>46</v>
      </c>
      <c r="E28" s="17" t="s">
        <v>46</v>
      </c>
      <c r="F28" s="17" t="s">
        <v>26</v>
      </c>
      <c r="G28" s="17" t="s">
        <v>128</v>
      </c>
      <c r="H28" s="17" t="s">
        <v>129</v>
      </c>
      <c r="I28" s="43" t="s">
        <v>139</v>
      </c>
      <c r="J28" s="43"/>
      <c r="K28" s="43"/>
      <c r="L28" s="43"/>
      <c r="M28" s="17"/>
      <c r="N28" s="17"/>
      <c r="O28" s="17"/>
      <c r="P28" s="17"/>
      <c r="Q28" s="17"/>
      <c r="R28" s="17"/>
      <c r="S28" s="17"/>
      <c r="T28" s="17"/>
      <c r="U28" s="17"/>
      <c r="V28" s="17"/>
      <c r="W28" s="17"/>
      <c r="X28" s="17"/>
      <c r="Y28" s="45"/>
      <c r="Z28" s="46"/>
    </row>
    <row r="29" spans="1:27" ht="88.5" customHeight="1" x14ac:dyDescent="0.2">
      <c r="B29" s="221"/>
      <c r="C29" s="17" t="s">
        <v>190</v>
      </c>
      <c r="D29" s="17" t="s">
        <v>64</v>
      </c>
      <c r="E29" s="17" t="s">
        <v>45</v>
      </c>
      <c r="F29" s="17" t="s">
        <v>65</v>
      </c>
      <c r="G29" s="17" t="s">
        <v>54</v>
      </c>
      <c r="H29" s="17" t="s">
        <v>67</v>
      </c>
      <c r="I29" s="43"/>
      <c r="J29" s="43"/>
      <c r="K29" s="14" t="s">
        <v>140</v>
      </c>
      <c r="L29" s="43"/>
      <c r="M29" s="17"/>
      <c r="N29" s="17"/>
      <c r="O29" s="17"/>
      <c r="P29" s="17"/>
      <c r="Q29" s="17"/>
      <c r="R29" s="17"/>
      <c r="S29" s="17"/>
      <c r="T29" s="17"/>
      <c r="U29" s="17"/>
      <c r="V29" s="17"/>
      <c r="W29" s="17"/>
      <c r="X29" s="17"/>
      <c r="Y29" s="47"/>
      <c r="Z29" s="48"/>
    </row>
    <row r="30" spans="1:27" ht="120.75" customHeight="1" x14ac:dyDescent="0.2">
      <c r="B30" s="221"/>
      <c r="C30" s="16" t="s">
        <v>192</v>
      </c>
      <c r="D30" s="17" t="s">
        <v>191</v>
      </c>
      <c r="E30" s="17" t="s">
        <v>193</v>
      </c>
      <c r="F30" s="17" t="s">
        <v>54</v>
      </c>
      <c r="G30" s="17" t="s">
        <v>91</v>
      </c>
      <c r="H30" s="17" t="s">
        <v>66</v>
      </c>
      <c r="I30" s="43"/>
      <c r="J30" s="43"/>
      <c r="K30" s="14" t="s">
        <v>140</v>
      </c>
      <c r="L30" s="43"/>
      <c r="M30" s="17"/>
      <c r="N30" s="17"/>
      <c r="O30" s="17"/>
      <c r="P30" s="17"/>
      <c r="Q30" s="17"/>
      <c r="R30" s="17"/>
      <c r="S30" s="17"/>
      <c r="T30" s="17"/>
      <c r="U30" s="17"/>
      <c r="V30" s="17"/>
      <c r="W30" s="17"/>
      <c r="X30" s="17"/>
      <c r="Y30" s="47"/>
      <c r="Z30" s="48"/>
    </row>
    <row r="31" spans="1:27" ht="185.25" customHeight="1" x14ac:dyDescent="0.2">
      <c r="B31" s="221"/>
      <c r="C31" s="97" t="s">
        <v>92</v>
      </c>
      <c r="D31" s="99" t="s">
        <v>94</v>
      </c>
      <c r="E31" s="17" t="s">
        <v>94</v>
      </c>
      <c r="F31" s="17" t="s">
        <v>57</v>
      </c>
      <c r="G31" s="17"/>
      <c r="H31" s="17" t="s">
        <v>27</v>
      </c>
      <c r="I31" s="43"/>
      <c r="J31" s="43"/>
      <c r="K31" s="14" t="s">
        <v>140</v>
      </c>
      <c r="L31" s="43"/>
      <c r="M31" s="17"/>
      <c r="N31" s="17"/>
      <c r="O31" s="17"/>
      <c r="P31" s="17"/>
      <c r="Q31" s="17"/>
      <c r="R31" s="17"/>
      <c r="S31" s="17"/>
      <c r="T31" s="17"/>
      <c r="U31" s="17"/>
      <c r="V31" s="17"/>
      <c r="W31" s="17"/>
      <c r="X31" s="17"/>
      <c r="Y31" s="47"/>
      <c r="Z31" s="48"/>
    </row>
    <row r="32" spans="1:27" ht="66" customHeight="1" x14ac:dyDescent="0.2">
      <c r="B32" s="221"/>
      <c r="C32" s="98" t="s">
        <v>194</v>
      </c>
      <c r="D32" s="39" t="s">
        <v>196</v>
      </c>
      <c r="E32" s="17" t="s">
        <v>195</v>
      </c>
      <c r="F32" s="17" t="s">
        <v>130</v>
      </c>
      <c r="G32" s="17" t="s">
        <v>57</v>
      </c>
      <c r="H32" s="17" t="s">
        <v>27</v>
      </c>
      <c r="I32" s="43" t="s">
        <v>139</v>
      </c>
      <c r="J32" s="43"/>
      <c r="K32" s="14" t="s">
        <v>140</v>
      </c>
      <c r="L32" s="14"/>
      <c r="M32" s="17"/>
      <c r="N32" s="17"/>
      <c r="O32" s="17"/>
      <c r="P32" s="17"/>
      <c r="Q32" s="17"/>
      <c r="R32" s="17"/>
      <c r="S32" s="17"/>
      <c r="T32" s="17"/>
      <c r="U32" s="17"/>
      <c r="V32" s="17"/>
      <c r="W32" s="17"/>
      <c r="X32" s="17"/>
      <c r="Y32" s="47"/>
      <c r="Z32" s="48"/>
    </row>
    <row r="33" spans="2:26" ht="64.5" customHeight="1" x14ac:dyDescent="0.2">
      <c r="B33" s="221"/>
      <c r="C33" s="97" t="s">
        <v>77</v>
      </c>
      <c r="D33" s="97" t="s">
        <v>78</v>
      </c>
      <c r="E33" s="29" t="s">
        <v>197</v>
      </c>
      <c r="F33" s="29" t="s">
        <v>26</v>
      </c>
      <c r="G33" s="29" t="s">
        <v>133</v>
      </c>
      <c r="H33" s="29" t="s">
        <v>79</v>
      </c>
      <c r="I33" s="36"/>
      <c r="J33" s="36"/>
      <c r="K33" s="14" t="s">
        <v>140</v>
      </c>
      <c r="L33" s="36"/>
      <c r="M33" s="29"/>
      <c r="N33" s="29"/>
      <c r="O33" s="29"/>
      <c r="P33" s="29"/>
      <c r="Q33" s="29"/>
      <c r="R33" s="29"/>
      <c r="S33" s="29"/>
      <c r="T33" s="29"/>
      <c r="U33" s="29"/>
      <c r="V33" s="29"/>
      <c r="W33" s="29"/>
      <c r="X33" s="29"/>
      <c r="Y33" s="49"/>
      <c r="Z33" s="50"/>
    </row>
    <row r="34" spans="2:26" ht="102.75" customHeight="1" thickBot="1" x14ac:dyDescent="0.25">
      <c r="B34" s="222"/>
      <c r="C34" s="20" t="s">
        <v>95</v>
      </c>
      <c r="D34" s="20" t="s">
        <v>96</v>
      </c>
      <c r="E34" s="20" t="s">
        <v>76</v>
      </c>
      <c r="F34" s="20" t="s">
        <v>131</v>
      </c>
      <c r="G34" s="20" t="s">
        <v>133</v>
      </c>
      <c r="H34" s="20" t="s">
        <v>97</v>
      </c>
      <c r="I34" s="51"/>
      <c r="J34" s="43"/>
      <c r="K34" s="14" t="s">
        <v>140</v>
      </c>
      <c r="L34" s="51"/>
      <c r="M34" s="20"/>
      <c r="N34" s="20"/>
      <c r="O34" s="20"/>
      <c r="P34" s="20"/>
      <c r="Q34" s="20"/>
      <c r="R34" s="20"/>
      <c r="S34" s="20"/>
      <c r="T34" s="20"/>
      <c r="U34" s="20"/>
      <c r="V34" s="20"/>
      <c r="W34" s="20"/>
      <c r="X34" s="20"/>
      <c r="Y34" s="52"/>
      <c r="Z34" s="53"/>
    </row>
    <row r="35" spans="2:26" ht="55.5" customHeight="1" thickBot="1" x14ac:dyDescent="0.25">
      <c r="B35" s="220" t="s">
        <v>18</v>
      </c>
      <c r="C35" s="13" t="s">
        <v>198</v>
      </c>
      <c r="D35" s="13" t="s">
        <v>132</v>
      </c>
      <c r="E35" s="13" t="s">
        <v>69</v>
      </c>
      <c r="F35" s="13" t="s">
        <v>70</v>
      </c>
      <c r="G35" s="20" t="s">
        <v>133</v>
      </c>
      <c r="H35" s="13" t="s">
        <v>98</v>
      </c>
      <c r="I35" s="54"/>
      <c r="J35" s="54"/>
      <c r="K35" s="14" t="s">
        <v>140</v>
      </c>
      <c r="L35" s="54"/>
      <c r="M35" s="13"/>
      <c r="N35" s="13"/>
      <c r="O35" s="13"/>
      <c r="P35" s="13"/>
      <c r="Q35" s="13"/>
      <c r="R35" s="13"/>
      <c r="S35" s="13"/>
      <c r="T35" s="13"/>
      <c r="U35" s="13"/>
      <c r="V35" s="13"/>
      <c r="W35" s="13"/>
      <c r="X35" s="13"/>
      <c r="Y35" s="55"/>
      <c r="Z35" s="56"/>
    </row>
    <row r="36" spans="2:26" ht="84.75" customHeight="1" x14ac:dyDescent="0.2">
      <c r="B36" s="221"/>
      <c r="C36" s="17" t="s">
        <v>99</v>
      </c>
      <c r="D36" s="17" t="s">
        <v>162</v>
      </c>
      <c r="E36" s="17" t="s">
        <v>142</v>
      </c>
      <c r="F36" s="17" t="s">
        <v>71</v>
      </c>
      <c r="G36" s="17"/>
      <c r="H36" s="17" t="s">
        <v>72</v>
      </c>
      <c r="I36" s="43">
        <v>4000000</v>
      </c>
      <c r="J36" s="43">
        <v>2000000</v>
      </c>
      <c r="K36" s="14" t="s">
        <v>140</v>
      </c>
      <c r="L36" s="43" t="s">
        <v>139</v>
      </c>
      <c r="M36" s="17"/>
      <c r="N36" s="17"/>
      <c r="O36" s="17"/>
      <c r="P36" s="17"/>
      <c r="Q36" s="17"/>
      <c r="R36" s="17"/>
      <c r="S36" s="17"/>
      <c r="T36" s="17"/>
      <c r="U36" s="17"/>
      <c r="V36" s="17"/>
      <c r="W36" s="17"/>
      <c r="X36" s="17"/>
      <c r="Y36" s="25"/>
      <c r="Z36" s="26"/>
    </row>
    <row r="37" spans="2:26" ht="185.25" customHeight="1" x14ac:dyDescent="0.2">
      <c r="B37" s="221"/>
      <c r="C37" s="17" t="s">
        <v>199</v>
      </c>
      <c r="D37" s="17" t="s">
        <v>164</v>
      </c>
      <c r="E37" s="17" t="s">
        <v>163</v>
      </c>
      <c r="F37" s="17" t="s">
        <v>75</v>
      </c>
      <c r="G37" s="17" t="s">
        <v>134</v>
      </c>
      <c r="H37" s="17" t="s">
        <v>97</v>
      </c>
      <c r="I37" s="43">
        <v>2000000</v>
      </c>
      <c r="J37" s="43"/>
      <c r="K37" s="14" t="s">
        <v>140</v>
      </c>
      <c r="L37" s="43" t="s">
        <v>139</v>
      </c>
      <c r="M37" s="17"/>
      <c r="N37" s="17"/>
      <c r="O37" s="17"/>
      <c r="P37" s="17"/>
      <c r="Q37" s="17"/>
      <c r="R37" s="17"/>
      <c r="S37" s="17"/>
      <c r="T37" s="17"/>
      <c r="U37" s="17"/>
      <c r="V37" s="17"/>
      <c r="W37" s="17"/>
      <c r="X37" s="17"/>
      <c r="Y37" s="25"/>
      <c r="Z37" s="26"/>
    </row>
    <row r="38" spans="2:26" s="7" customFormat="1" ht="185.25" customHeight="1" thickBot="1" x14ac:dyDescent="0.25">
      <c r="B38" s="221"/>
      <c r="C38" s="17" t="s">
        <v>167</v>
      </c>
      <c r="D38" s="17" t="s">
        <v>80</v>
      </c>
      <c r="E38" s="17" t="s">
        <v>81</v>
      </c>
      <c r="F38" s="17" t="s">
        <v>82</v>
      </c>
      <c r="G38" s="17" t="s">
        <v>86</v>
      </c>
      <c r="H38" s="17" t="s">
        <v>93</v>
      </c>
      <c r="I38" s="43">
        <v>840000</v>
      </c>
      <c r="J38" s="43"/>
      <c r="K38" s="14" t="s">
        <v>140</v>
      </c>
      <c r="L38" s="43" t="s">
        <v>139</v>
      </c>
      <c r="M38" s="17"/>
      <c r="N38" s="17"/>
      <c r="O38" s="17"/>
      <c r="P38" s="17"/>
      <c r="Q38" s="17"/>
      <c r="R38" s="17"/>
      <c r="S38" s="17"/>
      <c r="T38" s="17"/>
      <c r="U38" s="17"/>
      <c r="V38" s="17"/>
      <c r="W38" s="17"/>
      <c r="X38" s="17"/>
      <c r="Y38" s="25"/>
      <c r="Z38" s="26"/>
    </row>
    <row r="39" spans="2:26" ht="185.25" customHeight="1" thickBot="1" x14ac:dyDescent="0.25">
      <c r="B39" s="229" t="s">
        <v>19</v>
      </c>
      <c r="C39" s="13" t="s">
        <v>201</v>
      </c>
      <c r="D39" s="13" t="s">
        <v>200</v>
      </c>
      <c r="E39" s="13" t="s">
        <v>73</v>
      </c>
      <c r="F39" s="13" t="s">
        <v>100</v>
      </c>
      <c r="G39" s="13"/>
      <c r="H39" s="13" t="s">
        <v>101</v>
      </c>
      <c r="I39" s="54"/>
      <c r="J39" s="54"/>
      <c r="K39" s="14" t="s">
        <v>140</v>
      </c>
      <c r="L39" s="54"/>
      <c r="M39" s="13"/>
      <c r="N39" s="13"/>
      <c r="O39" s="13"/>
      <c r="P39" s="13"/>
      <c r="Q39" s="13"/>
      <c r="R39" s="13"/>
      <c r="S39" s="13"/>
      <c r="T39" s="13"/>
      <c r="U39" s="13"/>
      <c r="V39" s="13"/>
      <c r="W39" s="13"/>
      <c r="X39" s="13"/>
      <c r="Y39" s="23"/>
      <c r="Z39" s="57"/>
    </row>
    <row r="40" spans="2:26" ht="126" customHeight="1" thickBot="1" x14ac:dyDescent="0.25">
      <c r="B40" s="230"/>
      <c r="C40" s="17" t="s">
        <v>203</v>
      </c>
      <c r="D40" s="17" t="s">
        <v>206</v>
      </c>
      <c r="E40" s="17" t="s">
        <v>202</v>
      </c>
      <c r="F40" s="13" t="s">
        <v>100</v>
      </c>
      <c r="G40" s="17"/>
      <c r="H40" s="17" t="s">
        <v>102</v>
      </c>
      <c r="I40" s="43"/>
      <c r="J40" s="43"/>
      <c r="K40" s="14" t="s">
        <v>140</v>
      </c>
      <c r="L40" s="43"/>
      <c r="M40" s="17"/>
      <c r="N40" s="17"/>
      <c r="O40" s="17"/>
      <c r="P40" s="17"/>
      <c r="Q40" s="17"/>
      <c r="R40" s="17"/>
      <c r="S40" s="17"/>
      <c r="T40" s="17"/>
      <c r="U40" s="17"/>
      <c r="V40" s="17"/>
      <c r="W40" s="17"/>
      <c r="X40" s="17"/>
      <c r="Y40" s="25"/>
      <c r="Z40" s="28"/>
    </row>
    <row r="41" spans="2:26" ht="97.5" customHeight="1" thickBot="1" x14ac:dyDescent="0.25">
      <c r="B41" s="231"/>
      <c r="C41" s="20" t="s">
        <v>175</v>
      </c>
      <c r="D41" s="20" t="s">
        <v>204</v>
      </c>
      <c r="E41" s="20" t="s">
        <v>197</v>
      </c>
      <c r="F41" s="20" t="s">
        <v>135</v>
      </c>
      <c r="G41" s="13" t="s">
        <v>100</v>
      </c>
      <c r="H41" s="20" t="s">
        <v>136</v>
      </c>
      <c r="I41" s="51"/>
      <c r="J41" s="51"/>
      <c r="K41" s="14" t="s">
        <v>140</v>
      </c>
      <c r="L41" s="51"/>
      <c r="M41" s="20"/>
      <c r="N41" s="20"/>
      <c r="O41" s="20"/>
      <c r="P41" s="20"/>
      <c r="Q41" s="20"/>
      <c r="R41" s="20"/>
      <c r="S41" s="20"/>
      <c r="T41" s="20"/>
      <c r="U41" s="20"/>
      <c r="V41" s="20"/>
      <c r="W41" s="20"/>
      <c r="X41" s="20"/>
      <c r="Y41" s="58"/>
      <c r="Z41" s="59"/>
    </row>
    <row r="42" spans="2:26" ht="76.5" customHeight="1" x14ac:dyDescent="0.2">
      <c r="B42" s="11" t="s">
        <v>22</v>
      </c>
      <c r="C42" s="60"/>
      <c r="D42" s="60"/>
      <c r="E42" s="60"/>
      <c r="F42" s="60"/>
      <c r="G42" s="60"/>
      <c r="H42" s="60"/>
      <c r="I42" s="61">
        <f>SUM(I4:I41)</f>
        <v>60000000</v>
      </c>
      <c r="J42" s="61"/>
      <c r="K42" s="61"/>
      <c r="L42" s="61"/>
      <c r="M42" s="60"/>
      <c r="N42" s="60"/>
      <c r="O42" s="60"/>
      <c r="P42" s="60"/>
      <c r="Q42" s="60"/>
      <c r="R42" s="60"/>
      <c r="S42" s="60"/>
      <c r="T42" s="60"/>
      <c r="U42" s="60"/>
      <c r="V42" s="60"/>
      <c r="W42" s="60"/>
      <c r="X42" s="60"/>
      <c r="Y42" s="10"/>
      <c r="Z42" s="10"/>
    </row>
    <row r="43" spans="2:26" x14ac:dyDescent="0.2">
      <c r="R43" s="9"/>
    </row>
  </sheetData>
  <mergeCells count="9">
    <mergeCell ref="B17:B34"/>
    <mergeCell ref="C21:C27"/>
    <mergeCell ref="A2:Z2"/>
    <mergeCell ref="A1:Z1"/>
    <mergeCell ref="B39:B41"/>
    <mergeCell ref="B4:B10"/>
    <mergeCell ref="B35:B38"/>
    <mergeCell ref="B11:B16"/>
    <mergeCell ref="D21:D27"/>
  </mergeCells>
  <pageMargins left="0.70866141732283472" right="0.70866141732283472" top="0.74803149606299213" bottom="0.74803149606299213" header="0.31496062992125984" footer="0.31496062992125984"/>
  <pageSetup paperSize="281" scale="32" fitToHeight="0" orientation="landscape" r:id="rId1"/>
  <rowBreaks count="1" manualBreakCount="1">
    <brk id="31"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39"/>
  <sheetViews>
    <sheetView tabSelected="1" workbookViewId="0">
      <pane ySplit="1" topLeftCell="A2" activePane="bottomLeft" state="frozen"/>
      <selection pane="bottomLeft" activeCell="A36" sqref="A36:A38"/>
    </sheetView>
  </sheetViews>
  <sheetFormatPr defaultRowHeight="15" x14ac:dyDescent="0.25"/>
  <cols>
    <col min="1" max="1" width="3.28515625" bestFit="1" customWidth="1"/>
    <col min="2" max="2" width="10" style="76" customWidth="1"/>
    <col min="3" max="3" width="15.28515625" customWidth="1"/>
    <col min="4" max="4" width="53" customWidth="1"/>
    <col min="5" max="5" width="28.42578125" customWidth="1"/>
    <col min="6" max="6" width="15.28515625" customWidth="1"/>
    <col min="7" max="7" width="8.7109375" customWidth="1"/>
    <col min="8" max="8" width="18.7109375" customWidth="1"/>
    <col min="9" max="10" width="15.7109375" customWidth="1"/>
    <col min="11" max="11" width="18.42578125" customWidth="1"/>
    <col min="12" max="12" width="36" customWidth="1"/>
    <col min="13" max="13" width="39.5703125" customWidth="1"/>
    <col min="15" max="15" width="15.42578125" customWidth="1"/>
  </cols>
  <sheetData>
    <row r="1" spans="1:13" s="200" customFormat="1" ht="45.75" thickBot="1" x14ac:dyDescent="0.25">
      <c r="A1" s="193" t="s">
        <v>143</v>
      </c>
      <c r="B1" s="193" t="s">
        <v>144</v>
      </c>
      <c r="C1" s="193" t="s">
        <v>145</v>
      </c>
      <c r="D1" s="193" t="s">
        <v>146</v>
      </c>
      <c r="E1" s="193" t="s">
        <v>147</v>
      </c>
      <c r="F1" s="194" t="s">
        <v>148</v>
      </c>
      <c r="G1" s="195" t="s">
        <v>149</v>
      </c>
      <c r="H1" s="196" t="s">
        <v>150</v>
      </c>
      <c r="I1" s="197" t="s">
        <v>151</v>
      </c>
      <c r="J1" s="197" t="s">
        <v>13</v>
      </c>
      <c r="K1" s="198" t="s">
        <v>152</v>
      </c>
      <c r="L1" s="205" t="s">
        <v>223</v>
      </c>
      <c r="M1" s="199" t="s">
        <v>153</v>
      </c>
    </row>
    <row r="2" spans="1:13" ht="150.75" thickBot="1" x14ac:dyDescent="0.3">
      <c r="A2" s="109">
        <v>1</v>
      </c>
      <c r="B2" s="109" t="s">
        <v>154</v>
      </c>
      <c r="C2" s="109" t="s">
        <v>16</v>
      </c>
      <c r="D2" s="109" t="s">
        <v>107</v>
      </c>
      <c r="E2" s="109" t="s">
        <v>108</v>
      </c>
      <c r="F2" s="110" t="s">
        <v>155</v>
      </c>
      <c r="G2" s="111">
        <v>1</v>
      </c>
      <c r="H2" s="141">
        <v>0</v>
      </c>
      <c r="I2" s="137" t="s">
        <v>156</v>
      </c>
      <c r="J2" s="138">
        <v>0</v>
      </c>
      <c r="K2" s="111">
        <v>0</v>
      </c>
      <c r="L2" s="206"/>
      <c r="M2" s="178" t="s">
        <v>209</v>
      </c>
    </row>
    <row r="3" spans="1:13" ht="240.75" thickBot="1" x14ac:dyDescent="0.3">
      <c r="A3" s="109">
        <v>2</v>
      </c>
      <c r="B3" s="63" t="s">
        <v>154</v>
      </c>
      <c r="C3" s="63" t="s">
        <v>16</v>
      </c>
      <c r="D3" s="63" t="s">
        <v>168</v>
      </c>
      <c r="E3" s="63" t="s">
        <v>205</v>
      </c>
      <c r="F3" s="64" t="s">
        <v>155</v>
      </c>
      <c r="G3" s="65">
        <f>43/61</f>
        <v>0.70491803278688525</v>
      </c>
      <c r="H3" s="145">
        <v>23940000</v>
      </c>
      <c r="I3" s="146"/>
      <c r="J3" s="147"/>
      <c r="K3" s="65"/>
      <c r="L3" s="207"/>
      <c r="M3" s="179" t="s">
        <v>214</v>
      </c>
    </row>
    <row r="4" spans="1:13" ht="45.75" thickBot="1" x14ac:dyDescent="0.3">
      <c r="A4" s="109">
        <v>3</v>
      </c>
      <c r="B4" s="63" t="s">
        <v>154</v>
      </c>
      <c r="C4" s="63" t="s">
        <v>16</v>
      </c>
      <c r="D4" s="63" t="s">
        <v>28</v>
      </c>
      <c r="E4" s="63" t="s">
        <v>29</v>
      </c>
      <c r="F4" s="64" t="s">
        <v>155</v>
      </c>
      <c r="G4" s="65">
        <v>1</v>
      </c>
      <c r="H4" s="145"/>
      <c r="I4" s="146" t="s">
        <v>208</v>
      </c>
      <c r="J4" s="147"/>
      <c r="K4" s="65"/>
      <c r="L4" s="207"/>
      <c r="M4" s="179" t="s">
        <v>138</v>
      </c>
    </row>
    <row r="5" spans="1:13" ht="30.75" thickBot="1" x14ac:dyDescent="0.3">
      <c r="A5" s="109">
        <v>4</v>
      </c>
      <c r="B5" s="63" t="s">
        <v>154</v>
      </c>
      <c r="C5" s="63" t="s">
        <v>16</v>
      </c>
      <c r="D5" s="63" t="s">
        <v>177</v>
      </c>
      <c r="E5" s="63" t="s">
        <v>158</v>
      </c>
      <c r="F5" s="64" t="s">
        <v>155</v>
      </c>
      <c r="G5" s="65">
        <v>0</v>
      </c>
      <c r="H5" s="145">
        <v>2100000</v>
      </c>
      <c r="I5" s="146"/>
      <c r="J5" s="147"/>
      <c r="K5" s="65"/>
      <c r="L5" s="207"/>
      <c r="M5" s="179"/>
    </row>
    <row r="6" spans="1:13" ht="45.75" thickBot="1" x14ac:dyDescent="0.3">
      <c r="A6" s="109">
        <v>5</v>
      </c>
      <c r="B6" s="63" t="s">
        <v>154</v>
      </c>
      <c r="C6" s="63" t="s">
        <v>16</v>
      </c>
      <c r="D6" s="63" t="s">
        <v>32</v>
      </c>
      <c r="E6" s="63" t="s">
        <v>178</v>
      </c>
      <c r="F6" s="64" t="s">
        <v>155</v>
      </c>
      <c r="G6" s="65">
        <v>0</v>
      </c>
      <c r="H6" s="145">
        <v>8676000</v>
      </c>
      <c r="I6" s="146"/>
      <c r="J6" s="147"/>
      <c r="K6" s="65"/>
      <c r="L6" s="207" t="s">
        <v>227</v>
      </c>
      <c r="M6" s="179"/>
    </row>
    <row r="7" spans="1:13" ht="120.75" thickBot="1" x14ac:dyDescent="0.3">
      <c r="A7" s="109">
        <v>6</v>
      </c>
      <c r="B7" s="63" t="s">
        <v>154</v>
      </c>
      <c r="C7" s="63" t="s">
        <v>16</v>
      </c>
      <c r="D7" s="63" t="s">
        <v>165</v>
      </c>
      <c r="E7" s="63" t="s">
        <v>165</v>
      </c>
      <c r="F7" s="64" t="s">
        <v>155</v>
      </c>
      <c r="G7" s="65">
        <v>0</v>
      </c>
      <c r="H7" s="145">
        <v>300000</v>
      </c>
      <c r="I7" s="146"/>
      <c r="J7" s="147"/>
      <c r="K7" s="65"/>
      <c r="L7" s="207"/>
      <c r="M7" s="179"/>
    </row>
    <row r="8" spans="1:13" ht="150.75" thickBot="1" x14ac:dyDescent="0.3">
      <c r="A8" s="109">
        <v>7</v>
      </c>
      <c r="B8" s="112" t="s">
        <v>154</v>
      </c>
      <c r="C8" s="112" t="s">
        <v>16</v>
      </c>
      <c r="D8" s="112" t="s">
        <v>166</v>
      </c>
      <c r="E8" s="112" t="s">
        <v>159</v>
      </c>
      <c r="F8" s="113" t="s">
        <v>155</v>
      </c>
      <c r="G8" s="114">
        <v>0</v>
      </c>
      <c r="H8" s="148">
        <v>2301000</v>
      </c>
      <c r="I8" s="149"/>
      <c r="J8" s="150"/>
      <c r="K8" s="114"/>
      <c r="L8" s="208"/>
      <c r="M8" s="180"/>
    </row>
    <row r="9" spans="1:13" ht="90" x14ac:dyDescent="0.25">
      <c r="A9" s="108">
        <v>8</v>
      </c>
      <c r="B9" s="108" t="s">
        <v>154</v>
      </c>
      <c r="C9" s="108" t="s">
        <v>24</v>
      </c>
      <c r="D9" s="108" t="s">
        <v>34</v>
      </c>
      <c r="E9" s="108" t="s">
        <v>170</v>
      </c>
      <c r="F9" s="187" t="s">
        <v>155</v>
      </c>
      <c r="G9" s="188">
        <f>2/3</f>
        <v>0.66666666666666663</v>
      </c>
      <c r="H9" s="189">
        <v>2600000</v>
      </c>
      <c r="I9" s="187"/>
      <c r="J9" s="190"/>
      <c r="K9" s="191"/>
      <c r="L9" s="218" t="s">
        <v>226</v>
      </c>
      <c r="M9" s="192"/>
    </row>
    <row r="10" spans="1:13" ht="105" x14ac:dyDescent="0.25">
      <c r="A10" s="108">
        <v>9</v>
      </c>
      <c r="B10" s="66" t="s">
        <v>154</v>
      </c>
      <c r="C10" s="108" t="s">
        <v>24</v>
      </c>
      <c r="D10" s="108" t="s">
        <v>37</v>
      </c>
      <c r="E10" s="108" t="s">
        <v>179</v>
      </c>
      <c r="F10" s="67" t="s">
        <v>155</v>
      </c>
      <c r="G10" s="68">
        <f>9/9</f>
        <v>1</v>
      </c>
      <c r="H10" s="151">
        <v>11743000</v>
      </c>
      <c r="I10" s="67"/>
      <c r="J10" s="152"/>
      <c r="K10" s="153"/>
      <c r="L10" s="209"/>
      <c r="M10" s="115" t="s">
        <v>215</v>
      </c>
    </row>
    <row r="11" spans="1:13" ht="90" x14ac:dyDescent="0.25">
      <c r="A11" s="108">
        <v>10</v>
      </c>
      <c r="B11" s="66" t="s">
        <v>154</v>
      </c>
      <c r="C11" s="108" t="s">
        <v>24</v>
      </c>
      <c r="D11" s="108" t="s">
        <v>87</v>
      </c>
      <c r="E11" s="108" t="s">
        <v>171</v>
      </c>
      <c r="F11" s="67" t="s">
        <v>155</v>
      </c>
      <c r="G11" s="68">
        <f>1/2</f>
        <v>0.5</v>
      </c>
      <c r="H11" s="151" t="s">
        <v>139</v>
      </c>
      <c r="I11" s="67"/>
      <c r="J11" s="152"/>
      <c r="K11" s="153"/>
      <c r="L11" s="209" t="s">
        <v>225</v>
      </c>
      <c r="M11" s="115" t="s">
        <v>224</v>
      </c>
    </row>
    <row r="12" spans="1:13" ht="60" x14ac:dyDescent="0.25">
      <c r="A12" s="108">
        <v>11</v>
      </c>
      <c r="B12" s="66" t="s">
        <v>154</v>
      </c>
      <c r="C12" s="108" t="s">
        <v>24</v>
      </c>
      <c r="D12" s="108" t="s">
        <v>88</v>
      </c>
      <c r="E12" s="108" t="s">
        <v>207</v>
      </c>
      <c r="F12" s="67" t="s">
        <v>155</v>
      </c>
      <c r="G12" s="68">
        <v>0.5</v>
      </c>
      <c r="H12" s="151">
        <v>1080000</v>
      </c>
      <c r="I12" s="67" t="s">
        <v>156</v>
      </c>
      <c r="J12" s="152">
        <v>272000</v>
      </c>
      <c r="K12" s="153">
        <f>J12/H12</f>
        <v>0.25185185185185183</v>
      </c>
      <c r="L12" s="209" t="s">
        <v>228</v>
      </c>
      <c r="M12" s="115" t="s">
        <v>157</v>
      </c>
    </row>
    <row r="13" spans="1:13" ht="90" x14ac:dyDescent="0.25">
      <c r="A13" s="108">
        <v>12</v>
      </c>
      <c r="B13" s="66" t="s">
        <v>154</v>
      </c>
      <c r="C13" s="108" t="s">
        <v>24</v>
      </c>
      <c r="D13" s="108" t="s">
        <v>39</v>
      </c>
      <c r="E13" s="108" t="s">
        <v>172</v>
      </c>
      <c r="F13" s="67" t="s">
        <v>155</v>
      </c>
      <c r="G13" s="68">
        <f>1/1</f>
        <v>1</v>
      </c>
      <c r="H13" s="151" t="s">
        <v>139</v>
      </c>
      <c r="I13" s="67"/>
      <c r="J13" s="152"/>
      <c r="K13" s="153"/>
      <c r="L13" s="219" t="s">
        <v>229</v>
      </c>
      <c r="M13" s="115" t="s">
        <v>230</v>
      </c>
    </row>
    <row r="14" spans="1:13" ht="105.75" thickBot="1" x14ac:dyDescent="0.3">
      <c r="A14" s="108">
        <v>13</v>
      </c>
      <c r="B14" s="116" t="s">
        <v>154</v>
      </c>
      <c r="C14" s="117" t="s">
        <v>24</v>
      </c>
      <c r="D14" s="117" t="s">
        <v>89</v>
      </c>
      <c r="E14" s="117" t="s">
        <v>173</v>
      </c>
      <c r="F14" s="118" t="s">
        <v>155</v>
      </c>
      <c r="G14" s="119">
        <v>0</v>
      </c>
      <c r="H14" s="154" t="s">
        <v>139</v>
      </c>
      <c r="I14" s="118"/>
      <c r="J14" s="155"/>
      <c r="K14" s="156"/>
      <c r="L14" s="210" t="s">
        <v>233</v>
      </c>
      <c r="M14" s="120" t="s">
        <v>230</v>
      </c>
    </row>
    <row r="15" spans="1:13" ht="135" x14ac:dyDescent="0.25">
      <c r="A15" s="69">
        <v>14</v>
      </c>
      <c r="B15" s="69" t="s">
        <v>154</v>
      </c>
      <c r="C15" s="69" t="s">
        <v>17</v>
      </c>
      <c r="D15" s="69" t="s">
        <v>183</v>
      </c>
      <c r="E15" s="69" t="s">
        <v>236</v>
      </c>
      <c r="F15" s="135" t="s">
        <v>155</v>
      </c>
      <c r="G15" s="136">
        <f>3/4</f>
        <v>0.75</v>
      </c>
      <c r="H15" s="175">
        <v>0</v>
      </c>
      <c r="I15" s="135"/>
      <c r="J15" s="139"/>
      <c r="K15" s="140"/>
      <c r="L15" s="211" t="s">
        <v>231</v>
      </c>
      <c r="M15" s="181" t="s">
        <v>232</v>
      </c>
    </row>
    <row r="16" spans="1:13" ht="75" x14ac:dyDescent="0.25">
      <c r="A16" s="69">
        <v>15</v>
      </c>
      <c r="B16" s="69" t="s">
        <v>154</v>
      </c>
      <c r="C16" s="69" t="s">
        <v>17</v>
      </c>
      <c r="D16" s="69" t="s">
        <v>186</v>
      </c>
      <c r="E16" s="69" t="s">
        <v>185</v>
      </c>
      <c r="F16" s="135" t="s">
        <v>155</v>
      </c>
      <c r="G16" s="176">
        <v>1</v>
      </c>
      <c r="H16" s="175" t="s">
        <v>139</v>
      </c>
      <c r="I16" s="135" t="s">
        <v>155</v>
      </c>
      <c r="J16" s="139"/>
      <c r="K16" s="140"/>
      <c r="L16" s="211"/>
      <c r="M16" s="181" t="s">
        <v>210</v>
      </c>
    </row>
    <row r="17" spans="1:13" ht="45" x14ac:dyDescent="0.25">
      <c r="A17" s="69">
        <v>16</v>
      </c>
      <c r="B17" s="69" t="s">
        <v>154</v>
      </c>
      <c r="C17" s="69" t="s">
        <v>17</v>
      </c>
      <c r="D17" s="69" t="s">
        <v>174</v>
      </c>
      <c r="E17" s="69" t="s">
        <v>160</v>
      </c>
      <c r="F17" s="135" t="s">
        <v>155</v>
      </c>
      <c r="G17" s="136">
        <f>1/2</f>
        <v>0.5</v>
      </c>
      <c r="H17" s="175">
        <v>1500000</v>
      </c>
      <c r="I17" s="135"/>
      <c r="J17" s="139"/>
      <c r="K17" s="140"/>
      <c r="L17" s="211" t="s">
        <v>234</v>
      </c>
      <c r="M17" s="181"/>
    </row>
    <row r="18" spans="1:13" ht="30" x14ac:dyDescent="0.25">
      <c r="A18" s="69">
        <v>17</v>
      </c>
      <c r="B18" s="69" t="s">
        <v>154</v>
      </c>
      <c r="C18" s="69" t="s">
        <v>17</v>
      </c>
      <c r="D18" s="232" t="s">
        <v>56</v>
      </c>
      <c r="E18" s="135" t="s">
        <v>48</v>
      </c>
      <c r="F18" s="135" t="s">
        <v>155</v>
      </c>
      <c r="G18" s="136">
        <v>1</v>
      </c>
      <c r="H18" s="157" t="s">
        <v>139</v>
      </c>
      <c r="I18" s="135" t="s">
        <v>155</v>
      </c>
      <c r="J18" s="139"/>
      <c r="K18" s="140"/>
      <c r="L18" s="159"/>
      <c r="M18" s="235" t="s">
        <v>216</v>
      </c>
    </row>
    <row r="19" spans="1:13" ht="30" x14ac:dyDescent="0.25">
      <c r="A19" s="69">
        <v>18</v>
      </c>
      <c r="B19" s="69" t="s">
        <v>154</v>
      </c>
      <c r="C19" s="69" t="s">
        <v>17</v>
      </c>
      <c r="D19" s="233"/>
      <c r="E19" s="201" t="s">
        <v>49</v>
      </c>
      <c r="F19" s="135" t="s">
        <v>155</v>
      </c>
      <c r="G19" s="136">
        <v>1</v>
      </c>
      <c r="H19" s="157" t="s">
        <v>139</v>
      </c>
      <c r="I19" s="135" t="s">
        <v>155</v>
      </c>
      <c r="J19" s="139"/>
      <c r="K19" s="140"/>
      <c r="L19" s="212"/>
      <c r="M19" s="236"/>
    </row>
    <row r="20" spans="1:13" ht="30" x14ac:dyDescent="0.25">
      <c r="A20" s="69">
        <v>19</v>
      </c>
      <c r="B20" s="69" t="s">
        <v>154</v>
      </c>
      <c r="C20" s="69" t="s">
        <v>17</v>
      </c>
      <c r="D20" s="233"/>
      <c r="E20" s="201" t="s">
        <v>50</v>
      </c>
      <c r="F20" s="135" t="s">
        <v>155</v>
      </c>
      <c r="G20" s="136">
        <v>1</v>
      </c>
      <c r="H20" s="157" t="s">
        <v>139</v>
      </c>
      <c r="I20" s="135" t="s">
        <v>155</v>
      </c>
      <c r="J20" s="139"/>
      <c r="K20" s="140"/>
      <c r="L20" s="212"/>
      <c r="M20" s="236"/>
    </row>
    <row r="21" spans="1:13" ht="60" x14ac:dyDescent="0.25">
      <c r="A21" s="69">
        <v>20</v>
      </c>
      <c r="B21" s="69" t="s">
        <v>154</v>
      </c>
      <c r="C21" s="69" t="s">
        <v>17</v>
      </c>
      <c r="D21" s="233"/>
      <c r="E21" s="69" t="s">
        <v>52</v>
      </c>
      <c r="F21" s="135" t="s">
        <v>155</v>
      </c>
      <c r="G21" s="136">
        <v>1</v>
      </c>
      <c r="H21" s="157" t="s">
        <v>139</v>
      </c>
      <c r="I21" s="135" t="s">
        <v>155</v>
      </c>
      <c r="J21" s="139"/>
      <c r="K21" s="140"/>
      <c r="L21" s="212"/>
      <c r="M21" s="236"/>
    </row>
    <row r="22" spans="1:13" ht="30" x14ac:dyDescent="0.25">
      <c r="A22" s="69">
        <v>21</v>
      </c>
      <c r="B22" s="69" t="s">
        <v>154</v>
      </c>
      <c r="C22" s="69" t="s">
        <v>17</v>
      </c>
      <c r="D22" s="233"/>
      <c r="E22" s="201" t="s">
        <v>61</v>
      </c>
      <c r="F22" s="135" t="s">
        <v>155</v>
      </c>
      <c r="G22" s="136">
        <v>1</v>
      </c>
      <c r="H22" s="157" t="s">
        <v>139</v>
      </c>
      <c r="I22" s="135" t="s">
        <v>155</v>
      </c>
      <c r="J22" s="139"/>
      <c r="K22" s="140"/>
      <c r="L22" s="212"/>
      <c r="M22" s="236"/>
    </row>
    <row r="23" spans="1:13" ht="30" x14ac:dyDescent="0.25">
      <c r="A23" s="69">
        <v>22</v>
      </c>
      <c r="B23" s="69" t="s">
        <v>154</v>
      </c>
      <c r="C23" s="69" t="s">
        <v>17</v>
      </c>
      <c r="D23" s="233"/>
      <c r="E23" s="201" t="s">
        <v>53</v>
      </c>
      <c r="F23" s="135" t="s">
        <v>155</v>
      </c>
      <c r="G23" s="136">
        <v>1</v>
      </c>
      <c r="H23" s="157" t="s">
        <v>139</v>
      </c>
      <c r="I23" s="135" t="s">
        <v>155</v>
      </c>
      <c r="J23" s="139"/>
      <c r="K23" s="140"/>
      <c r="L23" s="212"/>
      <c r="M23" s="236"/>
    </row>
    <row r="24" spans="1:13" ht="30" x14ac:dyDescent="0.25">
      <c r="A24" s="69">
        <v>23</v>
      </c>
      <c r="B24" s="69" t="s">
        <v>154</v>
      </c>
      <c r="C24" s="69" t="s">
        <v>17</v>
      </c>
      <c r="D24" s="234"/>
      <c r="E24" s="201" t="s">
        <v>51</v>
      </c>
      <c r="F24" s="135" t="s">
        <v>155</v>
      </c>
      <c r="G24" s="136">
        <v>1</v>
      </c>
      <c r="H24" s="157" t="s">
        <v>139</v>
      </c>
      <c r="I24" s="135" t="s">
        <v>155</v>
      </c>
      <c r="J24" s="139"/>
      <c r="K24" s="140"/>
      <c r="L24" s="213"/>
      <c r="M24" s="237"/>
    </row>
    <row r="25" spans="1:13" ht="45" x14ac:dyDescent="0.25">
      <c r="A25" s="69">
        <v>24</v>
      </c>
      <c r="B25" s="69" t="s">
        <v>154</v>
      </c>
      <c r="C25" s="69" t="s">
        <v>17</v>
      </c>
      <c r="D25" s="69" t="s">
        <v>47</v>
      </c>
      <c r="E25" s="69" t="s">
        <v>46</v>
      </c>
      <c r="F25" s="135" t="s">
        <v>155</v>
      </c>
      <c r="G25" s="136">
        <v>1</v>
      </c>
      <c r="H25" s="175"/>
      <c r="I25" s="135"/>
      <c r="J25" s="139"/>
      <c r="K25" s="140"/>
      <c r="L25" s="211"/>
      <c r="M25" s="181" t="s">
        <v>211</v>
      </c>
    </row>
    <row r="26" spans="1:13" ht="60" x14ac:dyDescent="0.25">
      <c r="A26" s="69">
        <v>25</v>
      </c>
      <c r="B26" s="69" t="s">
        <v>154</v>
      </c>
      <c r="C26" s="69" t="s">
        <v>17</v>
      </c>
      <c r="D26" s="69" t="s">
        <v>190</v>
      </c>
      <c r="E26" s="69" t="s">
        <v>217</v>
      </c>
      <c r="F26" s="135" t="s">
        <v>155</v>
      </c>
      <c r="G26" s="136">
        <f>2/6</f>
        <v>0.33333333333333331</v>
      </c>
      <c r="H26" s="175"/>
      <c r="I26" s="135"/>
      <c r="J26" s="139"/>
      <c r="K26" s="140"/>
      <c r="L26" s="211"/>
      <c r="M26" s="181"/>
    </row>
    <row r="27" spans="1:13" ht="195" x14ac:dyDescent="0.25">
      <c r="A27" s="69">
        <v>26</v>
      </c>
      <c r="B27" s="69" t="s">
        <v>154</v>
      </c>
      <c r="C27" s="69" t="s">
        <v>17</v>
      </c>
      <c r="D27" s="69" t="s">
        <v>192</v>
      </c>
      <c r="E27" s="69" t="s">
        <v>191</v>
      </c>
      <c r="F27" s="135" t="s">
        <v>155</v>
      </c>
      <c r="G27" s="136">
        <v>1</v>
      </c>
      <c r="H27" s="175"/>
      <c r="I27" s="135"/>
      <c r="J27" s="139"/>
      <c r="K27" s="140"/>
      <c r="L27" s="211"/>
      <c r="M27" s="181" t="s">
        <v>212</v>
      </c>
    </row>
    <row r="28" spans="1:13" ht="75" x14ac:dyDescent="0.25">
      <c r="A28" s="69">
        <v>27</v>
      </c>
      <c r="B28" s="69" t="s">
        <v>154</v>
      </c>
      <c r="C28" s="69" t="s">
        <v>17</v>
      </c>
      <c r="D28" s="69" t="s">
        <v>92</v>
      </c>
      <c r="E28" s="69" t="s">
        <v>94</v>
      </c>
      <c r="F28" s="135" t="s">
        <v>155</v>
      </c>
      <c r="G28" s="136">
        <f>1/1</f>
        <v>1</v>
      </c>
      <c r="H28" s="175"/>
      <c r="I28" s="135"/>
      <c r="J28" s="139"/>
      <c r="K28" s="140"/>
      <c r="L28" s="211"/>
      <c r="M28" s="181" t="s">
        <v>238</v>
      </c>
    </row>
    <row r="29" spans="1:13" ht="30" x14ac:dyDescent="0.25">
      <c r="A29" s="69">
        <v>28</v>
      </c>
      <c r="B29" s="69" t="s">
        <v>154</v>
      </c>
      <c r="C29" s="69" t="s">
        <v>17</v>
      </c>
      <c r="D29" s="69" t="s">
        <v>194</v>
      </c>
      <c r="E29" s="69" t="s">
        <v>196</v>
      </c>
      <c r="F29" s="135" t="s">
        <v>155</v>
      </c>
      <c r="G29" s="136">
        <f>1/1</f>
        <v>1</v>
      </c>
      <c r="H29" s="175"/>
      <c r="I29" s="135"/>
      <c r="J29" s="139"/>
      <c r="K29" s="140"/>
      <c r="L29" s="211"/>
      <c r="M29" s="181" t="s">
        <v>237</v>
      </c>
    </row>
    <row r="30" spans="1:13" ht="120" x14ac:dyDescent="0.25">
      <c r="A30" s="69">
        <v>29</v>
      </c>
      <c r="B30" s="69" t="s">
        <v>154</v>
      </c>
      <c r="C30" s="69" t="s">
        <v>17</v>
      </c>
      <c r="D30" s="69" t="s">
        <v>77</v>
      </c>
      <c r="E30" s="69" t="s">
        <v>78</v>
      </c>
      <c r="F30" s="135" t="s">
        <v>155</v>
      </c>
      <c r="G30" s="136">
        <v>1</v>
      </c>
      <c r="H30" s="175"/>
      <c r="I30" s="135"/>
      <c r="J30" s="139"/>
      <c r="K30" s="140"/>
      <c r="L30" s="211"/>
      <c r="M30" s="181" t="s">
        <v>213</v>
      </c>
    </row>
    <row r="31" spans="1:13" ht="60.75" thickBot="1" x14ac:dyDescent="0.3">
      <c r="A31" s="69">
        <v>30</v>
      </c>
      <c r="B31" s="122" t="s">
        <v>154</v>
      </c>
      <c r="C31" s="122" t="s">
        <v>17</v>
      </c>
      <c r="D31" s="122" t="s">
        <v>95</v>
      </c>
      <c r="E31" s="122" t="s">
        <v>96</v>
      </c>
      <c r="F31" s="121" t="s">
        <v>155</v>
      </c>
      <c r="G31" s="186">
        <v>1</v>
      </c>
      <c r="H31" s="177"/>
      <c r="I31" s="121"/>
      <c r="J31" s="158"/>
      <c r="K31" s="159"/>
      <c r="L31" s="214"/>
      <c r="M31" s="182" t="s">
        <v>239</v>
      </c>
    </row>
    <row r="32" spans="1:13" ht="30.75" thickBot="1" x14ac:dyDescent="0.3">
      <c r="A32" s="123">
        <v>31</v>
      </c>
      <c r="B32" s="123" t="s">
        <v>154</v>
      </c>
      <c r="C32" s="123" t="s">
        <v>18</v>
      </c>
      <c r="D32" s="123" t="s">
        <v>198</v>
      </c>
      <c r="E32" s="123" t="s">
        <v>132</v>
      </c>
      <c r="F32" s="124" t="s">
        <v>155</v>
      </c>
      <c r="G32" s="125">
        <f>1/1</f>
        <v>1</v>
      </c>
      <c r="H32" s="160"/>
      <c r="I32" s="124"/>
      <c r="J32" s="161"/>
      <c r="K32" s="162"/>
      <c r="L32" s="215"/>
      <c r="M32" s="183"/>
    </row>
    <row r="33" spans="1:13" ht="105.75" thickBot="1" x14ac:dyDescent="0.3">
      <c r="A33" s="123">
        <v>32</v>
      </c>
      <c r="B33" s="70" t="s">
        <v>154</v>
      </c>
      <c r="C33" s="70" t="s">
        <v>18</v>
      </c>
      <c r="D33" s="70" t="s">
        <v>99</v>
      </c>
      <c r="E33" s="70" t="s">
        <v>162</v>
      </c>
      <c r="F33" s="71" t="s">
        <v>155</v>
      </c>
      <c r="G33" s="72">
        <v>0</v>
      </c>
      <c r="H33" s="163">
        <v>4000000</v>
      </c>
      <c r="I33" s="71"/>
      <c r="J33" s="164"/>
      <c r="K33" s="165"/>
      <c r="L33" s="216" t="s">
        <v>218</v>
      </c>
      <c r="M33" s="184"/>
    </row>
    <row r="34" spans="1:13" ht="60.75" thickBot="1" x14ac:dyDescent="0.3">
      <c r="A34" s="123">
        <v>33</v>
      </c>
      <c r="B34" s="70" t="s">
        <v>154</v>
      </c>
      <c r="C34" s="70" t="s">
        <v>18</v>
      </c>
      <c r="D34" s="70" t="s">
        <v>199</v>
      </c>
      <c r="E34" s="70" t="s">
        <v>164</v>
      </c>
      <c r="F34" s="71" t="s">
        <v>155</v>
      </c>
      <c r="G34" s="72">
        <v>0</v>
      </c>
      <c r="H34" s="163">
        <v>2000000</v>
      </c>
      <c r="I34" s="71"/>
      <c r="J34" s="164"/>
      <c r="K34" s="165"/>
      <c r="L34" s="216" t="s">
        <v>219</v>
      </c>
      <c r="M34" s="184" t="s">
        <v>240</v>
      </c>
    </row>
    <row r="35" spans="1:13" ht="102.75" thickBot="1" x14ac:dyDescent="0.3">
      <c r="A35" s="123">
        <v>34</v>
      </c>
      <c r="B35" s="132" t="s">
        <v>154</v>
      </c>
      <c r="C35" s="132" t="s">
        <v>18</v>
      </c>
      <c r="D35" s="132" t="s">
        <v>167</v>
      </c>
      <c r="E35" s="132" t="s">
        <v>80</v>
      </c>
      <c r="F35" s="133" t="s">
        <v>155</v>
      </c>
      <c r="G35" s="134">
        <f>1/7</f>
        <v>0.14285714285714285</v>
      </c>
      <c r="H35" s="166">
        <v>840000</v>
      </c>
      <c r="I35" s="133"/>
      <c r="J35" s="167"/>
      <c r="K35" s="168"/>
      <c r="L35" s="217" t="s">
        <v>222</v>
      </c>
      <c r="M35" s="202"/>
    </row>
    <row r="36" spans="1:13" ht="45.75" thickBot="1" x14ac:dyDescent="0.3">
      <c r="A36" s="126">
        <v>35</v>
      </c>
      <c r="B36" s="126" t="s">
        <v>154</v>
      </c>
      <c r="C36" s="126" t="s">
        <v>19</v>
      </c>
      <c r="D36" s="126" t="s">
        <v>201</v>
      </c>
      <c r="E36" s="126" t="s">
        <v>220</v>
      </c>
      <c r="F36" s="127" t="s">
        <v>155</v>
      </c>
      <c r="G36" s="128">
        <f>1/2</f>
        <v>0.5</v>
      </c>
      <c r="H36" s="142"/>
      <c r="I36" s="127"/>
      <c r="J36" s="169"/>
      <c r="K36" s="170"/>
      <c r="L36" s="185" t="s">
        <v>235</v>
      </c>
      <c r="M36" s="185"/>
    </row>
    <row r="37" spans="1:13" ht="75.75" thickBot="1" x14ac:dyDescent="0.3">
      <c r="A37" s="126">
        <v>36</v>
      </c>
      <c r="B37" s="73" t="s">
        <v>154</v>
      </c>
      <c r="C37" s="73" t="s">
        <v>19</v>
      </c>
      <c r="D37" s="73" t="s">
        <v>203</v>
      </c>
      <c r="E37" s="73" t="s">
        <v>206</v>
      </c>
      <c r="F37" s="74" t="s">
        <v>155</v>
      </c>
      <c r="G37" s="75">
        <f>1/2</f>
        <v>0.5</v>
      </c>
      <c r="H37" s="143"/>
      <c r="I37" s="74"/>
      <c r="J37" s="171"/>
      <c r="K37" s="172"/>
      <c r="L37" s="203" t="s">
        <v>221</v>
      </c>
      <c r="M37" s="203"/>
    </row>
    <row r="38" spans="1:13" ht="60.75" thickBot="1" x14ac:dyDescent="0.3">
      <c r="A38" s="126">
        <v>37</v>
      </c>
      <c r="B38" s="129" t="s">
        <v>154</v>
      </c>
      <c r="C38" s="129" t="s">
        <v>19</v>
      </c>
      <c r="D38" s="129" t="s">
        <v>175</v>
      </c>
      <c r="E38" s="129" t="s">
        <v>204</v>
      </c>
      <c r="F38" s="130" t="s">
        <v>155</v>
      </c>
      <c r="G38" s="131">
        <v>0</v>
      </c>
      <c r="H38" s="144"/>
      <c r="I38" s="130"/>
      <c r="J38" s="173"/>
      <c r="K38" s="174"/>
      <c r="L38" s="204">
        <v>42667</v>
      </c>
      <c r="M38" s="204" t="s">
        <v>241</v>
      </c>
    </row>
    <row r="39" spans="1:13" x14ac:dyDescent="0.25">
      <c r="J39" s="77"/>
    </row>
  </sheetData>
  <mergeCells count="2">
    <mergeCell ref="D18:D24"/>
    <mergeCell ref="M18:M24"/>
  </mergeCells>
  <pageMargins left="0.7" right="0.7" top="0.75" bottom="0.75" header="0.3" footer="0.3"/>
  <pageSetup paperSize="9" scale="43"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Plan de trabajo MMP 2016</vt:lpstr>
      <vt:lpstr>SEGUIMIENTO</vt:lpstr>
      <vt:lpstr>'Plan de trabajo MMP 2016'!Print_Titles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Vallejo</dc:creator>
  <cp:lastModifiedBy>Claudia Gil</cp:lastModifiedBy>
  <cp:lastPrinted>2016-10-10T16:24:08Z</cp:lastPrinted>
  <dcterms:created xsi:type="dcterms:W3CDTF">2015-05-13T17:10:32Z</dcterms:created>
  <dcterms:modified xsi:type="dcterms:W3CDTF">2016-12-06T15:40:22Z</dcterms:modified>
</cp:coreProperties>
</file>