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2/"/>
    </mc:Choice>
  </mc:AlternateContent>
  <xr:revisionPtr revIDLastSave="0" documentId="13_ncr:1_{1F59D452-2C8B-E145-843E-C96E9FC11F26}" xr6:coauthVersionLast="47" xr6:coauthVersionMax="47" xr10:uidLastSave="{00000000-0000-0000-0000-000000000000}"/>
  <bookViews>
    <workbookView xWindow="0" yWindow="860" windowWidth="19200" windowHeight="24000" activeTab="3" xr2:uid="{00000000-000D-0000-FFFF-FFFF00000000}"/>
  </bookViews>
  <sheets>
    <sheet name="Sheet3" sheetId="5" r:id="rId1"/>
    <sheet name="Sheet4" sheetId="6" r:id="rId2"/>
    <sheet name="Sheet5" sheetId="7" r:id="rId3"/>
    <sheet name="Data" sheetId="1" r:id="rId4"/>
    <sheet name="DescripStat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" i="1" l="1"/>
  <c r="H57" i="1"/>
  <c r="H38" i="1"/>
  <c r="E4" i="2" a="1"/>
  <c r="E4" i="2" s="1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B11" i="2"/>
  <c r="B10" i="2"/>
  <c r="B9" i="2"/>
  <c r="B8" i="2"/>
  <c r="B7" i="2"/>
  <c r="B6" i="2"/>
  <c r="B5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<sst xmlns="http://schemas.openxmlformats.org/spreadsheetml/2006/main" count="131" uniqueCount="34">
  <si>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</si>
  <si>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</si>
  <si>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</si>
  <si>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</si>
  <si>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</si>
  <si>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</si>
  <si>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</si>
  <si>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</si>
  <si>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</si>
  <si>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</si>
  <si>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</si>
  <si>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</si>
  <si>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</si>
  <si>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</si>
  <si>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</si>
  <si>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</si>
  <si>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Time(min)</t>
  </si>
  <si>
    <t>Amount Spent</t>
  </si>
  <si>
    <t>Mean</t>
  </si>
  <si>
    <t>Median</t>
  </si>
  <si>
    <t>Mode</t>
  </si>
  <si>
    <t>Sd</t>
  </si>
  <si>
    <t>Variance</t>
  </si>
  <si>
    <t>Range</t>
  </si>
  <si>
    <t>Min</t>
  </si>
  <si>
    <t>Max</t>
  </si>
  <si>
    <t>Sum</t>
  </si>
  <si>
    <t>Count</t>
  </si>
  <si>
    <t>Bins Limits (length of Time)</t>
  </si>
  <si>
    <t>Bins Limits (Numbers of pages)</t>
  </si>
  <si>
    <t>Bin Limits (Amount Spent)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</si>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</sst>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Sheet3!$A$2:$A$13</c:f>
              <c:strCache>
                <c:ptCount val="12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  <c:pt idx="10">
                  <c:v>35</c:v>
                </c:pt>
                <c:pt idx="11">
                  <c:v>More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2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68-964C-B6DF-B4D50C09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733055"/>
        <c:axId val="1600734767"/>
      </c:barChart>
      <c:catAx>
        <c:axId val="1600733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0734767"/>
        <c:crosses val="autoZero"/>
        <c:auto val="1"/>
        <c:lblAlgn val="ctr"/>
        <c:lblOffset val="100"/>
        <c:noMultiLvlLbl val="0"/>
      </c:catAx>
      <c:valAx>
        <c:axId val="1600734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07330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More</c:v>
                </c:pt>
              </c:strCache>
            </c:strRef>
          </c:cat>
          <c:val>
            <c:numRef>
              <c:f>Sheet4!$B$2:$B$11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D-C542-B479-EE5091C00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6476175"/>
        <c:axId val="1573393247"/>
      </c:barChart>
      <c:catAx>
        <c:axId val="1546476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3393247"/>
        <c:crosses val="autoZero"/>
        <c:auto val="1"/>
        <c:lblAlgn val="ctr"/>
        <c:lblOffset val="100"/>
        <c:noMultiLvlLbl val="0"/>
      </c:catAx>
      <c:valAx>
        <c:axId val="1573393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6476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Sheet5!$A$2:$A$16</c:f>
              <c:strCache>
                <c:ptCount val="15"/>
                <c:pt idx="0">
                  <c:v>15</c:v>
                </c:pt>
                <c:pt idx="1">
                  <c:v>27</c:v>
                </c:pt>
                <c:pt idx="2">
                  <c:v>39</c:v>
                </c:pt>
                <c:pt idx="3">
                  <c:v>51</c:v>
                </c:pt>
                <c:pt idx="4">
                  <c:v>63</c:v>
                </c:pt>
                <c:pt idx="5">
                  <c:v>75</c:v>
                </c:pt>
                <c:pt idx="6">
                  <c:v>87</c:v>
                </c:pt>
                <c:pt idx="7">
                  <c:v>99</c:v>
                </c:pt>
                <c:pt idx="8">
                  <c:v>111</c:v>
                </c:pt>
                <c:pt idx="9">
                  <c:v>123</c:v>
                </c:pt>
                <c:pt idx="10">
                  <c:v>135</c:v>
                </c:pt>
                <c:pt idx="11">
                  <c:v>147</c:v>
                </c:pt>
                <c:pt idx="12">
                  <c:v>159</c:v>
                </c:pt>
                <c:pt idx="13">
                  <c:v>171</c:v>
                </c:pt>
                <c:pt idx="14">
                  <c:v>More</c:v>
                </c:pt>
              </c:strCache>
            </c:strRef>
          </c:cat>
          <c:val>
            <c:numRef>
              <c:f>Sheet5!$B$2:$B$16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4-BF41-85C5-614AE40CB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278079"/>
        <c:axId val="292032511"/>
      </c:barChart>
      <c:catAx>
        <c:axId val="29227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2032511"/>
        <c:crosses val="autoZero"/>
        <c:auto val="1"/>
        <c:lblAlgn val="ctr"/>
        <c:lblOffset val="100"/>
        <c:noMultiLvlLbl val="0"/>
      </c:catAx>
      <c:valAx>
        <c:axId val="292032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22780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9-B047-824B-3DA35829B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682959"/>
        <c:axId val="1549540399"/>
      </c:scatterChart>
      <c:valAx>
        <c:axId val="12246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40399"/>
        <c:crosses val="autoZero"/>
        <c:crossBetween val="midCat"/>
      </c:valAx>
      <c:valAx>
        <c:axId val="154954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8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6-FF42-A910-1BC971AC2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982047"/>
        <c:axId val="1558983759"/>
      </c:scatterChart>
      <c:valAx>
        <c:axId val="155898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83759"/>
        <c:crosses val="autoZero"/>
        <c:crossBetween val="midCat"/>
      </c:valAx>
      <c:valAx>
        <c:axId val="155898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8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Pages Viewed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Data!$D$2:$D$57</c:f>
              <c:numCache>
                <c:formatCode>0.0</c:formatCode>
                <c:ptCount val="56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Data!$E$2:$E$57</c:f>
              <c:numCache>
                <c:formatCode>General</c:formatCode>
                <c:ptCount val="56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A-544E-9AA6-CBBD1793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36512"/>
        <c:axId val="25690720"/>
      </c:scatterChart>
      <c:valAx>
        <c:axId val="11811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0720"/>
        <c:crosses val="autoZero"/>
        <c:crossBetween val="midCat"/>
      </c:valAx>
      <c:valAx>
        <c:axId val="256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3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18F53-9911-5860-D8EB-A725263FA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05E1F-F864-7CEF-9549-D5EC68175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F5748-B24A-C1C7-D20E-079FFB597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18</xdr:row>
      <xdr:rowOff>152400</xdr:rowOff>
    </xdr:from>
    <xdr:to>
      <xdr:col>9</xdr:col>
      <xdr:colOff>1739900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A7A9C-A7A2-36CB-5ADB-D3A0AAE29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39</xdr:row>
      <xdr:rowOff>25400</xdr:rowOff>
    </xdr:from>
    <xdr:to>
      <xdr:col>10</xdr:col>
      <xdr:colOff>38100</xdr:colOff>
      <xdr:row>54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B14F2D-019A-E03B-6EC2-867486B79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57</xdr:row>
      <xdr:rowOff>76200</xdr:rowOff>
    </xdr:from>
    <xdr:to>
      <xdr:col>10</xdr:col>
      <xdr:colOff>0</xdr:colOff>
      <xdr:row>75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61EE11-7FC2-4A56-07C9-97B6F7A2E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0500-68C1-9E47-B012-BA7FFCB4C01C}">
  <dimension ref="A1:B13"/>
  <sheetViews>
    <sheetView workbookViewId="0">
      <selection sqref="A1:B13"/>
    </sheetView>
  </sheetViews>
  <sheetFormatPr baseColWidth="10" defaultRowHeight="16" x14ac:dyDescent="0.2"/>
  <sheetData>
    <row r="1" spans="1:2" x14ac:dyDescent="0.2">
      <c r="A1" s="17" t="s">
        <v>31</v>
      </c>
      <c r="B1" s="17" t="s">
        <v>33</v>
      </c>
    </row>
    <row r="2" spans="1:2" x14ac:dyDescent="0.2">
      <c r="A2" s="18">
        <v>5</v>
      </c>
      <c r="B2" s="15">
        <v>2</v>
      </c>
    </row>
    <row r="3" spans="1:2" x14ac:dyDescent="0.2">
      <c r="A3" s="18">
        <v>8</v>
      </c>
      <c r="B3" s="15">
        <v>8</v>
      </c>
    </row>
    <row r="4" spans="1:2" x14ac:dyDescent="0.2">
      <c r="A4" s="18">
        <v>11</v>
      </c>
      <c r="B4" s="15">
        <v>12</v>
      </c>
    </row>
    <row r="5" spans="1:2" x14ac:dyDescent="0.2">
      <c r="A5" s="18">
        <v>14</v>
      </c>
      <c r="B5" s="15">
        <v>14</v>
      </c>
    </row>
    <row r="6" spans="1:2" x14ac:dyDescent="0.2">
      <c r="A6" s="18">
        <v>17</v>
      </c>
      <c r="B6" s="15">
        <v>6</v>
      </c>
    </row>
    <row r="7" spans="1:2" x14ac:dyDescent="0.2">
      <c r="A7" s="18">
        <v>20</v>
      </c>
      <c r="B7" s="15">
        <v>3</v>
      </c>
    </row>
    <row r="8" spans="1:2" x14ac:dyDescent="0.2">
      <c r="A8" s="18">
        <v>23</v>
      </c>
      <c r="B8" s="15">
        <v>0</v>
      </c>
    </row>
    <row r="9" spans="1:2" x14ac:dyDescent="0.2">
      <c r="A9" s="18">
        <v>26</v>
      </c>
      <c r="B9" s="15">
        <v>3</v>
      </c>
    </row>
    <row r="10" spans="1:2" x14ac:dyDescent="0.2">
      <c r="A10" s="18">
        <v>29</v>
      </c>
      <c r="B10" s="15">
        <v>0</v>
      </c>
    </row>
    <row r="11" spans="1:2" x14ac:dyDescent="0.2">
      <c r="A11" s="18">
        <v>32</v>
      </c>
      <c r="B11" s="15">
        <v>1</v>
      </c>
    </row>
    <row r="12" spans="1:2" x14ac:dyDescent="0.2">
      <c r="A12" s="18">
        <v>35</v>
      </c>
      <c r="B12" s="15">
        <v>1</v>
      </c>
    </row>
    <row r="13" spans="1:2" ht="17" thickBot="1" x14ac:dyDescent="0.25">
      <c r="A13" s="16" t="s">
        <v>32</v>
      </c>
      <c r="B13" s="16">
        <v>0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6404-363F-B242-A5B6-D257AE34B909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17" t="s">
        <v>31</v>
      </c>
      <c r="B1" s="17" t="s">
        <v>33</v>
      </c>
    </row>
    <row r="2" spans="1:2" x14ac:dyDescent="0.2">
      <c r="A2" s="18">
        <v>2</v>
      </c>
      <c r="B2" s="15">
        <v>7</v>
      </c>
    </row>
    <row r="3" spans="1:2" x14ac:dyDescent="0.2">
      <c r="A3" s="18">
        <v>3</v>
      </c>
      <c r="B3" s="15">
        <v>6</v>
      </c>
    </row>
    <row r="4" spans="1:2" x14ac:dyDescent="0.2">
      <c r="A4" s="18">
        <v>4</v>
      </c>
      <c r="B4" s="15">
        <v>12</v>
      </c>
    </row>
    <row r="5" spans="1:2" x14ac:dyDescent="0.2">
      <c r="A5" s="18">
        <v>5</v>
      </c>
      <c r="B5" s="15">
        <v>8</v>
      </c>
    </row>
    <row r="6" spans="1:2" x14ac:dyDescent="0.2">
      <c r="A6" s="18">
        <v>6</v>
      </c>
      <c r="B6" s="15">
        <v>7</v>
      </c>
    </row>
    <row r="7" spans="1:2" x14ac:dyDescent="0.2">
      <c r="A7" s="18">
        <v>7</v>
      </c>
      <c r="B7" s="15">
        <v>6</v>
      </c>
    </row>
    <row r="8" spans="1:2" x14ac:dyDescent="0.2">
      <c r="A8" s="18">
        <v>8</v>
      </c>
      <c r="B8" s="15">
        <v>1</v>
      </c>
    </row>
    <row r="9" spans="1:2" x14ac:dyDescent="0.2">
      <c r="A9" s="18">
        <v>9</v>
      </c>
      <c r="B9" s="15">
        <v>1</v>
      </c>
    </row>
    <row r="10" spans="1:2" x14ac:dyDescent="0.2">
      <c r="A10" s="18">
        <v>10</v>
      </c>
      <c r="B10" s="15">
        <v>2</v>
      </c>
    </row>
    <row r="11" spans="1:2" ht="17" thickBot="1" x14ac:dyDescent="0.25">
      <c r="A11" s="16" t="s">
        <v>32</v>
      </c>
      <c r="B11" s="16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788A-56A7-6045-A1E9-1A5F10B12C1A}">
  <dimension ref="A1:B16"/>
  <sheetViews>
    <sheetView workbookViewId="0">
      <selection sqref="A1:B16"/>
    </sheetView>
  </sheetViews>
  <sheetFormatPr baseColWidth="10" defaultRowHeight="16" x14ac:dyDescent="0.2"/>
  <sheetData>
    <row r="1" spans="1:2" x14ac:dyDescent="0.2">
      <c r="A1" s="17" t="s">
        <v>31</v>
      </c>
      <c r="B1" s="17" t="s">
        <v>33</v>
      </c>
    </row>
    <row r="2" spans="1:2" x14ac:dyDescent="0.2">
      <c r="A2" s="18">
        <v>15</v>
      </c>
      <c r="B2" s="15">
        <v>0</v>
      </c>
    </row>
    <row r="3" spans="1:2" x14ac:dyDescent="0.2">
      <c r="A3" s="18">
        <v>27</v>
      </c>
      <c r="B3" s="15">
        <v>2</v>
      </c>
    </row>
    <row r="4" spans="1:2" x14ac:dyDescent="0.2">
      <c r="A4" s="18">
        <v>39</v>
      </c>
      <c r="B4" s="15">
        <v>7</v>
      </c>
    </row>
    <row r="5" spans="1:2" x14ac:dyDescent="0.2">
      <c r="A5" s="18">
        <v>51</v>
      </c>
      <c r="B5" s="15">
        <v>6</v>
      </c>
    </row>
    <row r="6" spans="1:2" x14ac:dyDescent="0.2">
      <c r="A6" s="18">
        <v>63</v>
      </c>
      <c r="B6" s="15">
        <v>10</v>
      </c>
    </row>
    <row r="7" spans="1:2" x14ac:dyDescent="0.2">
      <c r="A7" s="18">
        <v>75</v>
      </c>
      <c r="B7" s="15">
        <v>11</v>
      </c>
    </row>
    <row r="8" spans="1:2" x14ac:dyDescent="0.2">
      <c r="A8" s="18">
        <v>87</v>
      </c>
      <c r="B8" s="15">
        <v>3</v>
      </c>
    </row>
    <row r="9" spans="1:2" x14ac:dyDescent="0.2">
      <c r="A9" s="18">
        <v>99</v>
      </c>
      <c r="B9" s="15">
        <v>3</v>
      </c>
    </row>
    <row r="10" spans="1:2" x14ac:dyDescent="0.2">
      <c r="A10" s="18">
        <v>111</v>
      </c>
      <c r="B10" s="15">
        <v>3</v>
      </c>
    </row>
    <row r="11" spans="1:2" x14ac:dyDescent="0.2">
      <c r="A11" s="18">
        <v>123</v>
      </c>
      <c r="B11" s="15">
        <v>1</v>
      </c>
    </row>
    <row r="12" spans="1:2" x14ac:dyDescent="0.2">
      <c r="A12" s="18">
        <v>135</v>
      </c>
      <c r="B12" s="15">
        <v>2</v>
      </c>
    </row>
    <row r="13" spans="1:2" x14ac:dyDescent="0.2">
      <c r="A13" s="18">
        <v>147</v>
      </c>
      <c r="B13" s="15">
        <v>0</v>
      </c>
    </row>
    <row r="14" spans="1:2" x14ac:dyDescent="0.2">
      <c r="A14" s="18">
        <v>159</v>
      </c>
      <c r="B14" s="15">
        <v>2</v>
      </c>
    </row>
    <row r="15" spans="1:2" x14ac:dyDescent="0.2">
      <c r="A15" s="18">
        <v>171</v>
      </c>
      <c r="B15" s="15">
        <v>0</v>
      </c>
    </row>
    <row r="16" spans="1:2" ht="17" thickBot="1" x14ac:dyDescent="0.25">
      <c r="A16" s="16" t="s">
        <v>32</v>
      </c>
      <c r="B16" s="16">
        <v>0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C31" workbookViewId="0">
      <selection activeCell="H79" sqref="H79"/>
    </sheetView>
  </sheetViews>
  <sheetFormatPr baseColWidth="10" defaultColWidth="8.83203125" defaultRowHeight="16" x14ac:dyDescent="0.2"/>
  <cols>
    <col min="1" max="1" width="9.5" style="5" customWidth="1"/>
    <col min="2" max="2" width="9" style="5"/>
    <col min="3" max="3" width="14.6640625" customWidth="1"/>
    <col min="4" max="4" width="11.33203125" style="5" customWidth="1"/>
    <col min="5" max="5" width="13.5" style="5" customWidth="1"/>
    <col min="6" max="6" width="15.83203125" style="5" customWidth="1"/>
    <col min="8" max="8" width="24" bestFit="1" customWidth="1"/>
    <col min="9" max="9" width="27.1640625" bestFit="1" customWidth="1"/>
    <col min="10" max="10" width="23.1640625" bestFit="1" customWidth="1"/>
  </cols>
  <sheetData>
    <row r="1" spans="1:10" x14ac:dyDescent="0.2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H1" t="s">
        <v>28</v>
      </c>
      <c r="I1" t="s">
        <v>29</v>
      </c>
      <c r="J1" t="s">
        <v>30</v>
      </c>
    </row>
    <row r="2" spans="1:10" x14ac:dyDescent="0.2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H2">
        <v>5</v>
      </c>
      <c r="I2">
        <v>2</v>
      </c>
      <c r="J2">
        <v>15</v>
      </c>
    </row>
    <row r="3" spans="1:10" x14ac:dyDescent="0.2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H3">
        <v>8</v>
      </c>
      <c r="I3">
        <v>3</v>
      </c>
      <c r="J3">
        <v>27</v>
      </c>
    </row>
    <row r="4" spans="1:10" x14ac:dyDescent="0.2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H4">
        <v>11</v>
      </c>
      <c r="I4">
        <v>4</v>
      </c>
      <c r="J4">
        <v>39</v>
      </c>
    </row>
    <row r="5" spans="1:10" x14ac:dyDescent="0.2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H5">
        <v>14</v>
      </c>
      <c r="I5">
        <v>5</v>
      </c>
      <c r="J5">
        <v>51</v>
      </c>
    </row>
    <row r="6" spans="1:10" x14ac:dyDescent="0.2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H6">
        <v>17</v>
      </c>
      <c r="I6">
        <v>6</v>
      </c>
      <c r="J6">
        <v>63</v>
      </c>
    </row>
    <row r="7" spans="1:10" x14ac:dyDescent="0.2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H7">
        <v>20</v>
      </c>
      <c r="I7">
        <v>7</v>
      </c>
      <c r="J7">
        <v>75</v>
      </c>
    </row>
    <row r="8" spans="1:10" x14ac:dyDescent="0.2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H8">
        <v>23</v>
      </c>
      <c r="I8">
        <v>8</v>
      </c>
      <c r="J8">
        <v>87</v>
      </c>
    </row>
    <row r="9" spans="1:10" x14ac:dyDescent="0.2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H9">
        <v>26</v>
      </c>
      <c r="I9">
        <v>9</v>
      </c>
      <c r="J9">
        <v>99</v>
      </c>
    </row>
    <row r="10" spans="1:10" x14ac:dyDescent="0.2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H10">
        <v>29</v>
      </c>
      <c r="I10">
        <v>10</v>
      </c>
      <c r="J10">
        <v>111</v>
      </c>
    </row>
    <row r="11" spans="1:10" x14ac:dyDescent="0.2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H11">
        <v>32</v>
      </c>
      <c r="J11">
        <v>123</v>
      </c>
    </row>
    <row r="12" spans="1:10" x14ac:dyDescent="0.2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H12">
        <v>35</v>
      </c>
      <c r="J12">
        <v>135</v>
      </c>
    </row>
    <row r="13" spans="1:10" x14ac:dyDescent="0.2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J13">
        <v>147</v>
      </c>
    </row>
    <row r="14" spans="1:10" x14ac:dyDescent="0.2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J14">
        <v>159</v>
      </c>
    </row>
    <row r="15" spans="1:10" x14ac:dyDescent="0.2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J15">
        <v>171</v>
      </c>
    </row>
    <row r="16" spans="1:10" x14ac:dyDescent="0.2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2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2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2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2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2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2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2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2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2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2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2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2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2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2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2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2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8" x14ac:dyDescent="0.2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8" x14ac:dyDescent="0.2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8" x14ac:dyDescent="0.2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8" x14ac:dyDescent="0.2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8" x14ac:dyDescent="0.2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8" x14ac:dyDescent="0.2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  <c r="H38">
        <f>CORREL(D2:D51, F2:F51)</f>
        <v>0.58004761598041299</v>
      </c>
    </row>
    <row r="39" spans="1:8" x14ac:dyDescent="0.2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8" x14ac:dyDescent="0.2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8" x14ac:dyDescent="0.2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8" x14ac:dyDescent="0.2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8" x14ac:dyDescent="0.2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8" x14ac:dyDescent="0.2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8" x14ac:dyDescent="0.2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8" x14ac:dyDescent="0.2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8" x14ac:dyDescent="0.2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8" x14ac:dyDescent="0.2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8" x14ac:dyDescent="0.2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8" x14ac:dyDescent="0.2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8" x14ac:dyDescent="0.2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  <row r="57" spans="1:8" x14ac:dyDescent="0.2">
      <c r="H57">
        <f>CORREL(E2:E51,F2:F51)</f>
        <v>0.72366692347696127</v>
      </c>
    </row>
    <row r="78" spans="8:8" x14ac:dyDescent="0.2">
      <c r="H78">
        <f>CORREL(D2:D51, E2:E51)</f>
        <v>0.59556752365482568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0A59-03F3-E349-9FAA-F6B65ADB4CA9}">
  <dimension ref="A1:E11"/>
  <sheetViews>
    <sheetView workbookViewId="0">
      <selection activeCell="E7" sqref="E7"/>
    </sheetView>
  </sheetViews>
  <sheetFormatPr baseColWidth="10" defaultRowHeight="16" x14ac:dyDescent="0.2"/>
  <cols>
    <col min="2" max="2" width="9.5" bestFit="1" customWidth="1"/>
    <col min="3" max="3" width="12.5" bestFit="1" customWidth="1"/>
    <col min="4" max="4" width="12.6640625" bestFit="1" customWidth="1"/>
  </cols>
  <sheetData>
    <row r="1" spans="1:5" x14ac:dyDescent="0.2">
      <c r="A1" s="10"/>
      <c r="B1" s="11" t="s">
        <v>16</v>
      </c>
      <c r="C1" s="11" t="s">
        <v>4</v>
      </c>
      <c r="D1" s="12" t="s">
        <v>17</v>
      </c>
    </row>
    <row r="2" spans="1:5" x14ac:dyDescent="0.2">
      <c r="A2" s="13" t="s">
        <v>18</v>
      </c>
      <c r="B2">
        <f>AVERAGE(Data!D:D)</f>
        <v>12.810000000000002</v>
      </c>
      <c r="C2">
        <f>AVERAGE(Data!E:E)</f>
        <v>4.82</v>
      </c>
      <c r="D2">
        <f>AVERAGE(Data!F:F)</f>
        <v>68.128200000000021</v>
      </c>
    </row>
    <row r="3" spans="1:5" x14ac:dyDescent="0.2">
      <c r="A3" s="13" t="s">
        <v>19</v>
      </c>
      <c r="B3">
        <f>MEDIAN(Data!D:D)</f>
        <v>11.4</v>
      </c>
      <c r="C3">
        <f>MEDIAN(Data!E:E)</f>
        <v>4.5</v>
      </c>
      <c r="D3">
        <f>MEDIAN(Data!F:F)</f>
        <v>62.15</v>
      </c>
    </row>
    <row r="4" spans="1:5" x14ac:dyDescent="0.2">
      <c r="A4" s="13" t="s">
        <v>20</v>
      </c>
      <c r="B4">
        <f>_xlfn.MODE.SNGL(Data!D:D)</f>
        <v>11.4</v>
      </c>
      <c r="C4">
        <f>_xlfn.MODE.SNGL(Data!E:E)</f>
        <v>4</v>
      </c>
      <c r="D4" t="e">
        <f>_xlfn.MODE.SNGL(Data!F:F)</f>
        <v>#N/A</v>
      </c>
      <c r="E4" t="e" cm="1">
        <f t="array" aca="1" ref="E4" ca="1">MODE.MULTI(Data!F:F)</f>
        <v>#NAME?</v>
      </c>
    </row>
    <row r="5" spans="1:5" x14ac:dyDescent="0.2">
      <c r="A5" s="13" t="s">
        <v>21</v>
      </c>
      <c r="B5">
        <f>STDEV(Data!D:D)</f>
        <v>6.0633139049701157</v>
      </c>
      <c r="C5">
        <f>STDEV(Data!E:E)</f>
        <v>2.037305142804573</v>
      </c>
      <c r="D5">
        <f>STDEV(Data!F:F)</f>
        <v>32.343757855327823</v>
      </c>
    </row>
    <row r="6" spans="1:5" x14ac:dyDescent="0.2">
      <c r="A6" s="13" t="s">
        <v>22</v>
      </c>
      <c r="B6">
        <f>_xlfn.VAR.S(Data!D:D)</f>
        <v>36.763775510203956</v>
      </c>
      <c r="C6">
        <f>_xlfn.VAR.S(Data!E:E)</f>
        <v>4.1506122448979612</v>
      </c>
      <c r="D6">
        <f>_xlfn.VAR.S(Data!F:F)</f>
        <v>1046.1186722040804</v>
      </c>
    </row>
    <row r="7" spans="1:5" x14ac:dyDescent="0.2">
      <c r="A7" s="13" t="s">
        <v>23</v>
      </c>
      <c r="B7">
        <f>MAX(Data!D:D)-MIN(Data!D:D)</f>
        <v>28.599999999999998</v>
      </c>
      <c r="C7">
        <f>MAX(Data!E:E)-MIN(Data!E:E)</f>
        <v>8</v>
      </c>
      <c r="D7">
        <f>MAX(Data!F:F)-MIN(Data!F:F)</f>
        <v>140.66999999999999</v>
      </c>
    </row>
    <row r="8" spans="1:5" x14ac:dyDescent="0.2">
      <c r="A8" s="13" t="s">
        <v>24</v>
      </c>
      <c r="B8">
        <f>MIN(Data!D:D)</f>
        <v>4.3</v>
      </c>
      <c r="C8">
        <f>MIN(Data!E:E)</f>
        <v>2</v>
      </c>
      <c r="D8">
        <f>MIN(Data!F:F)</f>
        <v>17.840000000000003</v>
      </c>
    </row>
    <row r="9" spans="1:5" x14ac:dyDescent="0.2">
      <c r="A9" s="13" t="s">
        <v>25</v>
      </c>
      <c r="B9">
        <f>MAX(Data!D:D)</f>
        <v>32.9</v>
      </c>
      <c r="C9">
        <f>MAX(Data!E:E)</f>
        <v>10</v>
      </c>
      <c r="D9">
        <f>MAX(Data!F:F)</f>
        <v>158.51</v>
      </c>
    </row>
    <row r="10" spans="1:5" x14ac:dyDescent="0.2">
      <c r="A10" s="13" t="s">
        <v>26</v>
      </c>
      <c r="B10">
        <f>SUM(Data!D:D)</f>
        <v>640.50000000000011</v>
      </c>
      <c r="C10">
        <f>SUM(Data!E:E)</f>
        <v>241</v>
      </c>
      <c r="D10">
        <f>SUM(Data!F:F)</f>
        <v>3406.4100000000008</v>
      </c>
    </row>
    <row r="11" spans="1:5" x14ac:dyDescent="0.2">
      <c r="A11" s="14" t="s">
        <v>27</v>
      </c>
      <c r="B11">
        <f>COUNT(Data!D:D)</f>
        <v>50</v>
      </c>
      <c r="C11">
        <f>COUNT(Data!E:E)</f>
        <v>50</v>
      </c>
      <c r="D11">
        <f>COUNT(Data!F:F)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Sheet5</vt:lpstr>
      <vt:lpstr>Data</vt:lpstr>
      <vt:lpstr>DescripStats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Andy Converse</cp:lastModifiedBy>
  <dcterms:created xsi:type="dcterms:W3CDTF">2009-03-09T11:29:02Z</dcterms:created>
  <dcterms:modified xsi:type="dcterms:W3CDTF">2024-09-23T18:11:13Z</dcterms:modified>
</cp:coreProperties>
</file>