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2024-25/Hamline Spring 25/QMBE 3730/QMBE_3730_Andy_Converse/Untitled/Assignment 1/"/>
    </mc:Choice>
  </mc:AlternateContent>
  <xr:revisionPtr revIDLastSave="0" documentId="13_ncr:1_{ED82A213-A5E5-914B-9BF7-9400FB224528}" xr6:coauthVersionLast="47" xr6:coauthVersionMax="47" xr10:uidLastSave="{00000000-0000-0000-0000-000000000000}"/>
  <bookViews>
    <workbookView xWindow="0" yWindow="860" windowWidth="38400" windowHeight="24000" xr2:uid="{D8031B7E-A8A6-4544-91D0-FD91EEBEFC85}"/>
  </bookViews>
  <sheets>
    <sheet name="Sales Data" sheetId="1" r:id="rId1"/>
  </sheets>
  <definedNames>
    <definedName name="solver_adj" localSheetId="0" hidden="1">'Sales Data'!$T$33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'Sales Data'!$T$33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'Sales Data'!$Y$31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" i="1" l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K3" i="1"/>
  <c r="AK2" i="1"/>
  <c r="AH2" i="1"/>
  <c r="AG3" i="1"/>
  <c r="AH3" i="1" s="1"/>
  <c r="AE3" i="1"/>
  <c r="AE2" i="1"/>
  <c r="AD3" i="1"/>
  <c r="AD4" i="1" s="1"/>
  <c r="AD5" i="1" s="1"/>
  <c r="AB2" i="1"/>
  <c r="AA3" i="1"/>
  <c r="AB3" i="1" s="1"/>
  <c r="Y3" i="1"/>
  <c r="Y2" i="1"/>
  <c r="X4" i="1"/>
  <c r="Y4" i="1" s="1"/>
  <c r="X3" i="1"/>
  <c r="S3" i="1"/>
  <c r="U3" i="1" s="1"/>
  <c r="V3" i="1"/>
  <c r="V2" i="1"/>
  <c r="Q28" i="1"/>
  <c r="Q5" i="1"/>
  <c r="Q4" i="1"/>
  <c r="Q3" i="1"/>
  <c r="Q2" i="1"/>
  <c r="L8" i="1"/>
  <c r="L4" i="1"/>
  <c r="L3" i="1"/>
  <c r="L2" i="1"/>
  <c r="G3" i="1"/>
  <c r="G10" i="1"/>
  <c r="G18" i="1"/>
  <c r="G26" i="1"/>
  <c r="G2" i="1"/>
  <c r="U2" i="1"/>
  <c r="T2" i="1"/>
  <c r="P25" i="1"/>
  <c r="P24" i="1"/>
  <c r="P23" i="1"/>
  <c r="P17" i="1"/>
  <c r="P8" i="1"/>
  <c r="P7" i="1"/>
  <c r="P5" i="1"/>
  <c r="P4" i="1"/>
  <c r="P3" i="1"/>
  <c r="P2" i="1"/>
  <c r="K29" i="1"/>
  <c r="K23" i="1"/>
  <c r="K22" i="1"/>
  <c r="K21" i="1"/>
  <c r="K13" i="1"/>
  <c r="K7" i="1"/>
  <c r="K6" i="1"/>
  <c r="K5" i="1"/>
  <c r="K4" i="1"/>
  <c r="K3" i="1"/>
  <c r="K2" i="1"/>
  <c r="F3" i="1"/>
  <c r="F20" i="1"/>
  <c r="F21" i="1"/>
  <c r="F22" i="1"/>
  <c r="F2" i="1"/>
  <c r="O25" i="1"/>
  <c r="O24" i="1"/>
  <c r="O15" i="1"/>
  <c r="O9" i="1"/>
  <c r="O8" i="1"/>
  <c r="O7" i="1"/>
  <c r="O5" i="1"/>
  <c r="O4" i="1"/>
  <c r="O3" i="1"/>
  <c r="O2" i="1"/>
  <c r="J30" i="1"/>
  <c r="J29" i="1"/>
  <c r="J23" i="1"/>
  <c r="J22" i="1"/>
  <c r="J14" i="1"/>
  <c r="J13" i="1"/>
  <c r="J7" i="1"/>
  <c r="J6" i="1"/>
  <c r="J4" i="1"/>
  <c r="J3" i="1"/>
  <c r="J2" i="1"/>
  <c r="E3" i="1"/>
  <c r="E4" i="1"/>
  <c r="E5" i="1"/>
  <c r="E6" i="1"/>
  <c r="E20" i="1"/>
  <c r="E28" i="1"/>
  <c r="E29" i="1"/>
  <c r="E30" i="1"/>
  <c r="E2" i="1"/>
  <c r="N6" i="1"/>
  <c r="Q6" i="1" s="1"/>
  <c r="N7" i="1"/>
  <c r="Q7" i="1" s="1"/>
  <c r="N8" i="1"/>
  <c r="Q8" i="1" s="1"/>
  <c r="N9" i="1"/>
  <c r="Q9" i="1" s="1"/>
  <c r="N10" i="1"/>
  <c r="Q10" i="1" s="1"/>
  <c r="N11" i="1"/>
  <c r="P11" i="1" s="1"/>
  <c r="N12" i="1"/>
  <c r="P12" i="1" s="1"/>
  <c r="N13" i="1"/>
  <c r="P13" i="1" s="1"/>
  <c r="N14" i="1"/>
  <c r="Q14" i="1" s="1"/>
  <c r="N15" i="1"/>
  <c r="Q15" i="1" s="1"/>
  <c r="N16" i="1"/>
  <c r="Q16" i="1" s="1"/>
  <c r="N17" i="1"/>
  <c r="Q17" i="1" s="1"/>
  <c r="N18" i="1"/>
  <c r="Q18" i="1" s="1"/>
  <c r="N19" i="1"/>
  <c r="P19" i="1" s="1"/>
  <c r="N20" i="1"/>
  <c r="P20" i="1" s="1"/>
  <c r="N21" i="1"/>
  <c r="P21" i="1" s="1"/>
  <c r="N22" i="1"/>
  <c r="Q22" i="1" s="1"/>
  <c r="N23" i="1"/>
  <c r="Q23" i="1" s="1"/>
  <c r="N24" i="1"/>
  <c r="Q24" i="1" s="1"/>
  <c r="N25" i="1"/>
  <c r="Q25" i="1" s="1"/>
  <c r="N26" i="1"/>
  <c r="Q26" i="1" s="1"/>
  <c r="N27" i="1"/>
  <c r="P27" i="1" s="1"/>
  <c r="N28" i="1"/>
  <c r="P28" i="1" s="1"/>
  <c r="N29" i="1"/>
  <c r="P29" i="1" s="1"/>
  <c r="N30" i="1"/>
  <c r="Q30" i="1" s="1"/>
  <c r="I5" i="1"/>
  <c r="L5" i="1" s="1"/>
  <c r="I6" i="1"/>
  <c r="L6" i="1" s="1"/>
  <c r="I7" i="1"/>
  <c r="L7" i="1" s="1"/>
  <c r="I8" i="1"/>
  <c r="K8" i="1" s="1"/>
  <c r="I9" i="1"/>
  <c r="K9" i="1" s="1"/>
  <c r="I10" i="1"/>
  <c r="K10" i="1" s="1"/>
  <c r="I11" i="1"/>
  <c r="L11" i="1" s="1"/>
  <c r="I12" i="1"/>
  <c r="I13" i="1"/>
  <c r="L13" i="1" s="1"/>
  <c r="I14" i="1"/>
  <c r="L14" i="1" s="1"/>
  <c r="I15" i="1"/>
  <c r="L15" i="1" s="1"/>
  <c r="I16" i="1"/>
  <c r="K16" i="1" s="1"/>
  <c r="I17" i="1"/>
  <c r="K17" i="1" s="1"/>
  <c r="I18" i="1"/>
  <c r="K18" i="1" s="1"/>
  <c r="I19" i="1"/>
  <c r="L19" i="1" s="1"/>
  <c r="I20" i="1"/>
  <c r="I21" i="1"/>
  <c r="L21" i="1" s="1"/>
  <c r="I22" i="1"/>
  <c r="L22" i="1" s="1"/>
  <c r="I23" i="1"/>
  <c r="L23" i="1" s="1"/>
  <c r="I24" i="1"/>
  <c r="K24" i="1" s="1"/>
  <c r="I25" i="1"/>
  <c r="K25" i="1" s="1"/>
  <c r="I26" i="1"/>
  <c r="K26" i="1" s="1"/>
  <c r="I27" i="1"/>
  <c r="L27" i="1" s="1"/>
  <c r="I28" i="1"/>
  <c r="I29" i="1"/>
  <c r="L29" i="1" s="1"/>
  <c r="I30" i="1"/>
  <c r="L30" i="1" s="1"/>
  <c r="D4" i="1"/>
  <c r="G4" i="1" s="1"/>
  <c r="D5" i="1"/>
  <c r="G5" i="1" s="1"/>
  <c r="D6" i="1"/>
  <c r="G6" i="1" s="1"/>
  <c r="D7" i="1"/>
  <c r="G7" i="1" s="1"/>
  <c r="D8" i="1"/>
  <c r="G8" i="1" s="1"/>
  <c r="D9" i="1"/>
  <c r="D10" i="1"/>
  <c r="F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D18" i="1"/>
  <c r="F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D26" i="1"/>
  <c r="F26" i="1" s="1"/>
  <c r="D27" i="1"/>
  <c r="G27" i="1" s="1"/>
  <c r="D28" i="1"/>
  <c r="G28" i="1" s="1"/>
  <c r="D29" i="1"/>
  <c r="G29" i="1" s="1"/>
  <c r="D30" i="1"/>
  <c r="G30" i="1" s="1"/>
  <c r="K19" i="1" l="1"/>
  <c r="F8" i="1"/>
  <c r="E16" i="1"/>
  <c r="F7" i="1"/>
  <c r="J11" i="1"/>
  <c r="L9" i="1"/>
  <c r="E14" i="1"/>
  <c r="F16" i="1"/>
  <c r="E12" i="1"/>
  <c r="J15" i="1"/>
  <c r="O16" i="1"/>
  <c r="P9" i="1"/>
  <c r="L24" i="1"/>
  <c r="E22" i="1"/>
  <c r="E8" i="1"/>
  <c r="J19" i="1"/>
  <c r="O17" i="1"/>
  <c r="F24" i="1"/>
  <c r="F13" i="1"/>
  <c r="K14" i="1"/>
  <c r="K30" i="1"/>
  <c r="P15" i="1"/>
  <c r="T3" i="1"/>
  <c r="L25" i="1"/>
  <c r="Q20" i="1"/>
  <c r="E15" i="1"/>
  <c r="J27" i="1"/>
  <c r="F6" i="1"/>
  <c r="AG4" i="1"/>
  <c r="AG5" i="1" s="1"/>
  <c r="F30" i="1"/>
  <c r="F5" i="1"/>
  <c r="L16" i="1"/>
  <c r="Q11" i="1"/>
  <c r="E24" i="1"/>
  <c r="E13" i="1"/>
  <c r="F29" i="1"/>
  <c r="F15" i="1"/>
  <c r="F4" i="1"/>
  <c r="K11" i="1"/>
  <c r="K27" i="1"/>
  <c r="L17" i="1"/>
  <c r="Q12" i="1"/>
  <c r="S4" i="1"/>
  <c r="S5" i="1" s="1"/>
  <c r="U5" i="1" s="1"/>
  <c r="E23" i="1"/>
  <c r="F28" i="1"/>
  <c r="F14" i="1"/>
  <c r="Q19" i="1"/>
  <c r="E21" i="1"/>
  <c r="E7" i="1"/>
  <c r="J5" i="1"/>
  <c r="J21" i="1"/>
  <c r="O23" i="1"/>
  <c r="F23" i="1"/>
  <c r="F12" i="1"/>
  <c r="K15" i="1"/>
  <c r="P16" i="1"/>
  <c r="Q27" i="1"/>
  <c r="X5" i="1"/>
  <c r="AK5" i="1"/>
  <c r="AK4" i="1"/>
  <c r="AG6" i="1"/>
  <c r="AH5" i="1"/>
  <c r="AH4" i="1"/>
  <c r="AD6" i="1"/>
  <c r="AE5" i="1"/>
  <c r="AE4" i="1"/>
  <c r="AA4" i="1"/>
  <c r="F9" i="1"/>
  <c r="E9" i="1"/>
  <c r="G9" i="1"/>
  <c r="G31" i="1" s="1" a="1"/>
  <c r="G31" i="1" s="1"/>
  <c r="O6" i="1"/>
  <c r="O22" i="1"/>
  <c r="P14" i="1"/>
  <c r="P30" i="1"/>
  <c r="F17" i="1"/>
  <c r="E17" i="1"/>
  <c r="G17" i="1"/>
  <c r="K20" i="1"/>
  <c r="K31" i="1" s="1" a="1"/>
  <c r="K31" i="1" s="1"/>
  <c r="J20" i="1"/>
  <c r="L20" i="1"/>
  <c r="P6" i="1"/>
  <c r="V5" i="1"/>
  <c r="T5" i="1"/>
  <c r="S6" i="1"/>
  <c r="F25" i="1"/>
  <c r="E25" i="1"/>
  <c r="G25" i="1"/>
  <c r="L28" i="1"/>
  <c r="K28" i="1"/>
  <c r="J28" i="1"/>
  <c r="L12" i="1"/>
  <c r="K12" i="1"/>
  <c r="J12" i="1"/>
  <c r="P22" i="1"/>
  <c r="O14" i="1"/>
  <c r="O30" i="1"/>
  <c r="L18" i="1"/>
  <c r="Q13" i="1"/>
  <c r="Q21" i="1"/>
  <c r="Q29" i="1"/>
  <c r="O18" i="1"/>
  <c r="L26" i="1"/>
  <c r="P10" i="1"/>
  <c r="P18" i="1"/>
  <c r="E27" i="1"/>
  <c r="E19" i="1"/>
  <c r="E11" i="1"/>
  <c r="J8" i="1"/>
  <c r="J16" i="1"/>
  <c r="J24" i="1"/>
  <c r="O11" i="1"/>
  <c r="O19" i="1"/>
  <c r="O27" i="1"/>
  <c r="F27" i="1"/>
  <c r="F19" i="1"/>
  <c r="F11" i="1"/>
  <c r="T4" i="1"/>
  <c r="L10" i="1"/>
  <c r="P26" i="1"/>
  <c r="E26" i="1"/>
  <c r="E18" i="1"/>
  <c r="E10" i="1"/>
  <c r="J9" i="1"/>
  <c r="J17" i="1"/>
  <c r="J25" i="1"/>
  <c r="O12" i="1"/>
  <c r="O20" i="1"/>
  <c r="O28" i="1"/>
  <c r="U4" i="1"/>
  <c r="V4" i="1"/>
  <c r="O10" i="1"/>
  <c r="O26" i="1"/>
  <c r="O31" i="1" s="1" a="1"/>
  <c r="O31" i="1" s="1"/>
  <c r="J10" i="1"/>
  <c r="J18" i="1"/>
  <c r="J26" i="1"/>
  <c r="O13" i="1"/>
  <c r="O21" i="1"/>
  <c r="O29" i="1"/>
  <c r="J31" i="1" l="1" a="1"/>
  <c r="J31" i="1" s="1"/>
  <c r="Q31" i="1" a="1"/>
  <c r="Q31" i="1" s="1"/>
  <c r="F31" i="1" a="1"/>
  <c r="F31" i="1" s="1"/>
  <c r="P31" i="1" a="1"/>
  <c r="P31" i="1" s="1"/>
  <c r="Y5" i="1"/>
  <c r="X6" i="1"/>
  <c r="E31" i="1" a="1"/>
  <c r="E31" i="1" s="1"/>
  <c r="L31" i="1" a="1"/>
  <c r="L31" i="1" s="1"/>
  <c r="AK6" i="1"/>
  <c r="AG7" i="1"/>
  <c r="AH6" i="1"/>
  <c r="AE6" i="1"/>
  <c r="AD7" i="1"/>
  <c r="AA5" i="1"/>
  <c r="AB4" i="1"/>
  <c r="U6" i="1"/>
  <c r="S7" i="1"/>
  <c r="T6" i="1"/>
  <c r="V6" i="1"/>
  <c r="Y6" i="1" l="1"/>
  <c r="X7" i="1"/>
  <c r="AK7" i="1"/>
  <c r="AH7" i="1"/>
  <c r="AG8" i="1"/>
  <c r="AA6" i="1"/>
  <c r="AB5" i="1"/>
  <c r="AD8" i="1"/>
  <c r="AE7" i="1"/>
  <c r="U7" i="1"/>
  <c r="T7" i="1"/>
  <c r="S8" i="1"/>
  <c r="V7" i="1"/>
  <c r="X8" i="1" l="1"/>
  <c r="Y7" i="1"/>
  <c r="AK8" i="1"/>
  <c r="AH8" i="1"/>
  <c r="AG9" i="1"/>
  <c r="AE8" i="1"/>
  <c r="AD9" i="1"/>
  <c r="AA7" i="1"/>
  <c r="AB6" i="1"/>
  <c r="U8" i="1"/>
  <c r="T8" i="1"/>
  <c r="S9" i="1"/>
  <c r="V8" i="1"/>
  <c r="Y8" i="1" l="1"/>
  <c r="X9" i="1"/>
  <c r="AK9" i="1"/>
  <c r="AH9" i="1"/>
  <c r="AG10" i="1"/>
  <c r="AA8" i="1"/>
  <c r="AB7" i="1"/>
  <c r="AD10" i="1"/>
  <c r="AE9" i="1"/>
  <c r="T9" i="1"/>
  <c r="V9" i="1"/>
  <c r="S10" i="1"/>
  <c r="U9" i="1"/>
  <c r="Y9" i="1" l="1"/>
  <c r="X10" i="1"/>
  <c r="AK10" i="1"/>
  <c r="AH10" i="1"/>
  <c r="AG11" i="1"/>
  <c r="AB8" i="1"/>
  <c r="AA9" i="1"/>
  <c r="AD11" i="1"/>
  <c r="AE10" i="1"/>
  <c r="S11" i="1"/>
  <c r="V10" i="1"/>
  <c r="U10" i="1"/>
  <c r="T10" i="1"/>
  <c r="X11" i="1" l="1"/>
  <c r="Y10" i="1"/>
  <c r="AK11" i="1"/>
  <c r="AG12" i="1"/>
  <c r="AH11" i="1"/>
  <c r="AE11" i="1"/>
  <c r="AD12" i="1"/>
  <c r="AA10" i="1"/>
  <c r="AB9" i="1"/>
  <c r="T11" i="1"/>
  <c r="S12" i="1"/>
  <c r="V11" i="1"/>
  <c r="U11" i="1"/>
  <c r="Y11" i="1" l="1"/>
  <c r="X12" i="1"/>
  <c r="AK12" i="1"/>
  <c r="AG13" i="1"/>
  <c r="AH12" i="1"/>
  <c r="AB10" i="1"/>
  <c r="AA11" i="1"/>
  <c r="AD13" i="1"/>
  <c r="AE12" i="1"/>
  <c r="S13" i="1"/>
  <c r="V12" i="1"/>
  <c r="U12" i="1"/>
  <c r="T12" i="1"/>
  <c r="X13" i="1" l="1"/>
  <c r="Y12" i="1"/>
  <c r="AK13" i="1"/>
  <c r="AH13" i="1"/>
  <c r="AG14" i="1"/>
  <c r="AD14" i="1"/>
  <c r="AE13" i="1"/>
  <c r="AB11" i="1"/>
  <c r="AA12" i="1"/>
  <c r="V13" i="1"/>
  <c r="T13" i="1"/>
  <c r="S14" i="1"/>
  <c r="U13" i="1"/>
  <c r="Y13" i="1" l="1"/>
  <c r="X14" i="1"/>
  <c r="AK14" i="1"/>
  <c r="AH14" i="1"/>
  <c r="AG15" i="1"/>
  <c r="AA13" i="1"/>
  <c r="AB12" i="1"/>
  <c r="AE14" i="1"/>
  <c r="AD15" i="1"/>
  <c r="U14" i="1"/>
  <c r="T14" i="1"/>
  <c r="V14" i="1"/>
  <c r="S15" i="1"/>
  <c r="X15" i="1" l="1"/>
  <c r="Y14" i="1"/>
  <c r="AK15" i="1"/>
  <c r="AH15" i="1"/>
  <c r="AG16" i="1"/>
  <c r="AE15" i="1"/>
  <c r="AD16" i="1"/>
  <c r="AB13" i="1"/>
  <c r="AA14" i="1"/>
  <c r="T15" i="1"/>
  <c r="S16" i="1"/>
  <c r="U15" i="1"/>
  <c r="V15" i="1"/>
  <c r="Y15" i="1" l="1"/>
  <c r="X16" i="1"/>
  <c r="AK16" i="1"/>
  <c r="AH16" i="1"/>
  <c r="AG17" i="1"/>
  <c r="AE16" i="1"/>
  <c r="AD17" i="1"/>
  <c r="AB14" i="1"/>
  <c r="AA15" i="1"/>
  <c r="U16" i="1"/>
  <c r="T16" i="1"/>
  <c r="S17" i="1"/>
  <c r="V16" i="1"/>
  <c r="X17" i="1" l="1"/>
  <c r="Y16" i="1"/>
  <c r="AK17" i="1"/>
  <c r="AH17" i="1"/>
  <c r="AG18" i="1"/>
  <c r="AD18" i="1"/>
  <c r="AE17" i="1"/>
  <c r="AB15" i="1"/>
  <c r="AA16" i="1"/>
  <c r="T17" i="1"/>
  <c r="V17" i="1"/>
  <c r="S18" i="1"/>
  <c r="U17" i="1"/>
  <c r="X18" i="1" l="1"/>
  <c r="Y17" i="1"/>
  <c r="AK18" i="1"/>
  <c r="AG19" i="1"/>
  <c r="AH18" i="1"/>
  <c r="AB16" i="1"/>
  <c r="AA17" i="1"/>
  <c r="AE18" i="1"/>
  <c r="AD19" i="1"/>
  <c r="U18" i="1"/>
  <c r="V18" i="1"/>
  <c r="S19" i="1"/>
  <c r="T18" i="1"/>
  <c r="Y18" i="1" l="1"/>
  <c r="X19" i="1"/>
  <c r="AK19" i="1"/>
  <c r="AH19" i="1"/>
  <c r="AG20" i="1"/>
  <c r="AD20" i="1"/>
  <c r="AE19" i="1"/>
  <c r="AA18" i="1"/>
  <c r="AB17" i="1"/>
  <c r="T19" i="1"/>
  <c r="S20" i="1"/>
  <c r="V19" i="1"/>
  <c r="U19" i="1"/>
  <c r="Y19" i="1" l="1"/>
  <c r="X20" i="1"/>
  <c r="AK20" i="1"/>
  <c r="AG21" i="1"/>
  <c r="AH20" i="1"/>
  <c r="AB18" i="1"/>
  <c r="AA19" i="1"/>
  <c r="AD21" i="1"/>
  <c r="AE20" i="1"/>
  <c r="S21" i="1"/>
  <c r="V20" i="1"/>
  <c r="U20" i="1"/>
  <c r="T20" i="1"/>
  <c r="Y20" i="1" l="1"/>
  <c r="X21" i="1"/>
  <c r="AK21" i="1"/>
  <c r="AG22" i="1"/>
  <c r="AH21" i="1"/>
  <c r="AE21" i="1"/>
  <c r="AD22" i="1"/>
  <c r="AB19" i="1"/>
  <c r="AA20" i="1"/>
  <c r="V21" i="1"/>
  <c r="T21" i="1"/>
  <c r="S22" i="1"/>
  <c r="U21" i="1"/>
  <c r="X22" i="1" l="1"/>
  <c r="Y21" i="1"/>
  <c r="AK22" i="1"/>
  <c r="AH22" i="1"/>
  <c r="AG23" i="1"/>
  <c r="AB20" i="1"/>
  <c r="AA21" i="1"/>
  <c r="AE22" i="1"/>
  <c r="AD23" i="1"/>
  <c r="V22" i="1"/>
  <c r="S23" i="1"/>
  <c r="U22" i="1"/>
  <c r="T22" i="1"/>
  <c r="X23" i="1" l="1"/>
  <c r="Y22" i="1"/>
  <c r="AK23" i="1"/>
  <c r="AH23" i="1"/>
  <c r="AG24" i="1"/>
  <c r="AE23" i="1"/>
  <c r="AD24" i="1"/>
  <c r="AA22" i="1"/>
  <c r="AB21" i="1"/>
  <c r="T23" i="1"/>
  <c r="S24" i="1"/>
  <c r="U23" i="1"/>
  <c r="V23" i="1"/>
  <c r="Y23" i="1" l="1"/>
  <c r="X24" i="1"/>
  <c r="AK24" i="1"/>
  <c r="AH24" i="1"/>
  <c r="AG25" i="1"/>
  <c r="AE24" i="1"/>
  <c r="AD25" i="1"/>
  <c r="AA23" i="1"/>
  <c r="AB22" i="1"/>
  <c r="U24" i="1"/>
  <c r="T24" i="1"/>
  <c r="S25" i="1"/>
  <c r="V24" i="1"/>
  <c r="X25" i="1" l="1"/>
  <c r="Y24" i="1"/>
  <c r="AK25" i="1"/>
  <c r="AH25" i="1"/>
  <c r="AG26" i="1"/>
  <c r="AB23" i="1"/>
  <c r="AA24" i="1"/>
  <c r="AE25" i="1"/>
  <c r="AD26" i="1"/>
  <c r="T25" i="1"/>
  <c r="V25" i="1"/>
  <c r="S26" i="1"/>
  <c r="U25" i="1"/>
  <c r="Y25" i="1" l="1"/>
  <c r="X26" i="1"/>
  <c r="AK26" i="1"/>
  <c r="AG27" i="1"/>
  <c r="AH26" i="1"/>
  <c r="AD27" i="1"/>
  <c r="AE26" i="1"/>
  <c r="AB24" i="1"/>
  <c r="AA25" i="1"/>
  <c r="U26" i="1"/>
  <c r="V26" i="1"/>
  <c r="S27" i="1"/>
  <c r="T26" i="1"/>
  <c r="Y26" i="1" l="1"/>
  <c r="X27" i="1"/>
  <c r="AK27" i="1"/>
  <c r="AG28" i="1"/>
  <c r="AH27" i="1"/>
  <c r="AA26" i="1"/>
  <c r="AB25" i="1"/>
  <c r="AE27" i="1"/>
  <c r="AD28" i="1"/>
  <c r="T27" i="1"/>
  <c r="S28" i="1"/>
  <c r="V27" i="1"/>
  <c r="U27" i="1"/>
  <c r="Y27" i="1" l="1"/>
  <c r="X28" i="1"/>
  <c r="AK28" i="1"/>
  <c r="AG29" i="1"/>
  <c r="AH28" i="1"/>
  <c r="AD29" i="1"/>
  <c r="AE28" i="1"/>
  <c r="AB26" i="1"/>
  <c r="AA27" i="1"/>
  <c r="S29" i="1"/>
  <c r="V28" i="1"/>
  <c r="U28" i="1"/>
  <c r="T28" i="1"/>
  <c r="X29" i="1" l="1"/>
  <c r="Y28" i="1"/>
  <c r="AK29" i="1"/>
  <c r="AK30" i="1"/>
  <c r="AK31" i="1" s="1" a="1"/>
  <c r="AK31" i="1" s="1"/>
  <c r="AG30" i="1"/>
  <c r="AH30" i="1" s="1"/>
  <c r="AH31" i="1" s="1" a="1"/>
  <c r="AH31" i="1" s="1"/>
  <c r="AH29" i="1"/>
  <c r="AB27" i="1"/>
  <c r="AA28" i="1"/>
  <c r="AD30" i="1"/>
  <c r="AE30" i="1" s="1"/>
  <c r="AE29" i="1"/>
  <c r="V29" i="1"/>
  <c r="T29" i="1"/>
  <c r="S30" i="1"/>
  <c r="U29" i="1"/>
  <c r="X30" i="1" l="1"/>
  <c r="Y30" i="1" s="1"/>
  <c r="Y31" i="1" s="1" a="1"/>
  <c r="Y31" i="1" s="1"/>
  <c r="Y29" i="1"/>
  <c r="AE31" i="1" a="1"/>
  <c r="AE31" i="1" s="1"/>
  <c r="AA29" i="1"/>
  <c r="AB28" i="1"/>
  <c r="T30" i="1"/>
  <c r="T31" i="1" s="1" a="1"/>
  <c r="T31" i="1" s="1"/>
  <c r="U30" i="1"/>
  <c r="U31" i="1" s="1" a="1"/>
  <c r="U31" i="1" s="1"/>
  <c r="V30" i="1"/>
  <c r="V31" i="1" s="1" a="1"/>
  <c r="V31" i="1" s="1"/>
  <c r="AA30" i="1" l="1"/>
  <c r="AB30" i="1" s="1"/>
  <c r="AB29" i="1"/>
  <c r="AB31" i="1" l="1" a="1"/>
  <c r="AB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<sst xmlns="http://schemas.openxmlformats.org/spreadsheetml/2006/main" count="30" uniqueCount="16">
  <si>
    <t>Week</t>
  </si>
  <si>
    <t>Sales</t>
  </si>
  <si>
    <t>Three week MA</t>
  </si>
  <si>
    <t>Four week MA</t>
  </si>
  <si>
    <t>Five week MA</t>
  </si>
  <si>
    <t>Exponential Smoothing Forecast</t>
  </si>
  <si>
    <t>MSE</t>
  </si>
  <si>
    <t>MAE</t>
  </si>
  <si>
    <t>MAPE</t>
  </si>
  <si>
    <t>Exponential Smoothing Forecast (PART D) alpha = 0.4</t>
  </si>
  <si>
    <t>Exponential Smoothing Forecast (PART D) alpha = 0.3</t>
  </si>
  <si>
    <t>Exponential Smoothing Forecast (PART D) alpha = 0.2</t>
  </si>
  <si>
    <t>Exponential Smoothing Forecast (PART D) alpha = 0.1</t>
  </si>
  <si>
    <t>Exponential Smoothing Forecast (PART D) alpha = 0.6</t>
  </si>
  <si>
    <t>PART D: alpha = 0.3  minizies MSE to 8.84.</t>
  </si>
  <si>
    <t>PART E: The 3 week MA forceat and MAE performed the best.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</si>
</sst>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4D1-A3B9-4F1F-873A-20E8F4C2A5A2}">
  <dimension ref="A1:AK38"/>
  <sheetViews>
    <sheetView tabSelected="1" workbookViewId="0">
      <selection activeCell="A39" sqref="A39"/>
    </sheetView>
  </sheetViews>
  <sheetFormatPr baseColWidth="10" defaultColWidth="8.83203125" defaultRowHeight="15" x14ac:dyDescent="0.2"/>
  <cols>
    <col min="4" max="4" width="12.33203125" bestFit="1" customWidth="1"/>
    <col min="5" max="5" width="12.1640625" bestFit="1" customWidth="1"/>
    <col min="6" max="7" width="12.33203125" customWidth="1"/>
    <col min="9" max="9" width="11.6640625" bestFit="1" customWidth="1"/>
    <col min="10" max="12" width="11.6640625" customWidth="1"/>
    <col min="14" max="14" width="11.1640625" bestFit="1" customWidth="1"/>
    <col min="15" max="17" width="11.1640625" customWidth="1"/>
    <col min="19" max="19" width="25.83203125" bestFit="1" customWidth="1"/>
    <col min="24" max="24" width="41.5" bestFit="1" customWidth="1"/>
    <col min="27" max="27" width="41.5" bestFit="1" customWidth="1"/>
    <col min="30" max="30" width="41.5" bestFit="1" customWidth="1"/>
    <col min="33" max="33" width="41.5" bestFit="1" customWidth="1"/>
    <col min="36" max="36" width="41.5" bestFit="1" customWidth="1"/>
  </cols>
  <sheetData>
    <row r="1" spans="1:37" x14ac:dyDescent="0.2">
      <c r="A1" s="1" t="s">
        <v>0</v>
      </c>
      <c r="B1" s="1" t="s">
        <v>1</v>
      </c>
      <c r="D1" t="s">
        <v>2</v>
      </c>
      <c r="E1" t="s">
        <v>6</v>
      </c>
      <c r="F1" t="s">
        <v>7</v>
      </c>
      <c r="G1" t="s">
        <v>8</v>
      </c>
      <c r="I1" t="s">
        <v>3</v>
      </c>
      <c r="J1" t="s">
        <v>6</v>
      </c>
      <c r="K1" t="s">
        <v>7</v>
      </c>
      <c r="L1" t="s">
        <v>8</v>
      </c>
      <c r="N1" t="s">
        <v>4</v>
      </c>
      <c r="O1" t="s">
        <v>6</v>
      </c>
      <c r="P1" t="s">
        <v>7</v>
      </c>
      <c r="Q1" t="s">
        <v>8</v>
      </c>
      <c r="S1" t="s">
        <v>5</v>
      </c>
      <c r="T1" t="s">
        <v>6</v>
      </c>
      <c r="U1" t="s">
        <v>7</v>
      </c>
      <c r="V1" t="s">
        <v>8</v>
      </c>
      <c r="X1" t="s">
        <v>9</v>
      </c>
      <c r="Y1" t="s">
        <v>6</v>
      </c>
      <c r="AA1" t="s">
        <v>10</v>
      </c>
      <c r="AB1" t="s">
        <v>6</v>
      </c>
      <c r="AD1" t="s">
        <v>11</v>
      </c>
      <c r="AE1" t="s">
        <v>6</v>
      </c>
      <c r="AG1" t="s">
        <v>12</v>
      </c>
      <c r="AH1" t="s">
        <v>6</v>
      </c>
      <c r="AJ1" t="s">
        <v>13</v>
      </c>
      <c r="AK1" t="s">
        <v>6</v>
      </c>
    </row>
    <row r="2" spans="1:37" ht="16" x14ac:dyDescent="0.2">
      <c r="A2" s="2">
        <v>1</v>
      </c>
      <c r="B2" s="2">
        <v>17</v>
      </c>
      <c r="D2" t="e">
        <v>#N/A</v>
      </c>
      <c r="E2" t="e">
        <f>($B2-D2)^2</f>
        <v>#N/A</v>
      </c>
      <c r="F2" t="e">
        <f>ABS($B2-D2)</f>
        <v>#N/A</v>
      </c>
      <c r="G2" t="e">
        <f>ABS($B2-D2)/$B2*100</f>
        <v>#N/A</v>
      </c>
      <c r="I2" t="e">
        <v>#N/A</v>
      </c>
      <c r="J2" t="e">
        <f>($B2-I2)^2</f>
        <v>#N/A</v>
      </c>
      <c r="K2" t="e">
        <f>ABS($B2-I2)</f>
        <v>#N/A</v>
      </c>
      <c r="L2" t="e">
        <f>ABS($B2-I2)/$B2*100</f>
        <v>#N/A</v>
      </c>
      <c r="N2" t="e">
        <v>#N/A</v>
      </c>
      <c r="O2" t="e">
        <f>($B2-N2)^2</f>
        <v>#N/A</v>
      </c>
      <c r="P2" t="e">
        <f>ABS($B2-N2)</f>
        <v>#N/A</v>
      </c>
      <c r="Q2" t="e">
        <f>ABS($B2-N2)/$B2*100</f>
        <v>#N/A</v>
      </c>
      <c r="S2" t="e">
        <v>#N/A</v>
      </c>
      <c r="T2" t="e">
        <f>($B2-S2)^2</f>
        <v>#N/A</v>
      </c>
      <c r="U2" t="e">
        <f>ABS($B2-S2)</f>
        <v>#N/A</v>
      </c>
      <c r="V2" t="e">
        <f>ABS($B2-S2)/$B2*100</f>
        <v>#N/A</v>
      </c>
      <c r="X2" t="e">
        <v>#N/A</v>
      </c>
      <c r="Y2" t="e">
        <f>($B2-X2)^2</f>
        <v>#N/A</v>
      </c>
      <c r="AA2" t="e">
        <v>#N/A</v>
      </c>
      <c r="AB2" t="e">
        <f>($B2-AA2)^2</f>
        <v>#N/A</v>
      </c>
      <c r="AD2" t="e">
        <v>#N/A</v>
      </c>
      <c r="AE2" t="e">
        <f>($B2-AD2)^2</f>
        <v>#N/A</v>
      </c>
      <c r="AG2" t="e">
        <v>#N/A</v>
      </c>
      <c r="AH2" t="e">
        <f>($B2-AG2)^2</f>
        <v>#N/A</v>
      </c>
      <c r="AJ2" t="e">
        <v>#N/A</v>
      </c>
      <c r="AK2" t="e">
        <f>($B2-AJ2)^2</f>
        <v>#N/A</v>
      </c>
    </row>
    <row r="3" spans="1:37" ht="16" x14ac:dyDescent="0.2">
      <c r="A3" s="2">
        <v>2</v>
      </c>
      <c r="B3" s="2">
        <v>21</v>
      </c>
      <c r="D3" t="e">
        <v>#N/A</v>
      </c>
      <c r="E3" t="e">
        <f t="shared" ref="E3:E30" si="0">($B3-D3)^2</f>
        <v>#N/A</v>
      </c>
      <c r="F3" t="e">
        <f t="shared" ref="F3:F30" si="1">ABS($B3-D3)</f>
        <v>#N/A</v>
      </c>
      <c r="G3" t="e">
        <f t="shared" ref="G3:G30" si="2">ABS($B3-D3)/$B3*100</f>
        <v>#N/A</v>
      </c>
      <c r="I3" t="e">
        <v>#N/A</v>
      </c>
      <c r="J3" t="e">
        <f t="shared" ref="J3:J30" si="3">($B3-I3)^2</f>
        <v>#N/A</v>
      </c>
      <c r="K3" t="e">
        <f t="shared" ref="K3:K30" si="4">ABS($B3-I3)</f>
        <v>#N/A</v>
      </c>
      <c r="L3" t="e">
        <f t="shared" ref="L3:L30" si="5">ABS($B3-I3)/$B3*100</f>
        <v>#N/A</v>
      </c>
      <c r="N3" t="e">
        <v>#N/A</v>
      </c>
      <c r="O3" t="e">
        <f t="shared" ref="O3:O30" si="6">($B3-N3)^2</f>
        <v>#N/A</v>
      </c>
      <c r="P3" t="e">
        <f t="shared" ref="P3:P30" si="7">ABS($B3-N3)</f>
        <v>#N/A</v>
      </c>
      <c r="Q3" t="e">
        <f t="shared" ref="Q3:Q30" si="8">ABS($B3-N3)/$B3*100</f>
        <v>#N/A</v>
      </c>
      <c r="S3">
        <f>B2</f>
        <v>17</v>
      </c>
      <c r="T3">
        <f>($B3-S3)^2</f>
        <v>16</v>
      </c>
      <c r="U3">
        <f t="shared" ref="U3:U30" si="9">ABS($B3-S3)</f>
        <v>4</v>
      </c>
      <c r="V3">
        <f t="shared" ref="V3:V30" si="10">ABS($B3-S3)/$B3*100</f>
        <v>19.047619047619047</v>
      </c>
      <c r="X3">
        <f>B2</f>
        <v>17</v>
      </c>
      <c r="Y3">
        <f>($B3-X3)^2</f>
        <v>16</v>
      </c>
      <c r="AA3">
        <f>B2</f>
        <v>17</v>
      </c>
      <c r="AB3">
        <f>($B3-AA3)^2</f>
        <v>16</v>
      </c>
      <c r="AD3">
        <f>B2</f>
        <v>17</v>
      </c>
      <c r="AE3">
        <f>($B3-AD3)^2</f>
        <v>16</v>
      </c>
      <c r="AG3">
        <f>B2</f>
        <v>17</v>
      </c>
      <c r="AH3">
        <f>($B3-AG3)^2</f>
        <v>16</v>
      </c>
      <c r="AJ3">
        <f>B2</f>
        <v>17</v>
      </c>
      <c r="AK3">
        <f>($B3-AJ3)^2</f>
        <v>16</v>
      </c>
    </row>
    <row r="4" spans="1:37" ht="16" x14ac:dyDescent="0.2">
      <c r="A4" s="2">
        <v>3</v>
      </c>
      <c r="B4" s="2">
        <v>19</v>
      </c>
      <c r="D4">
        <f t="shared" ref="D4:D30" si="11">AVERAGE(B2:B4)</f>
        <v>19</v>
      </c>
      <c r="E4">
        <f t="shared" si="0"/>
        <v>0</v>
      </c>
      <c r="F4">
        <f t="shared" si="1"/>
        <v>0</v>
      </c>
      <c r="G4">
        <f t="shared" si="2"/>
        <v>0</v>
      </c>
      <c r="I4" t="e">
        <v>#N/A</v>
      </c>
      <c r="J4" t="e">
        <f t="shared" si="3"/>
        <v>#N/A</v>
      </c>
      <c r="K4" t="e">
        <f t="shared" si="4"/>
        <v>#N/A</v>
      </c>
      <c r="L4" t="e">
        <f t="shared" si="5"/>
        <v>#N/A</v>
      </c>
      <c r="N4" t="e">
        <v>#N/A</v>
      </c>
      <c r="O4" t="e">
        <f t="shared" si="6"/>
        <v>#N/A</v>
      </c>
      <c r="P4" t="e">
        <f t="shared" si="7"/>
        <v>#N/A</v>
      </c>
      <c r="Q4" t="e">
        <f t="shared" si="8"/>
        <v>#N/A</v>
      </c>
      <c r="S4">
        <f t="shared" ref="S4:S30" si="12">0.5*B3+0.5*S3</f>
        <v>19</v>
      </c>
      <c r="T4">
        <f>($B4-S4)^2</f>
        <v>0</v>
      </c>
      <c r="U4">
        <f t="shared" si="9"/>
        <v>0</v>
      </c>
      <c r="V4">
        <f t="shared" si="10"/>
        <v>0</v>
      </c>
      <c r="X4">
        <f t="shared" ref="X4:X30" si="13">0.4*B3+0.6*X3</f>
        <v>18.600000000000001</v>
      </c>
      <c r="Y4">
        <f>($B4-X4)^2</f>
        <v>0.15999999999999887</v>
      </c>
      <c r="AA4">
        <f t="shared" ref="AA4:AA30" si="14">0.3*B3+0.7*AA3</f>
        <v>18.2</v>
      </c>
      <c r="AB4">
        <f>($B4-AA4)^2</f>
        <v>0.64000000000000112</v>
      </c>
      <c r="AD4">
        <f t="shared" ref="AD4:AD30" si="15">0.2*B3+0.8*AD3</f>
        <v>17.8</v>
      </c>
      <c r="AE4">
        <f>($B4-AD4)^2</f>
        <v>1.4399999999999984</v>
      </c>
      <c r="AG4">
        <f t="shared" ref="AG4:AG30" si="16">0.1*B3+0.9*AG3</f>
        <v>17.400000000000002</v>
      </c>
      <c r="AH4">
        <f>($B4-AG4)^2</f>
        <v>2.5599999999999934</v>
      </c>
      <c r="AJ4">
        <f t="shared" ref="AJ4:AJ30" si="17">0.6*B3+0.4*AJ3</f>
        <v>19.399999999999999</v>
      </c>
      <c r="AK4">
        <f>($B4-AJ4)^2</f>
        <v>0.15999999999999887</v>
      </c>
    </row>
    <row r="5" spans="1:37" ht="16" x14ac:dyDescent="0.2">
      <c r="A5" s="2">
        <v>4</v>
      </c>
      <c r="B5" s="2">
        <v>23</v>
      </c>
      <c r="D5">
        <f t="shared" si="11"/>
        <v>21</v>
      </c>
      <c r="E5">
        <f t="shared" si="0"/>
        <v>4</v>
      </c>
      <c r="F5">
        <f t="shared" si="1"/>
        <v>2</v>
      </c>
      <c r="G5">
        <f t="shared" si="2"/>
        <v>8.695652173913043</v>
      </c>
      <c r="I5">
        <f t="shared" ref="I5:I30" si="18">AVERAGE(B2:B5)</f>
        <v>20</v>
      </c>
      <c r="J5">
        <f t="shared" si="3"/>
        <v>9</v>
      </c>
      <c r="K5">
        <f t="shared" si="4"/>
        <v>3</v>
      </c>
      <c r="L5">
        <f t="shared" si="5"/>
        <v>13.043478260869565</v>
      </c>
      <c r="N5" t="e">
        <v>#N/A</v>
      </c>
      <c r="O5" t="e">
        <f t="shared" si="6"/>
        <v>#N/A</v>
      </c>
      <c r="P5" t="e">
        <f t="shared" si="7"/>
        <v>#N/A</v>
      </c>
      <c r="Q5" t="e">
        <f t="shared" si="8"/>
        <v>#N/A</v>
      </c>
      <c r="S5">
        <f t="shared" si="12"/>
        <v>19</v>
      </c>
      <c r="T5">
        <f>($B5-S5)^2</f>
        <v>16</v>
      </c>
      <c r="U5">
        <f t="shared" si="9"/>
        <v>4</v>
      </c>
      <c r="V5">
        <f t="shared" si="10"/>
        <v>17.391304347826086</v>
      </c>
      <c r="X5">
        <f t="shared" si="13"/>
        <v>18.760000000000002</v>
      </c>
      <c r="Y5">
        <f>($B5-X5)^2</f>
        <v>17.977599999999988</v>
      </c>
      <c r="AA5">
        <f t="shared" si="14"/>
        <v>18.439999999999998</v>
      </c>
      <c r="AB5">
        <f>($B5-AA5)^2</f>
        <v>20.793600000000019</v>
      </c>
      <c r="AD5">
        <f t="shared" si="15"/>
        <v>18.040000000000003</v>
      </c>
      <c r="AE5">
        <f>($B5-AD5)^2</f>
        <v>24.601599999999973</v>
      </c>
      <c r="AG5">
        <f t="shared" si="16"/>
        <v>17.560000000000002</v>
      </c>
      <c r="AH5">
        <f>($B5-AG5)^2</f>
        <v>29.593599999999974</v>
      </c>
      <c r="AJ5">
        <f t="shared" si="17"/>
        <v>19.16</v>
      </c>
      <c r="AK5">
        <f>($B5-AJ5)^2</f>
        <v>14.7456</v>
      </c>
    </row>
    <row r="6" spans="1:37" ht="16" x14ac:dyDescent="0.2">
      <c r="A6" s="2">
        <v>5</v>
      </c>
      <c r="B6" s="2">
        <v>18</v>
      </c>
      <c r="D6">
        <f t="shared" si="11"/>
        <v>20</v>
      </c>
      <c r="E6">
        <f t="shared" si="0"/>
        <v>4</v>
      </c>
      <c r="F6">
        <f t="shared" si="1"/>
        <v>2</v>
      </c>
      <c r="G6">
        <f t="shared" si="2"/>
        <v>11.111111111111111</v>
      </c>
      <c r="I6">
        <f t="shared" si="18"/>
        <v>20.25</v>
      </c>
      <c r="J6">
        <f t="shared" si="3"/>
        <v>5.0625</v>
      </c>
      <c r="K6">
        <f t="shared" si="4"/>
        <v>2.25</v>
      </c>
      <c r="L6">
        <f t="shared" si="5"/>
        <v>12.5</v>
      </c>
      <c r="N6">
        <f t="shared" ref="N6:N30" si="19">AVERAGE(B2:B6)</f>
        <v>19.600000000000001</v>
      </c>
      <c r="O6">
        <f t="shared" si="6"/>
        <v>2.5600000000000045</v>
      </c>
      <c r="P6">
        <f t="shared" si="7"/>
        <v>1.6000000000000014</v>
      </c>
      <c r="Q6">
        <f t="shared" si="8"/>
        <v>8.8888888888888964</v>
      </c>
      <c r="S6">
        <f t="shared" si="12"/>
        <v>21</v>
      </c>
      <c r="T6">
        <f>($B6-S6)^2</f>
        <v>9</v>
      </c>
      <c r="U6">
        <f t="shared" si="9"/>
        <v>3</v>
      </c>
      <c r="V6">
        <f t="shared" si="10"/>
        <v>16.666666666666664</v>
      </c>
      <c r="X6">
        <f t="shared" si="13"/>
        <v>20.456000000000003</v>
      </c>
      <c r="Y6">
        <f>($B6-X6)^2</f>
        <v>6.0319360000000151</v>
      </c>
      <c r="AA6">
        <f t="shared" si="14"/>
        <v>19.807999999999996</v>
      </c>
      <c r="AB6">
        <f>($B6-AA6)^2</f>
        <v>3.2688639999999864</v>
      </c>
      <c r="AD6">
        <f t="shared" si="15"/>
        <v>19.032000000000004</v>
      </c>
      <c r="AE6">
        <f>($B6-AD6)^2</f>
        <v>1.0650240000000073</v>
      </c>
      <c r="AG6">
        <f t="shared" si="16"/>
        <v>18.104000000000003</v>
      </c>
      <c r="AH6">
        <f>($B6-AG6)^2</f>
        <v>1.0816000000000573E-2</v>
      </c>
      <c r="AJ6">
        <f t="shared" si="17"/>
        <v>21.463999999999999</v>
      </c>
      <c r="AK6">
        <f>($B6-AJ6)^2</f>
        <v>11.99929599999999</v>
      </c>
    </row>
    <row r="7" spans="1:37" ht="16" x14ac:dyDescent="0.2">
      <c r="A7" s="2">
        <v>6</v>
      </c>
      <c r="B7" s="2">
        <v>16</v>
      </c>
      <c r="D7">
        <f t="shared" si="11"/>
        <v>19</v>
      </c>
      <c r="E7">
        <f t="shared" si="0"/>
        <v>9</v>
      </c>
      <c r="F7">
        <f t="shared" si="1"/>
        <v>3</v>
      </c>
      <c r="G7">
        <f t="shared" si="2"/>
        <v>18.75</v>
      </c>
      <c r="I7">
        <f t="shared" si="18"/>
        <v>19</v>
      </c>
      <c r="J7">
        <f t="shared" si="3"/>
        <v>9</v>
      </c>
      <c r="K7">
        <f t="shared" si="4"/>
        <v>3</v>
      </c>
      <c r="L7">
        <f t="shared" si="5"/>
        <v>18.75</v>
      </c>
      <c r="N7">
        <f t="shared" si="19"/>
        <v>19.399999999999999</v>
      </c>
      <c r="O7">
        <f t="shared" si="6"/>
        <v>11.55999999999999</v>
      </c>
      <c r="P7">
        <f t="shared" si="7"/>
        <v>3.3999999999999986</v>
      </c>
      <c r="Q7">
        <f t="shared" si="8"/>
        <v>21.249999999999993</v>
      </c>
      <c r="S7">
        <f t="shared" si="12"/>
        <v>19.5</v>
      </c>
      <c r="T7">
        <f>($B7-S7)^2</f>
        <v>12.25</v>
      </c>
      <c r="U7">
        <f t="shared" si="9"/>
        <v>3.5</v>
      </c>
      <c r="V7">
        <f t="shared" si="10"/>
        <v>21.875</v>
      </c>
      <c r="X7">
        <f t="shared" si="13"/>
        <v>19.473600000000001</v>
      </c>
      <c r="Y7">
        <f>($B7-X7)^2</f>
        <v>12.065896960000007</v>
      </c>
      <c r="AA7">
        <f t="shared" si="14"/>
        <v>19.265599999999996</v>
      </c>
      <c r="AB7">
        <f>($B7-AA7)^2</f>
        <v>10.664143359999972</v>
      </c>
      <c r="AD7">
        <f t="shared" si="15"/>
        <v>18.825600000000005</v>
      </c>
      <c r="AE7">
        <f>($B7-AD7)^2</f>
        <v>7.9840153600000283</v>
      </c>
      <c r="AG7">
        <f t="shared" si="16"/>
        <v>18.093600000000002</v>
      </c>
      <c r="AH7">
        <f>($B7-AG7)^2</f>
        <v>4.3831609600000085</v>
      </c>
      <c r="AJ7">
        <f t="shared" si="17"/>
        <v>19.385599999999997</v>
      </c>
      <c r="AK7">
        <f>($B7-AJ7)^2</f>
        <v>11.462287359999976</v>
      </c>
    </row>
    <row r="8" spans="1:37" ht="16" x14ac:dyDescent="0.2">
      <c r="A8" s="2">
        <v>7</v>
      </c>
      <c r="B8" s="2">
        <v>20</v>
      </c>
      <c r="D8">
        <f t="shared" si="11"/>
        <v>18</v>
      </c>
      <c r="E8">
        <f t="shared" si="0"/>
        <v>4</v>
      </c>
      <c r="F8">
        <f t="shared" si="1"/>
        <v>2</v>
      </c>
      <c r="G8">
        <f t="shared" si="2"/>
        <v>10</v>
      </c>
      <c r="I8">
        <f t="shared" si="18"/>
        <v>19.25</v>
      </c>
      <c r="J8">
        <f t="shared" si="3"/>
        <v>0.5625</v>
      </c>
      <c r="K8">
        <f t="shared" si="4"/>
        <v>0.75</v>
      </c>
      <c r="L8">
        <f t="shared" si="5"/>
        <v>3.75</v>
      </c>
      <c r="N8">
        <f t="shared" si="19"/>
        <v>19.2</v>
      </c>
      <c r="O8">
        <f t="shared" si="6"/>
        <v>0.64000000000000112</v>
      </c>
      <c r="P8">
        <f t="shared" si="7"/>
        <v>0.80000000000000071</v>
      </c>
      <c r="Q8">
        <f t="shared" si="8"/>
        <v>4.0000000000000036</v>
      </c>
      <c r="S8">
        <f t="shared" si="12"/>
        <v>17.75</v>
      </c>
      <c r="T8">
        <f>($B8-S8)^2</f>
        <v>5.0625</v>
      </c>
      <c r="U8">
        <f t="shared" si="9"/>
        <v>2.25</v>
      </c>
      <c r="V8">
        <f t="shared" si="10"/>
        <v>11.25</v>
      </c>
      <c r="X8">
        <f t="shared" si="13"/>
        <v>18.084160000000001</v>
      </c>
      <c r="Y8">
        <f>($B8-X8)^2</f>
        <v>3.6704429055999972</v>
      </c>
      <c r="AA8">
        <f t="shared" si="14"/>
        <v>18.285919999999997</v>
      </c>
      <c r="AB8">
        <f>($B8-AA8)^2</f>
        <v>2.9380702464000095</v>
      </c>
      <c r="AD8">
        <f t="shared" si="15"/>
        <v>18.260480000000005</v>
      </c>
      <c r="AE8">
        <f>($B8-AD8)^2</f>
        <v>3.0259298303999835</v>
      </c>
      <c r="AG8">
        <f t="shared" si="16"/>
        <v>17.884240000000005</v>
      </c>
      <c r="AH8">
        <f>($B8-AG8)^2</f>
        <v>4.4764403775999773</v>
      </c>
      <c r="AJ8">
        <f t="shared" si="17"/>
        <v>17.354239999999997</v>
      </c>
      <c r="AK8">
        <f>($B8-AJ8)^2</f>
        <v>7.0000459776000143</v>
      </c>
    </row>
    <row r="9" spans="1:37" ht="16" x14ac:dyDescent="0.2">
      <c r="A9" s="2">
        <v>8</v>
      </c>
      <c r="B9" s="2">
        <v>18</v>
      </c>
      <c r="D9">
        <f t="shared" si="11"/>
        <v>18</v>
      </c>
      <c r="E9">
        <f t="shared" si="0"/>
        <v>0</v>
      </c>
      <c r="F9">
        <f t="shared" si="1"/>
        <v>0</v>
      </c>
      <c r="G9">
        <f t="shared" si="2"/>
        <v>0</v>
      </c>
      <c r="I9">
        <f t="shared" si="18"/>
        <v>18</v>
      </c>
      <c r="J9">
        <f t="shared" si="3"/>
        <v>0</v>
      </c>
      <c r="K9">
        <f t="shared" si="4"/>
        <v>0</v>
      </c>
      <c r="L9">
        <f t="shared" si="5"/>
        <v>0</v>
      </c>
      <c r="N9">
        <f t="shared" si="19"/>
        <v>19</v>
      </c>
      <c r="O9">
        <f t="shared" si="6"/>
        <v>1</v>
      </c>
      <c r="P9">
        <f t="shared" si="7"/>
        <v>1</v>
      </c>
      <c r="Q9">
        <f t="shared" si="8"/>
        <v>5.5555555555555554</v>
      </c>
      <c r="S9">
        <f t="shared" si="12"/>
        <v>18.875</v>
      </c>
      <c r="T9">
        <f>($B9-S9)^2</f>
        <v>0.765625</v>
      </c>
      <c r="U9">
        <f t="shared" si="9"/>
        <v>0.875</v>
      </c>
      <c r="V9">
        <f t="shared" si="10"/>
        <v>4.8611111111111116</v>
      </c>
      <c r="X9">
        <f t="shared" si="13"/>
        <v>18.850496</v>
      </c>
      <c r="Y9">
        <f>($B9-X9)^2</f>
        <v>0.72334344601599954</v>
      </c>
      <c r="AA9">
        <f t="shared" si="14"/>
        <v>18.800143999999996</v>
      </c>
      <c r="AB9">
        <f>($B9-AA9)^2</f>
        <v>0.64023042073599357</v>
      </c>
      <c r="AD9">
        <f t="shared" si="15"/>
        <v>18.608384000000004</v>
      </c>
      <c r="AE9">
        <f>($B9-AD9)^2</f>
        <v>0.37013109145600542</v>
      </c>
      <c r="AG9">
        <f t="shared" si="16"/>
        <v>18.095816000000006</v>
      </c>
      <c r="AH9">
        <f>($B9-AG9)^2</f>
        <v>9.1807058560012152E-3</v>
      </c>
      <c r="AJ9">
        <f t="shared" si="17"/>
        <v>18.941696</v>
      </c>
      <c r="AK9">
        <f>($B9-AJ9)^2</f>
        <v>0.8867913564160006</v>
      </c>
    </row>
    <row r="10" spans="1:37" ht="16" x14ac:dyDescent="0.2">
      <c r="A10" s="2">
        <v>9</v>
      </c>
      <c r="B10" s="2">
        <v>22</v>
      </c>
      <c r="D10">
        <f t="shared" si="11"/>
        <v>20</v>
      </c>
      <c r="E10">
        <f t="shared" si="0"/>
        <v>4</v>
      </c>
      <c r="F10">
        <f t="shared" si="1"/>
        <v>2</v>
      </c>
      <c r="G10">
        <f t="shared" si="2"/>
        <v>9.0909090909090917</v>
      </c>
      <c r="I10">
        <f t="shared" si="18"/>
        <v>19</v>
      </c>
      <c r="J10">
        <f t="shared" si="3"/>
        <v>9</v>
      </c>
      <c r="K10">
        <f t="shared" si="4"/>
        <v>3</v>
      </c>
      <c r="L10">
        <f t="shared" si="5"/>
        <v>13.636363636363635</v>
      </c>
      <c r="N10">
        <f t="shared" si="19"/>
        <v>18.8</v>
      </c>
      <c r="O10">
        <f t="shared" si="6"/>
        <v>10.239999999999995</v>
      </c>
      <c r="P10">
        <f t="shared" si="7"/>
        <v>3.1999999999999993</v>
      </c>
      <c r="Q10">
        <f t="shared" si="8"/>
        <v>14.545454545454541</v>
      </c>
      <c r="S10">
        <f t="shared" si="12"/>
        <v>18.4375</v>
      </c>
      <c r="T10">
        <f>($B10-S10)^2</f>
        <v>12.69140625</v>
      </c>
      <c r="U10">
        <f t="shared" si="9"/>
        <v>3.5625</v>
      </c>
      <c r="V10">
        <f t="shared" si="10"/>
        <v>16.193181818181817</v>
      </c>
      <c r="X10">
        <f t="shared" si="13"/>
        <v>18.510297600000001</v>
      </c>
      <c r="Y10">
        <f>($B10-X10)^2</f>
        <v>12.178022840565751</v>
      </c>
      <c r="AA10">
        <f t="shared" si="14"/>
        <v>18.560100799999997</v>
      </c>
      <c r="AB10">
        <f>($B10-AA10)^2</f>
        <v>11.83290650616066</v>
      </c>
      <c r="AD10">
        <f t="shared" si="15"/>
        <v>18.486707200000005</v>
      </c>
      <c r="AE10">
        <f>($B10-AD10)^2</f>
        <v>12.343226298531805</v>
      </c>
      <c r="AG10">
        <f t="shared" si="16"/>
        <v>18.086234400000006</v>
      </c>
      <c r="AH10">
        <f>($B10-AG10)^2</f>
        <v>15.317561171743316</v>
      </c>
      <c r="AJ10">
        <f t="shared" si="17"/>
        <v>18.376678399999999</v>
      </c>
      <c r="AK10">
        <f>($B10-AJ10)^2</f>
        <v>13.128459417026564</v>
      </c>
    </row>
    <row r="11" spans="1:37" ht="16" x14ac:dyDescent="0.2">
      <c r="A11" s="2">
        <v>10</v>
      </c>
      <c r="B11" s="2">
        <v>20</v>
      </c>
      <c r="D11">
        <f t="shared" si="11"/>
        <v>20</v>
      </c>
      <c r="E11">
        <f t="shared" si="0"/>
        <v>0</v>
      </c>
      <c r="F11">
        <f t="shared" si="1"/>
        <v>0</v>
      </c>
      <c r="G11">
        <f t="shared" si="2"/>
        <v>0</v>
      </c>
      <c r="I11">
        <f t="shared" si="18"/>
        <v>20</v>
      </c>
      <c r="J11">
        <f t="shared" si="3"/>
        <v>0</v>
      </c>
      <c r="K11">
        <f t="shared" si="4"/>
        <v>0</v>
      </c>
      <c r="L11">
        <f t="shared" si="5"/>
        <v>0</v>
      </c>
      <c r="N11">
        <f t="shared" si="19"/>
        <v>19.2</v>
      </c>
      <c r="O11">
        <f t="shared" si="6"/>
        <v>0.64000000000000112</v>
      </c>
      <c r="P11">
        <f t="shared" si="7"/>
        <v>0.80000000000000071</v>
      </c>
      <c r="Q11">
        <f t="shared" si="8"/>
        <v>4.0000000000000036</v>
      </c>
      <c r="S11">
        <f t="shared" si="12"/>
        <v>20.21875</v>
      </c>
      <c r="T11">
        <f>($B11-S11)^2</f>
        <v>4.78515625E-2</v>
      </c>
      <c r="U11">
        <f t="shared" si="9"/>
        <v>0.21875</v>
      </c>
      <c r="V11">
        <f t="shared" si="10"/>
        <v>1.09375</v>
      </c>
      <c r="X11">
        <f t="shared" si="13"/>
        <v>19.906178560000001</v>
      </c>
      <c r="Y11">
        <f>($B11-X11)^2</f>
        <v>8.8024626036734607E-3</v>
      </c>
      <c r="AA11">
        <f t="shared" si="14"/>
        <v>19.592070559999996</v>
      </c>
      <c r="AB11">
        <f>($B11-AA11)^2</f>
        <v>0.16640642801871666</v>
      </c>
      <c r="AD11">
        <f t="shared" si="15"/>
        <v>19.189365760000005</v>
      </c>
      <c r="AE11">
        <f>($B11-AD11)^2</f>
        <v>0.65712787106036996</v>
      </c>
      <c r="AG11">
        <f t="shared" si="16"/>
        <v>18.477610960000003</v>
      </c>
      <c r="AH11">
        <f>($B11-AG11)^2</f>
        <v>2.3176683891121113</v>
      </c>
      <c r="AJ11">
        <f t="shared" si="17"/>
        <v>20.550671359999999</v>
      </c>
      <c r="AK11">
        <f>($B11-AJ11)^2</f>
        <v>0.30323894672424856</v>
      </c>
    </row>
    <row r="12" spans="1:37" ht="16" x14ac:dyDescent="0.2">
      <c r="A12" s="2">
        <v>11</v>
      </c>
      <c r="B12" s="2">
        <v>15</v>
      </c>
      <c r="D12">
        <f t="shared" si="11"/>
        <v>19</v>
      </c>
      <c r="E12">
        <f t="shared" si="0"/>
        <v>16</v>
      </c>
      <c r="F12">
        <f t="shared" si="1"/>
        <v>4</v>
      </c>
      <c r="G12">
        <f t="shared" si="2"/>
        <v>26.666666666666668</v>
      </c>
      <c r="I12">
        <f t="shared" si="18"/>
        <v>18.75</v>
      </c>
      <c r="J12">
        <f t="shared" si="3"/>
        <v>14.0625</v>
      </c>
      <c r="K12">
        <f t="shared" si="4"/>
        <v>3.75</v>
      </c>
      <c r="L12">
        <f t="shared" si="5"/>
        <v>25</v>
      </c>
      <c r="N12">
        <f t="shared" si="19"/>
        <v>19</v>
      </c>
      <c r="O12">
        <f t="shared" si="6"/>
        <v>16</v>
      </c>
      <c r="P12">
        <f t="shared" si="7"/>
        <v>4</v>
      </c>
      <c r="Q12">
        <f t="shared" si="8"/>
        <v>26.666666666666668</v>
      </c>
      <c r="S12">
        <f t="shared" si="12"/>
        <v>20.109375</v>
      </c>
      <c r="T12">
        <f>($B12-S12)^2</f>
        <v>26.105712890625</v>
      </c>
      <c r="U12">
        <f t="shared" si="9"/>
        <v>5.109375</v>
      </c>
      <c r="V12">
        <f t="shared" si="10"/>
        <v>34.0625</v>
      </c>
      <c r="X12">
        <f t="shared" si="13"/>
        <v>19.943707136</v>
      </c>
      <c r="Y12">
        <f>($B12-X12)^2</f>
        <v>24.440240246537329</v>
      </c>
      <c r="AA12">
        <f t="shared" si="14"/>
        <v>19.714449391999999</v>
      </c>
      <c r="AB12">
        <f>($B12-AA12)^2</f>
        <v>22.226033069729159</v>
      </c>
      <c r="AD12">
        <f t="shared" si="15"/>
        <v>19.351492608000004</v>
      </c>
      <c r="AE12">
        <f>($B12-AD12)^2</f>
        <v>18.935487917478682</v>
      </c>
      <c r="AG12">
        <f t="shared" si="16"/>
        <v>18.629849864000004</v>
      </c>
      <c r="AH12">
        <f>($B12-AG12)^2</f>
        <v>13.175810035180849</v>
      </c>
      <c r="AJ12">
        <f t="shared" si="17"/>
        <v>20.220268544</v>
      </c>
      <c r="AK12">
        <f>($B12-AJ12)^2</f>
        <v>27.251203671475874</v>
      </c>
    </row>
    <row r="13" spans="1:37" ht="16" x14ac:dyDescent="0.2">
      <c r="A13" s="2">
        <v>12</v>
      </c>
      <c r="B13" s="2">
        <v>20</v>
      </c>
      <c r="D13">
        <f t="shared" si="11"/>
        <v>18.333333333333332</v>
      </c>
      <c r="E13">
        <f t="shared" si="0"/>
        <v>2.7777777777777817</v>
      </c>
      <c r="F13">
        <f t="shared" si="1"/>
        <v>1.6666666666666679</v>
      </c>
      <c r="G13">
        <f t="shared" si="2"/>
        <v>8.3333333333333393</v>
      </c>
      <c r="I13">
        <f t="shared" si="18"/>
        <v>19.25</v>
      </c>
      <c r="J13">
        <f t="shared" si="3"/>
        <v>0.5625</v>
      </c>
      <c r="K13">
        <f t="shared" si="4"/>
        <v>0.75</v>
      </c>
      <c r="L13">
        <f t="shared" si="5"/>
        <v>3.75</v>
      </c>
      <c r="N13">
        <f t="shared" si="19"/>
        <v>19</v>
      </c>
      <c r="O13">
        <f t="shared" si="6"/>
        <v>1</v>
      </c>
      <c r="P13">
        <f t="shared" si="7"/>
        <v>1</v>
      </c>
      <c r="Q13">
        <f t="shared" si="8"/>
        <v>5</v>
      </c>
      <c r="S13">
        <f t="shared" si="12"/>
        <v>17.5546875</v>
      </c>
      <c r="T13">
        <f>($B13-S13)^2</f>
        <v>5.97955322265625</v>
      </c>
      <c r="U13">
        <f t="shared" si="9"/>
        <v>2.4453125</v>
      </c>
      <c r="V13">
        <f t="shared" si="10"/>
        <v>12.2265625</v>
      </c>
      <c r="X13">
        <f t="shared" si="13"/>
        <v>17.966224281599999</v>
      </c>
      <c r="Y13">
        <f>($B13-X13)^2</f>
        <v>4.1362436727534408</v>
      </c>
      <c r="AA13">
        <f t="shared" si="14"/>
        <v>18.300114574399998</v>
      </c>
      <c r="AB13">
        <f>($B13-AA13)^2</f>
        <v>2.8896104601672983</v>
      </c>
      <c r="AD13">
        <f t="shared" si="15"/>
        <v>18.481194086400002</v>
      </c>
      <c r="AE13">
        <f>($B13-AD13)^2</f>
        <v>2.3067714031863242</v>
      </c>
      <c r="AG13">
        <f t="shared" si="16"/>
        <v>18.266864877600003</v>
      </c>
      <c r="AH13">
        <f>($B13-AG13)^2</f>
        <v>3.0037573524964514</v>
      </c>
      <c r="AJ13">
        <f t="shared" si="17"/>
        <v>17.0881074176</v>
      </c>
      <c r="AK13">
        <f>($B13-AJ13)^2</f>
        <v>8.4791184114361418</v>
      </c>
    </row>
    <row r="14" spans="1:37" ht="16" x14ac:dyDescent="0.2">
      <c r="A14" s="2">
        <v>13</v>
      </c>
      <c r="B14" s="2">
        <v>20</v>
      </c>
      <c r="D14">
        <f t="shared" si="11"/>
        <v>18.333333333333332</v>
      </c>
      <c r="E14">
        <f t="shared" si="0"/>
        <v>2.7777777777777817</v>
      </c>
      <c r="F14">
        <f t="shared" si="1"/>
        <v>1.6666666666666679</v>
      </c>
      <c r="G14">
        <f t="shared" si="2"/>
        <v>8.3333333333333393</v>
      </c>
      <c r="I14">
        <f t="shared" si="18"/>
        <v>18.75</v>
      </c>
      <c r="J14">
        <f t="shared" si="3"/>
        <v>1.5625</v>
      </c>
      <c r="K14">
        <f t="shared" si="4"/>
        <v>1.25</v>
      </c>
      <c r="L14">
        <f t="shared" si="5"/>
        <v>6.25</v>
      </c>
      <c r="N14">
        <f t="shared" si="19"/>
        <v>19.399999999999999</v>
      </c>
      <c r="O14">
        <f t="shared" si="6"/>
        <v>0.36000000000000171</v>
      </c>
      <c r="P14">
        <f t="shared" si="7"/>
        <v>0.60000000000000142</v>
      </c>
      <c r="Q14">
        <f t="shared" si="8"/>
        <v>3.0000000000000071</v>
      </c>
      <c r="S14">
        <f t="shared" si="12"/>
        <v>18.77734375</v>
      </c>
      <c r="T14">
        <f>($B14-S14)^2</f>
        <v>1.4948883056640625</v>
      </c>
      <c r="U14">
        <f t="shared" si="9"/>
        <v>1.22265625</v>
      </c>
      <c r="V14">
        <f t="shared" si="10"/>
        <v>6.11328125</v>
      </c>
      <c r="X14">
        <f t="shared" si="13"/>
        <v>18.779734568959999</v>
      </c>
      <c r="Y14">
        <f>($B14-X14)^2</f>
        <v>1.4890477221912404</v>
      </c>
      <c r="AA14">
        <f t="shared" si="14"/>
        <v>18.810080202079998</v>
      </c>
      <c r="AB14">
        <f>($B14-AA14)^2</f>
        <v>1.415909125481978</v>
      </c>
      <c r="AD14">
        <f t="shared" si="15"/>
        <v>18.784955269120005</v>
      </c>
      <c r="AE14">
        <f>($B14-AD14)^2</f>
        <v>1.4763336980392405</v>
      </c>
      <c r="AG14">
        <f t="shared" si="16"/>
        <v>18.440178389840003</v>
      </c>
      <c r="AH14">
        <f>($B14-AG14)^2</f>
        <v>2.4330434555221245</v>
      </c>
      <c r="AJ14">
        <f t="shared" si="17"/>
        <v>18.835242967039999</v>
      </c>
      <c r="AK14">
        <f>($B14-AJ14)^2</f>
        <v>1.3566589458297844</v>
      </c>
    </row>
    <row r="15" spans="1:37" ht="16" x14ac:dyDescent="0.2">
      <c r="A15" s="2">
        <v>14</v>
      </c>
      <c r="B15" s="2">
        <v>17</v>
      </c>
      <c r="D15">
        <f t="shared" si="11"/>
        <v>19</v>
      </c>
      <c r="E15">
        <f t="shared" si="0"/>
        <v>4</v>
      </c>
      <c r="F15">
        <f t="shared" si="1"/>
        <v>2</v>
      </c>
      <c r="G15">
        <f t="shared" si="2"/>
        <v>11.76470588235294</v>
      </c>
      <c r="I15">
        <f t="shared" si="18"/>
        <v>18</v>
      </c>
      <c r="J15">
        <f t="shared" si="3"/>
        <v>1</v>
      </c>
      <c r="K15">
        <f t="shared" si="4"/>
        <v>1</v>
      </c>
      <c r="L15">
        <f t="shared" si="5"/>
        <v>5.8823529411764701</v>
      </c>
      <c r="N15">
        <f t="shared" si="19"/>
        <v>18.399999999999999</v>
      </c>
      <c r="O15">
        <f t="shared" si="6"/>
        <v>1.959999999999996</v>
      </c>
      <c r="P15">
        <f t="shared" si="7"/>
        <v>1.3999999999999986</v>
      </c>
      <c r="Q15">
        <f t="shared" si="8"/>
        <v>8.2352941176470509</v>
      </c>
      <c r="S15">
        <f t="shared" si="12"/>
        <v>19.388671875</v>
      </c>
      <c r="T15">
        <f>($B15-S15)^2</f>
        <v>5.7057533264160156</v>
      </c>
      <c r="U15">
        <f t="shared" si="9"/>
        <v>2.388671875</v>
      </c>
      <c r="V15">
        <f t="shared" si="10"/>
        <v>14.051011029411764</v>
      </c>
      <c r="X15">
        <f t="shared" si="13"/>
        <v>19.267840741375998</v>
      </c>
      <c r="Y15">
        <f>($B15-X15)^2</f>
        <v>5.1431016282448381</v>
      </c>
      <c r="AA15">
        <f t="shared" si="14"/>
        <v>19.167056141455998</v>
      </c>
      <c r="AB15">
        <f>($B15-AA15)^2</f>
        <v>4.6961323202221568</v>
      </c>
      <c r="AD15">
        <f t="shared" si="15"/>
        <v>19.027964215296002</v>
      </c>
      <c r="AE15">
        <f>($B15-AD15)^2</f>
        <v>4.1126388585211302</v>
      </c>
      <c r="AG15">
        <f t="shared" si="16"/>
        <v>18.596160550856002</v>
      </c>
      <c r="AH15">
        <f>($B15-AG15)^2</f>
        <v>2.5477285041089357</v>
      </c>
      <c r="AJ15">
        <f t="shared" si="17"/>
        <v>19.534097186815998</v>
      </c>
      <c r="AK15">
        <f>($B15-AJ15)^2</f>
        <v>6.4216485522287563</v>
      </c>
    </row>
    <row r="16" spans="1:37" ht="16" x14ac:dyDescent="0.2">
      <c r="A16" s="2">
        <v>15</v>
      </c>
      <c r="B16" s="2">
        <v>24</v>
      </c>
      <c r="D16">
        <f t="shared" si="11"/>
        <v>20.333333333333332</v>
      </c>
      <c r="E16">
        <f t="shared" si="0"/>
        <v>13.444444444444454</v>
      </c>
      <c r="F16">
        <f t="shared" si="1"/>
        <v>3.6666666666666679</v>
      </c>
      <c r="G16">
        <f t="shared" si="2"/>
        <v>15.277777777777782</v>
      </c>
      <c r="I16">
        <f t="shared" si="18"/>
        <v>20.25</v>
      </c>
      <c r="J16">
        <f t="shared" si="3"/>
        <v>14.0625</v>
      </c>
      <c r="K16">
        <f t="shared" si="4"/>
        <v>3.75</v>
      </c>
      <c r="L16">
        <f t="shared" si="5"/>
        <v>15.625</v>
      </c>
      <c r="N16">
        <f t="shared" si="19"/>
        <v>19.2</v>
      </c>
      <c r="O16">
        <f t="shared" si="6"/>
        <v>23.040000000000006</v>
      </c>
      <c r="P16">
        <f t="shared" si="7"/>
        <v>4.8000000000000007</v>
      </c>
      <c r="Q16">
        <f t="shared" si="8"/>
        <v>20.000000000000004</v>
      </c>
      <c r="S16">
        <f t="shared" si="12"/>
        <v>18.1943359375</v>
      </c>
      <c r="T16">
        <f>($B16-S16)^2</f>
        <v>33.705735206604004</v>
      </c>
      <c r="U16">
        <f t="shared" si="9"/>
        <v>5.8056640625</v>
      </c>
      <c r="V16">
        <f t="shared" si="10"/>
        <v>24.190266927083336</v>
      </c>
      <c r="X16">
        <f t="shared" si="13"/>
        <v>18.3607044448256</v>
      </c>
      <c r="Y16">
        <f>($B16-X16)^2</f>
        <v>31.801654358609738</v>
      </c>
      <c r="AA16">
        <f t="shared" si="14"/>
        <v>18.516939299019199</v>
      </c>
      <c r="AB16">
        <f>($B16-AA16)^2</f>
        <v>30.063954650640067</v>
      </c>
      <c r="AD16">
        <f t="shared" si="15"/>
        <v>18.622371372236803</v>
      </c>
      <c r="AE16">
        <f>($B16-AD16)^2</f>
        <v>28.918889658138291</v>
      </c>
      <c r="AG16">
        <f t="shared" si="16"/>
        <v>18.436544495770402</v>
      </c>
      <c r="AH16">
        <f>($B16-AG16)^2</f>
        <v>30.952037147542608</v>
      </c>
      <c r="AJ16">
        <f t="shared" si="17"/>
        <v>18.0136388747264</v>
      </c>
      <c r="AK16">
        <f>($B16-AJ16)^2</f>
        <v>35.836519522187004</v>
      </c>
    </row>
    <row r="17" spans="1:37" ht="16" x14ac:dyDescent="0.2">
      <c r="A17" s="2">
        <v>16</v>
      </c>
      <c r="B17" s="2">
        <v>21</v>
      </c>
      <c r="D17">
        <f t="shared" si="11"/>
        <v>20.666666666666668</v>
      </c>
      <c r="E17">
        <f t="shared" si="0"/>
        <v>0.11111111111111033</v>
      </c>
      <c r="F17">
        <f t="shared" si="1"/>
        <v>0.33333333333333215</v>
      </c>
      <c r="G17">
        <f t="shared" si="2"/>
        <v>1.5873015873015817</v>
      </c>
      <c r="I17">
        <f t="shared" si="18"/>
        <v>20.5</v>
      </c>
      <c r="J17">
        <f t="shared" si="3"/>
        <v>0.25</v>
      </c>
      <c r="K17">
        <f t="shared" si="4"/>
        <v>0.5</v>
      </c>
      <c r="L17">
        <f t="shared" si="5"/>
        <v>2.3809523809523809</v>
      </c>
      <c r="N17">
        <f t="shared" si="19"/>
        <v>20.399999999999999</v>
      </c>
      <c r="O17">
        <f t="shared" si="6"/>
        <v>0.36000000000000171</v>
      </c>
      <c r="P17">
        <f t="shared" si="7"/>
        <v>0.60000000000000142</v>
      </c>
      <c r="Q17">
        <f t="shared" si="8"/>
        <v>2.8571428571428639</v>
      </c>
      <c r="S17">
        <f t="shared" si="12"/>
        <v>21.09716796875</v>
      </c>
      <c r="T17">
        <f>($B17-S17)^2</f>
        <v>9.4416141510009766E-3</v>
      </c>
      <c r="U17">
        <f t="shared" si="9"/>
        <v>9.716796875E-2</v>
      </c>
      <c r="V17">
        <f t="shared" si="10"/>
        <v>0.46270461309523808</v>
      </c>
      <c r="X17">
        <f t="shared" si="13"/>
        <v>20.61642266689536</v>
      </c>
      <c r="Y17">
        <f>($B17-X17)^2</f>
        <v>0.14713157047166772</v>
      </c>
      <c r="AA17">
        <f t="shared" si="14"/>
        <v>20.161857509313439</v>
      </c>
      <c r="AB17">
        <f>($B17-AA17)^2</f>
        <v>0.7024828346942722</v>
      </c>
      <c r="AD17">
        <f t="shared" si="15"/>
        <v>19.697897097789443</v>
      </c>
      <c r="AE17">
        <f>($B17-AD17)^2</f>
        <v>1.6954719679451542</v>
      </c>
      <c r="AG17">
        <f t="shared" si="16"/>
        <v>18.992890046193359</v>
      </c>
      <c r="AH17">
        <f>($B17-AG17)^2</f>
        <v>4.0284903666696952</v>
      </c>
      <c r="AJ17">
        <f t="shared" si="17"/>
        <v>21.605455549890557</v>
      </c>
      <c r="AK17">
        <f>($B17-AJ17)^2</f>
        <v>0.36657642289327697</v>
      </c>
    </row>
    <row r="18" spans="1:37" ht="16" x14ac:dyDescent="0.2">
      <c r="A18" s="2">
        <v>17</v>
      </c>
      <c r="B18" s="2">
        <v>22</v>
      </c>
      <c r="D18">
        <f t="shared" si="11"/>
        <v>22.333333333333332</v>
      </c>
      <c r="E18">
        <f t="shared" si="0"/>
        <v>0.11111111111111033</v>
      </c>
      <c r="F18">
        <f t="shared" si="1"/>
        <v>0.33333333333333215</v>
      </c>
      <c r="G18">
        <f t="shared" si="2"/>
        <v>1.5151515151515098</v>
      </c>
      <c r="I18">
        <f t="shared" si="18"/>
        <v>21</v>
      </c>
      <c r="J18">
        <f t="shared" si="3"/>
        <v>1</v>
      </c>
      <c r="K18">
        <f t="shared" si="4"/>
        <v>1</v>
      </c>
      <c r="L18">
        <f t="shared" si="5"/>
        <v>4.5454545454545459</v>
      </c>
      <c r="N18">
        <f t="shared" si="19"/>
        <v>20.8</v>
      </c>
      <c r="O18">
        <f t="shared" si="6"/>
        <v>1.4399999999999984</v>
      </c>
      <c r="P18">
        <f t="shared" si="7"/>
        <v>1.1999999999999993</v>
      </c>
      <c r="Q18">
        <f t="shared" si="8"/>
        <v>5.4545454545454515</v>
      </c>
      <c r="S18">
        <f t="shared" si="12"/>
        <v>21.048583984375</v>
      </c>
      <c r="T18">
        <f>($B18-S18)^2</f>
        <v>0.90519243478775024</v>
      </c>
      <c r="U18">
        <f t="shared" si="9"/>
        <v>0.951416015625</v>
      </c>
      <c r="V18">
        <f t="shared" si="10"/>
        <v>4.3246182528409092</v>
      </c>
      <c r="X18">
        <f t="shared" si="13"/>
        <v>20.769853600137218</v>
      </c>
      <c r="Y18">
        <f>($B18-X18)^2</f>
        <v>1.5132601650953645</v>
      </c>
      <c r="AA18">
        <f t="shared" si="14"/>
        <v>20.413300256519406</v>
      </c>
      <c r="AB18">
        <f>($B18-AA18)^2</f>
        <v>2.5176160759613824</v>
      </c>
      <c r="AD18">
        <f t="shared" si="15"/>
        <v>19.958317678231555</v>
      </c>
      <c r="AE18">
        <f>($B18-AD18)^2</f>
        <v>4.1684667030217861</v>
      </c>
      <c r="AG18">
        <f t="shared" si="16"/>
        <v>19.193601041574027</v>
      </c>
      <c r="AH18">
        <f>($B18-AG18)^2</f>
        <v>7.8758751138543861</v>
      </c>
      <c r="AJ18">
        <f t="shared" si="17"/>
        <v>21.242182219956224</v>
      </c>
      <c r="AK18">
        <f>($B18-AJ18)^2</f>
        <v>0.57428778775047751</v>
      </c>
    </row>
    <row r="19" spans="1:37" ht="16" x14ac:dyDescent="0.2">
      <c r="A19" s="2">
        <v>18</v>
      </c>
      <c r="B19" s="2">
        <v>17</v>
      </c>
      <c r="D19">
        <f t="shared" si="11"/>
        <v>20</v>
      </c>
      <c r="E19">
        <f t="shared" si="0"/>
        <v>9</v>
      </c>
      <c r="F19">
        <f t="shared" si="1"/>
        <v>3</v>
      </c>
      <c r="G19">
        <f t="shared" si="2"/>
        <v>17.647058823529413</v>
      </c>
      <c r="I19">
        <f t="shared" si="18"/>
        <v>21</v>
      </c>
      <c r="J19">
        <f t="shared" si="3"/>
        <v>16</v>
      </c>
      <c r="K19">
        <f t="shared" si="4"/>
        <v>4</v>
      </c>
      <c r="L19">
        <f t="shared" si="5"/>
        <v>23.52941176470588</v>
      </c>
      <c r="N19">
        <f t="shared" si="19"/>
        <v>20.2</v>
      </c>
      <c r="O19">
        <f t="shared" si="6"/>
        <v>10.239999999999995</v>
      </c>
      <c r="P19">
        <f t="shared" si="7"/>
        <v>3.1999999999999993</v>
      </c>
      <c r="Q19">
        <f t="shared" si="8"/>
        <v>18.823529411764703</v>
      </c>
      <c r="S19">
        <f t="shared" si="12"/>
        <v>21.5242919921875</v>
      </c>
      <c r="T19">
        <f>($B19-S19)^2</f>
        <v>20.469218030571938</v>
      </c>
      <c r="U19">
        <f t="shared" si="9"/>
        <v>4.5242919921875</v>
      </c>
      <c r="V19">
        <f t="shared" si="10"/>
        <v>26.613482306985293</v>
      </c>
      <c r="X19">
        <f t="shared" si="13"/>
        <v>21.261912160082332</v>
      </c>
      <c r="Y19">
        <f>($B19-X19)^2</f>
        <v>18.16389526025765</v>
      </c>
      <c r="AA19">
        <f t="shared" si="14"/>
        <v>20.889310179563584</v>
      </c>
      <c r="AB19">
        <f>($B19-AA19)^2</f>
        <v>15.126733672856915</v>
      </c>
      <c r="AD19">
        <f t="shared" si="15"/>
        <v>20.366654142585247</v>
      </c>
      <c r="AE19">
        <f>($B19-AD19)^2</f>
        <v>11.334360115786406</v>
      </c>
      <c r="AG19">
        <f t="shared" si="16"/>
        <v>19.474240937416624</v>
      </c>
      <c r="AH19">
        <f>($B19-AG19)^2</f>
        <v>6.1218682163882958</v>
      </c>
      <c r="AJ19">
        <f t="shared" si="17"/>
        <v>21.696872887982487</v>
      </c>
      <c r="AK19">
        <f>($B19-AJ19)^2</f>
        <v>22.060614925864943</v>
      </c>
    </row>
    <row r="20" spans="1:37" ht="16" x14ac:dyDescent="0.2">
      <c r="A20" s="2">
        <v>19</v>
      </c>
      <c r="B20" s="2">
        <v>24</v>
      </c>
      <c r="D20">
        <f t="shared" si="11"/>
        <v>21</v>
      </c>
      <c r="E20">
        <f t="shared" si="0"/>
        <v>9</v>
      </c>
      <c r="F20">
        <f t="shared" si="1"/>
        <v>3</v>
      </c>
      <c r="G20">
        <f t="shared" si="2"/>
        <v>12.5</v>
      </c>
      <c r="I20">
        <f t="shared" si="18"/>
        <v>21</v>
      </c>
      <c r="J20">
        <f t="shared" si="3"/>
        <v>9</v>
      </c>
      <c r="K20">
        <f t="shared" si="4"/>
        <v>3</v>
      </c>
      <c r="L20">
        <f t="shared" si="5"/>
        <v>12.5</v>
      </c>
      <c r="N20">
        <f t="shared" si="19"/>
        <v>21.6</v>
      </c>
      <c r="O20">
        <f t="shared" si="6"/>
        <v>5.7599999999999936</v>
      </c>
      <c r="P20">
        <f t="shared" si="7"/>
        <v>2.3999999999999986</v>
      </c>
      <c r="Q20">
        <f t="shared" si="8"/>
        <v>9.9999999999999929</v>
      </c>
      <c r="S20">
        <f t="shared" si="12"/>
        <v>19.26214599609375</v>
      </c>
      <c r="T20">
        <f>($B20-S20)^2</f>
        <v>22.447260562330484</v>
      </c>
      <c r="U20">
        <f t="shared" si="9"/>
        <v>4.73785400390625</v>
      </c>
      <c r="V20">
        <f t="shared" si="10"/>
        <v>19.741058349609375</v>
      </c>
      <c r="X20">
        <f t="shared" si="13"/>
        <v>19.557147296049401</v>
      </c>
      <c r="Y20">
        <f>($B20-X20)^2</f>
        <v>19.738940149001152</v>
      </c>
      <c r="AA20">
        <f t="shared" si="14"/>
        <v>19.722517125694509</v>
      </c>
      <c r="AB20">
        <f>($B20-AA20)^2</f>
        <v>18.296859739976767</v>
      </c>
      <c r="AD20">
        <f t="shared" si="15"/>
        <v>19.693323314068202</v>
      </c>
      <c r="AE20">
        <f>($B20-AD20)^2</f>
        <v>18.547464077148494</v>
      </c>
      <c r="AG20">
        <f t="shared" si="16"/>
        <v>19.22681684367496</v>
      </c>
      <c r="AH20">
        <f>($B20-AG20)^2</f>
        <v>22.783277443825067</v>
      </c>
      <c r="AJ20">
        <f t="shared" si="17"/>
        <v>18.878749155192992</v>
      </c>
      <c r="AK20">
        <f>($B20-AJ20)^2</f>
        <v>26.227210215436497</v>
      </c>
    </row>
    <row r="21" spans="1:37" ht="16" x14ac:dyDescent="0.2">
      <c r="A21" s="2">
        <v>20</v>
      </c>
      <c r="B21" s="2">
        <v>23</v>
      </c>
      <c r="D21">
        <f t="shared" si="11"/>
        <v>21.333333333333332</v>
      </c>
      <c r="E21">
        <f t="shared" si="0"/>
        <v>2.7777777777777817</v>
      </c>
      <c r="F21">
        <f t="shared" si="1"/>
        <v>1.6666666666666679</v>
      </c>
      <c r="G21">
        <f t="shared" si="2"/>
        <v>7.2463768115942084</v>
      </c>
      <c r="I21">
        <f t="shared" si="18"/>
        <v>21.5</v>
      </c>
      <c r="J21">
        <f t="shared" si="3"/>
        <v>2.25</v>
      </c>
      <c r="K21">
        <f t="shared" si="4"/>
        <v>1.5</v>
      </c>
      <c r="L21">
        <f t="shared" si="5"/>
        <v>6.5217391304347823</v>
      </c>
      <c r="N21">
        <f t="shared" si="19"/>
        <v>21.4</v>
      </c>
      <c r="O21">
        <f t="shared" si="6"/>
        <v>2.5600000000000045</v>
      </c>
      <c r="P21">
        <f t="shared" si="7"/>
        <v>1.6000000000000014</v>
      </c>
      <c r="Q21">
        <f t="shared" si="8"/>
        <v>6.9565217391304408</v>
      </c>
      <c r="S21">
        <f t="shared" si="12"/>
        <v>21.631072998046875</v>
      </c>
      <c r="T21">
        <f>($B21-S21)^2</f>
        <v>1.8739611366763711</v>
      </c>
      <c r="U21">
        <f t="shared" si="9"/>
        <v>1.368927001953125</v>
      </c>
      <c r="V21">
        <f t="shared" si="10"/>
        <v>5.9518565302309785</v>
      </c>
      <c r="X21">
        <f t="shared" si="13"/>
        <v>21.33428837762964</v>
      </c>
      <c r="Y21">
        <f>($B21-X21)^2</f>
        <v>2.7745952088996955</v>
      </c>
      <c r="AA21">
        <f t="shared" si="14"/>
        <v>21.005761987986155</v>
      </c>
      <c r="AB21">
        <f>($B21-AA21)^2</f>
        <v>3.9769852485609336</v>
      </c>
      <c r="AD21">
        <f t="shared" si="15"/>
        <v>20.554658651254563</v>
      </c>
      <c r="AE21">
        <f>($B21-AD21)^2</f>
        <v>5.9796943118841526</v>
      </c>
      <c r="AG21">
        <f t="shared" si="16"/>
        <v>19.704135159307462</v>
      </c>
      <c r="AH21">
        <f>($B21-AG21)^2</f>
        <v>10.862725048113248</v>
      </c>
      <c r="AJ21">
        <f t="shared" si="17"/>
        <v>21.951499662077197</v>
      </c>
      <c r="AK21">
        <f>($B21-AJ21)^2</f>
        <v>1.0993529586242328</v>
      </c>
    </row>
    <row r="22" spans="1:37" ht="16" x14ac:dyDescent="0.2">
      <c r="A22" s="2">
        <v>21</v>
      </c>
      <c r="B22" s="2">
        <v>26</v>
      </c>
      <c r="D22">
        <f t="shared" si="11"/>
        <v>24.333333333333332</v>
      </c>
      <c r="E22">
        <f t="shared" si="0"/>
        <v>2.7777777777777817</v>
      </c>
      <c r="F22">
        <f t="shared" si="1"/>
        <v>1.6666666666666679</v>
      </c>
      <c r="G22">
        <f t="shared" si="2"/>
        <v>6.410256410256415</v>
      </c>
      <c r="I22">
        <f t="shared" si="18"/>
        <v>22.5</v>
      </c>
      <c r="J22">
        <f t="shared" si="3"/>
        <v>12.25</v>
      </c>
      <c r="K22">
        <f t="shared" si="4"/>
        <v>3.5</v>
      </c>
      <c r="L22">
        <f t="shared" si="5"/>
        <v>13.461538461538462</v>
      </c>
      <c r="N22">
        <f t="shared" si="19"/>
        <v>22.4</v>
      </c>
      <c r="O22">
        <f t="shared" si="6"/>
        <v>12.96000000000001</v>
      </c>
      <c r="P22">
        <f t="shared" si="7"/>
        <v>3.6000000000000014</v>
      </c>
      <c r="Q22">
        <f t="shared" si="8"/>
        <v>13.846153846153852</v>
      </c>
      <c r="S22">
        <f t="shared" si="12"/>
        <v>22.315536499023438</v>
      </c>
      <c r="T22">
        <f>($B22-S22)^2</f>
        <v>13.575271290028468</v>
      </c>
      <c r="U22">
        <f t="shared" si="9"/>
        <v>3.6844635009765625</v>
      </c>
      <c r="V22">
        <f t="shared" si="10"/>
        <v>14.171013465294472</v>
      </c>
      <c r="X22">
        <f t="shared" si="13"/>
        <v>22.000573026577783</v>
      </c>
      <c r="Y22">
        <f>($B22-X22)^2</f>
        <v>15.995416115737196</v>
      </c>
      <c r="AA22">
        <f t="shared" si="14"/>
        <v>21.604033391590306</v>
      </c>
      <c r="AB22">
        <f>($B22-AA22)^2</f>
        <v>19.324522422253025</v>
      </c>
      <c r="AD22">
        <f t="shared" si="15"/>
        <v>21.043726921003653</v>
      </c>
      <c r="AE22">
        <f>($B22-AD22)^2</f>
        <v>24.564642833583928</v>
      </c>
      <c r="AG22">
        <f t="shared" si="16"/>
        <v>20.033721643376719</v>
      </c>
      <c r="AH22">
        <f>($B22-AG22)^2</f>
        <v>35.596477428711403</v>
      </c>
      <c r="AJ22">
        <f t="shared" si="17"/>
        <v>22.58059986483088</v>
      </c>
      <c r="AK22">
        <f>($B22-AJ22)^2</f>
        <v>11.692297284394595</v>
      </c>
    </row>
    <row r="23" spans="1:37" ht="16" x14ac:dyDescent="0.2">
      <c r="A23" s="2">
        <v>22</v>
      </c>
      <c r="B23" s="2">
        <v>23</v>
      </c>
      <c r="D23">
        <f t="shared" si="11"/>
        <v>24</v>
      </c>
      <c r="E23">
        <f t="shared" si="0"/>
        <v>1</v>
      </c>
      <c r="F23">
        <f t="shared" si="1"/>
        <v>1</v>
      </c>
      <c r="G23">
        <f t="shared" si="2"/>
        <v>4.3478260869565215</v>
      </c>
      <c r="I23">
        <f t="shared" si="18"/>
        <v>24</v>
      </c>
      <c r="J23">
        <f t="shared" si="3"/>
        <v>1</v>
      </c>
      <c r="K23">
        <f t="shared" si="4"/>
        <v>1</v>
      </c>
      <c r="L23">
        <f t="shared" si="5"/>
        <v>4.3478260869565215</v>
      </c>
      <c r="N23">
        <f t="shared" si="19"/>
        <v>22.6</v>
      </c>
      <c r="O23">
        <f t="shared" si="6"/>
        <v>0.15999999999999887</v>
      </c>
      <c r="P23">
        <f t="shared" si="7"/>
        <v>0.39999999999999858</v>
      </c>
      <c r="Q23">
        <f t="shared" si="8"/>
        <v>1.7391304347826024</v>
      </c>
      <c r="S23">
        <f t="shared" si="12"/>
        <v>24.157768249511719</v>
      </c>
      <c r="T23">
        <f>($B23-S23)^2</f>
        <v>1.3404273195774294</v>
      </c>
      <c r="U23">
        <f t="shared" si="9"/>
        <v>1.1577682495117188</v>
      </c>
      <c r="V23">
        <f t="shared" si="10"/>
        <v>5.0337749978770381</v>
      </c>
      <c r="X23">
        <f t="shared" si="13"/>
        <v>23.600343815946669</v>
      </c>
      <c r="Y23">
        <f>($B23-X23)^2</f>
        <v>0.36041269734540793</v>
      </c>
      <c r="AA23">
        <f t="shared" si="14"/>
        <v>22.922823374113214</v>
      </c>
      <c r="AB23">
        <f>($B23-AA23)^2</f>
        <v>5.9562315832688718E-3</v>
      </c>
      <c r="AD23">
        <f t="shared" si="15"/>
        <v>22.034981536802924</v>
      </c>
      <c r="AE23">
        <f>($B23-AD23)^2</f>
        <v>0.93126063431124628</v>
      </c>
      <c r="AG23">
        <f t="shared" si="16"/>
        <v>20.630349479039047</v>
      </c>
      <c r="AH23">
        <f>($B23-AG23)^2</f>
        <v>5.6152435914905139</v>
      </c>
      <c r="AJ23">
        <f t="shared" si="17"/>
        <v>24.632239945932351</v>
      </c>
      <c r="AK23">
        <f>($B23-AJ23)^2</f>
        <v>2.664207241097245</v>
      </c>
    </row>
    <row r="24" spans="1:37" ht="16" x14ac:dyDescent="0.2">
      <c r="A24" s="2">
        <v>23</v>
      </c>
      <c r="B24" s="2">
        <v>23</v>
      </c>
      <c r="D24">
        <f t="shared" si="11"/>
        <v>24</v>
      </c>
      <c r="E24">
        <f t="shared" si="0"/>
        <v>1</v>
      </c>
      <c r="F24">
        <f t="shared" si="1"/>
        <v>1</v>
      </c>
      <c r="G24">
        <f t="shared" si="2"/>
        <v>4.3478260869565215</v>
      </c>
      <c r="I24">
        <f t="shared" si="18"/>
        <v>23.75</v>
      </c>
      <c r="J24">
        <f t="shared" si="3"/>
        <v>0.5625</v>
      </c>
      <c r="K24">
        <f t="shared" si="4"/>
        <v>0.75</v>
      </c>
      <c r="L24">
        <f t="shared" si="5"/>
        <v>3.2608695652173911</v>
      </c>
      <c r="N24">
        <f t="shared" si="19"/>
        <v>23.8</v>
      </c>
      <c r="O24">
        <f t="shared" si="6"/>
        <v>0.64000000000000112</v>
      </c>
      <c r="P24">
        <f t="shared" si="7"/>
        <v>0.80000000000000071</v>
      </c>
      <c r="Q24">
        <f t="shared" si="8"/>
        <v>3.4782608695652204</v>
      </c>
      <c r="S24">
        <f t="shared" si="12"/>
        <v>23.578884124755859</v>
      </c>
      <c r="T24">
        <f>($B24-S24)^2</f>
        <v>0.33510682989435736</v>
      </c>
      <c r="U24">
        <f t="shared" si="9"/>
        <v>0.57888412475585938</v>
      </c>
      <c r="V24">
        <f t="shared" si="10"/>
        <v>2.516887498938519</v>
      </c>
      <c r="X24">
        <f t="shared" si="13"/>
        <v>23.360206289568001</v>
      </c>
      <c r="Y24">
        <f>($B24-X24)^2</f>
        <v>0.12974857104434687</v>
      </c>
      <c r="AA24">
        <f t="shared" si="14"/>
        <v>22.945976361879246</v>
      </c>
      <c r="AB24">
        <f>($B24-AA24)^2</f>
        <v>2.9185534758021311E-3</v>
      </c>
      <c r="AD24">
        <f t="shared" si="15"/>
        <v>22.227985229442343</v>
      </c>
      <c r="AE24">
        <f>($B24-AD24)^2</f>
        <v>0.59600680595919209</v>
      </c>
      <c r="AG24">
        <f t="shared" si="16"/>
        <v>20.867314531135143</v>
      </c>
      <c r="AH24">
        <f>($B24-AG24)^2</f>
        <v>4.5483473091073137</v>
      </c>
      <c r="AJ24">
        <f t="shared" si="17"/>
        <v>23.652895978372939</v>
      </c>
      <c r="AK24">
        <f>($B24-AJ24)^2</f>
        <v>0.42627315857555736</v>
      </c>
    </row>
    <row r="25" spans="1:37" ht="16" x14ac:dyDescent="0.2">
      <c r="A25" s="2">
        <v>24</v>
      </c>
      <c r="B25" s="2">
        <v>24</v>
      </c>
      <c r="D25">
        <f t="shared" si="11"/>
        <v>23.333333333333332</v>
      </c>
      <c r="E25">
        <f t="shared" si="0"/>
        <v>0.44444444444444603</v>
      </c>
      <c r="F25">
        <f t="shared" si="1"/>
        <v>0.66666666666666785</v>
      </c>
      <c r="G25">
        <f t="shared" si="2"/>
        <v>2.777777777777783</v>
      </c>
      <c r="I25">
        <f t="shared" si="18"/>
        <v>24</v>
      </c>
      <c r="J25">
        <f t="shared" si="3"/>
        <v>0</v>
      </c>
      <c r="K25">
        <f t="shared" si="4"/>
        <v>0</v>
      </c>
      <c r="L25">
        <f t="shared" si="5"/>
        <v>0</v>
      </c>
      <c r="N25">
        <f t="shared" si="19"/>
        <v>23.8</v>
      </c>
      <c r="O25">
        <f t="shared" si="6"/>
        <v>3.9999999999999716E-2</v>
      </c>
      <c r="P25">
        <f t="shared" si="7"/>
        <v>0.19999999999999929</v>
      </c>
      <c r="Q25">
        <f t="shared" si="8"/>
        <v>0.83333333333333037</v>
      </c>
      <c r="S25">
        <f t="shared" si="12"/>
        <v>23.28944206237793</v>
      </c>
      <c r="T25">
        <f>($B25-S25)^2</f>
        <v>0.50489258271772997</v>
      </c>
      <c r="U25">
        <f t="shared" si="9"/>
        <v>0.71055793762207031</v>
      </c>
      <c r="V25">
        <f t="shared" si="10"/>
        <v>2.960658073425293</v>
      </c>
      <c r="X25">
        <f t="shared" si="13"/>
        <v>23.216123773740801</v>
      </c>
      <c r="Y25">
        <f>($B25-X25)^2</f>
        <v>0.61446193809436322</v>
      </c>
      <c r="AA25">
        <f t="shared" si="14"/>
        <v>22.962183453315472</v>
      </c>
      <c r="AB25">
        <f>($B25-AA25)^2</f>
        <v>1.0770631845721994</v>
      </c>
      <c r="AD25">
        <f t="shared" si="15"/>
        <v>22.382388183553875</v>
      </c>
      <c r="AE25">
        <f>($B25-AD25)^2</f>
        <v>2.6166679887061322</v>
      </c>
      <c r="AG25">
        <f t="shared" si="16"/>
        <v>21.080583078021629</v>
      </c>
      <c r="AH25">
        <f>($B25-AG25)^2</f>
        <v>8.5229951643336666</v>
      </c>
      <c r="AJ25">
        <f t="shared" si="17"/>
        <v>23.261158391349177</v>
      </c>
      <c r="AK25">
        <f>($B25-AJ25)^2</f>
        <v>0.54588692267373584</v>
      </c>
    </row>
    <row r="26" spans="1:37" ht="16" x14ac:dyDescent="0.2">
      <c r="A26" s="2">
        <v>25</v>
      </c>
      <c r="B26" s="2">
        <v>20</v>
      </c>
      <c r="D26">
        <f t="shared" si="11"/>
        <v>22.333333333333332</v>
      </c>
      <c r="E26">
        <f t="shared" si="0"/>
        <v>5.4444444444444393</v>
      </c>
      <c r="F26">
        <f t="shared" si="1"/>
        <v>2.3333333333333321</v>
      </c>
      <c r="G26">
        <f t="shared" si="2"/>
        <v>11.666666666666661</v>
      </c>
      <c r="I26">
        <f t="shared" si="18"/>
        <v>22.5</v>
      </c>
      <c r="J26">
        <f t="shared" si="3"/>
        <v>6.25</v>
      </c>
      <c r="K26">
        <f t="shared" si="4"/>
        <v>2.5</v>
      </c>
      <c r="L26">
        <f t="shared" si="5"/>
        <v>12.5</v>
      </c>
      <c r="N26">
        <f t="shared" si="19"/>
        <v>23.2</v>
      </c>
      <c r="O26">
        <f t="shared" si="6"/>
        <v>10.239999999999995</v>
      </c>
      <c r="P26">
        <f t="shared" si="7"/>
        <v>3.1999999999999993</v>
      </c>
      <c r="Q26">
        <f t="shared" si="8"/>
        <v>15.999999999999998</v>
      </c>
      <c r="S26">
        <f t="shared" si="12"/>
        <v>23.644721031188965</v>
      </c>
      <c r="T26">
        <f>($B26-S26)^2</f>
        <v>13.283991395191151</v>
      </c>
      <c r="U26">
        <f t="shared" si="9"/>
        <v>3.6447210311889648</v>
      </c>
      <c r="V26">
        <f t="shared" si="10"/>
        <v>18.223605155944824</v>
      </c>
      <c r="X26">
        <f t="shared" si="13"/>
        <v>23.529674264244484</v>
      </c>
      <c r="Y26">
        <f>($B26-X26)^2</f>
        <v>12.45860041166984</v>
      </c>
      <c r="AA26">
        <f t="shared" si="14"/>
        <v>23.273528417320829</v>
      </c>
      <c r="AB26">
        <f>($B26-AA26)^2</f>
        <v>10.715988299007012</v>
      </c>
      <c r="AD26">
        <f t="shared" si="15"/>
        <v>22.7059105468431</v>
      </c>
      <c r="AE26">
        <f>($B26-AD26)^2</f>
        <v>7.3219518875167244</v>
      </c>
      <c r="AG26">
        <f t="shared" si="16"/>
        <v>21.372524770219464</v>
      </c>
      <c r="AH26">
        <f>($B26-AG26)^2</f>
        <v>1.8838242448659914</v>
      </c>
      <c r="AJ26">
        <f t="shared" si="17"/>
        <v>23.704463356539669</v>
      </c>
      <c r="AK26">
        <f>($B26-AJ26)^2</f>
        <v>13.723048759945154</v>
      </c>
    </row>
    <row r="27" spans="1:37" ht="16" x14ac:dyDescent="0.2">
      <c r="A27" s="2">
        <v>26</v>
      </c>
      <c r="B27" s="2">
        <v>20</v>
      </c>
      <c r="D27">
        <f t="shared" si="11"/>
        <v>21.333333333333332</v>
      </c>
      <c r="E27">
        <f t="shared" si="0"/>
        <v>1.7777777777777746</v>
      </c>
      <c r="F27">
        <f t="shared" si="1"/>
        <v>1.3333333333333321</v>
      </c>
      <c r="G27">
        <f t="shared" si="2"/>
        <v>6.6666666666666607</v>
      </c>
      <c r="I27">
        <f t="shared" si="18"/>
        <v>21.75</v>
      </c>
      <c r="J27">
        <f t="shared" si="3"/>
        <v>3.0625</v>
      </c>
      <c r="K27">
        <f t="shared" si="4"/>
        <v>1.75</v>
      </c>
      <c r="L27">
        <f t="shared" si="5"/>
        <v>8.75</v>
      </c>
      <c r="N27">
        <f t="shared" si="19"/>
        <v>22</v>
      </c>
      <c r="O27">
        <f t="shared" si="6"/>
        <v>4</v>
      </c>
      <c r="P27">
        <f t="shared" si="7"/>
        <v>2</v>
      </c>
      <c r="Q27">
        <f t="shared" si="8"/>
        <v>10</v>
      </c>
      <c r="S27">
        <f t="shared" si="12"/>
        <v>21.822360515594482</v>
      </c>
      <c r="T27">
        <f>($B27-S27)^2</f>
        <v>3.3209978487977878</v>
      </c>
      <c r="U27">
        <f t="shared" si="9"/>
        <v>1.8223605155944824</v>
      </c>
      <c r="V27">
        <f t="shared" si="10"/>
        <v>9.1118025779724121</v>
      </c>
      <c r="X27">
        <f t="shared" si="13"/>
        <v>22.117804558546688</v>
      </c>
      <c r="Y27">
        <f>($B27-X27)^2</f>
        <v>4.48509614820113</v>
      </c>
      <c r="AA27">
        <f t="shared" si="14"/>
        <v>22.291469892124578</v>
      </c>
      <c r="AB27">
        <f>($B27-AA27)^2</f>
        <v>5.2508342665134249</v>
      </c>
      <c r="AD27">
        <f t="shared" si="15"/>
        <v>22.16472843747448</v>
      </c>
      <c r="AE27">
        <f>($B27-AD27)^2</f>
        <v>4.6860492080107035</v>
      </c>
      <c r="AG27">
        <f t="shared" si="16"/>
        <v>21.235272293197518</v>
      </c>
      <c r="AH27">
        <f>($B27-AG27)^2</f>
        <v>1.5258976383414549</v>
      </c>
      <c r="AJ27">
        <f t="shared" si="17"/>
        <v>21.481785342615868</v>
      </c>
      <c r="AK27">
        <f>($B27-AJ27)^2</f>
        <v>2.1956878015912267</v>
      </c>
    </row>
    <row r="28" spans="1:37" ht="16" x14ac:dyDescent="0.2">
      <c r="A28" s="2">
        <v>27</v>
      </c>
      <c r="B28" s="2">
        <v>15</v>
      </c>
      <c r="D28">
        <f t="shared" si="11"/>
        <v>18.333333333333332</v>
      </c>
      <c r="E28">
        <f t="shared" si="0"/>
        <v>11.111111111111104</v>
      </c>
      <c r="F28">
        <f t="shared" si="1"/>
        <v>3.3333333333333321</v>
      </c>
      <c r="G28">
        <f t="shared" si="2"/>
        <v>22.222222222222214</v>
      </c>
      <c r="I28">
        <f t="shared" si="18"/>
        <v>19.75</v>
      </c>
      <c r="J28">
        <f t="shared" si="3"/>
        <v>22.5625</v>
      </c>
      <c r="K28">
        <f t="shared" si="4"/>
        <v>4.75</v>
      </c>
      <c r="L28">
        <f t="shared" si="5"/>
        <v>31.666666666666664</v>
      </c>
      <c r="N28">
        <f t="shared" si="19"/>
        <v>20.399999999999999</v>
      </c>
      <c r="O28">
        <f t="shared" si="6"/>
        <v>29.159999999999986</v>
      </c>
      <c r="P28">
        <f t="shared" si="7"/>
        <v>5.3999999999999986</v>
      </c>
      <c r="Q28">
        <f t="shared" si="8"/>
        <v>35.999999999999993</v>
      </c>
      <c r="S28">
        <f t="shared" si="12"/>
        <v>20.911180257797241</v>
      </c>
      <c r="T28">
        <f>($B28-S28)^2</f>
        <v>34.942052040171859</v>
      </c>
      <c r="U28">
        <f t="shared" si="9"/>
        <v>5.9111802577972412</v>
      </c>
      <c r="V28">
        <f t="shared" si="10"/>
        <v>39.407868385314941</v>
      </c>
      <c r="X28">
        <f t="shared" si="13"/>
        <v>21.270682735128013</v>
      </c>
      <c r="Y28">
        <f>($B28-X28)^2</f>
        <v>39.321461964632533</v>
      </c>
      <c r="AA28">
        <f t="shared" si="14"/>
        <v>21.604028924487203</v>
      </c>
      <c r="AB28">
        <f>($B28-AA28)^2</f>
        <v>43.613198035463597</v>
      </c>
      <c r="AD28">
        <f t="shared" si="15"/>
        <v>21.731782749979583</v>
      </c>
      <c r="AE28">
        <f>($B28-AD28)^2</f>
        <v>45.316898992922681</v>
      </c>
      <c r="AG28">
        <f t="shared" si="16"/>
        <v>21.111745063877766</v>
      </c>
      <c r="AH28">
        <f>($B28-AG28)^2</f>
        <v>37.353427725834237</v>
      </c>
      <c r="AJ28">
        <f t="shared" si="17"/>
        <v>20.59271413704635</v>
      </c>
      <c r="AK28">
        <f>($B28-AJ28)^2</f>
        <v>31.278451418718102</v>
      </c>
    </row>
    <row r="29" spans="1:37" ht="16" x14ac:dyDescent="0.2">
      <c r="A29" s="2">
        <v>28</v>
      </c>
      <c r="B29" s="2">
        <v>20</v>
      </c>
      <c r="D29">
        <f t="shared" si="11"/>
        <v>18.333333333333332</v>
      </c>
      <c r="E29">
        <f t="shared" si="0"/>
        <v>2.7777777777777817</v>
      </c>
      <c r="F29">
        <f t="shared" si="1"/>
        <v>1.6666666666666679</v>
      </c>
      <c r="G29">
        <f t="shared" si="2"/>
        <v>8.3333333333333393</v>
      </c>
      <c r="I29">
        <f t="shared" si="18"/>
        <v>18.75</v>
      </c>
      <c r="J29">
        <f t="shared" si="3"/>
        <v>1.5625</v>
      </c>
      <c r="K29">
        <f t="shared" si="4"/>
        <v>1.25</v>
      </c>
      <c r="L29">
        <f t="shared" si="5"/>
        <v>6.25</v>
      </c>
      <c r="N29">
        <f t="shared" si="19"/>
        <v>19.8</v>
      </c>
      <c r="O29">
        <f t="shared" si="6"/>
        <v>3.9999999999999716E-2</v>
      </c>
      <c r="P29">
        <f t="shared" si="7"/>
        <v>0.19999999999999929</v>
      </c>
      <c r="Q29">
        <f t="shared" si="8"/>
        <v>0.99999999999999634</v>
      </c>
      <c r="S29">
        <f t="shared" si="12"/>
        <v>17.955590128898621</v>
      </c>
      <c r="T29">
        <f>($B29-S29)^2</f>
        <v>4.1796117210567587</v>
      </c>
      <c r="U29">
        <f t="shared" si="9"/>
        <v>2.0444098711013794</v>
      </c>
      <c r="V29">
        <f t="shared" si="10"/>
        <v>10.222049355506897</v>
      </c>
      <c r="X29">
        <f t="shared" si="13"/>
        <v>18.762409641076808</v>
      </c>
      <c r="Y29">
        <f>($B29-X29)^2</f>
        <v>1.5316298964996364</v>
      </c>
      <c r="AA29">
        <f t="shared" si="14"/>
        <v>19.622820247141043</v>
      </c>
      <c r="AB29">
        <f>($B29-AA29)^2</f>
        <v>0.14226456596674414</v>
      </c>
      <c r="AD29">
        <f t="shared" si="15"/>
        <v>20.385426199983666</v>
      </c>
      <c r="AE29">
        <f>($B29-AD29)^2</f>
        <v>0.1485533556338488</v>
      </c>
      <c r="AG29">
        <f t="shared" si="16"/>
        <v>20.50057055748999</v>
      </c>
      <c r="AH29">
        <f>($B29-AG29)^2</f>
        <v>0.2505708830258393</v>
      </c>
      <c r="AJ29">
        <f t="shared" si="17"/>
        <v>17.237085654818543</v>
      </c>
      <c r="AK29">
        <f>($B29-AJ29)^2</f>
        <v>7.6336956788094801</v>
      </c>
    </row>
    <row r="30" spans="1:37" ht="16" x14ac:dyDescent="0.2">
      <c r="A30" s="2">
        <v>29</v>
      </c>
      <c r="B30" s="2">
        <v>17</v>
      </c>
      <c r="D30">
        <f t="shared" si="11"/>
        <v>17.333333333333332</v>
      </c>
      <c r="E30">
        <f t="shared" si="0"/>
        <v>0.11111111111111033</v>
      </c>
      <c r="F30">
        <f t="shared" si="1"/>
        <v>0.33333333333333215</v>
      </c>
      <c r="G30">
        <f t="shared" si="2"/>
        <v>1.9607843137254832</v>
      </c>
      <c r="I30">
        <f t="shared" si="18"/>
        <v>18</v>
      </c>
      <c r="J30">
        <f t="shared" si="3"/>
        <v>1</v>
      </c>
      <c r="K30">
        <f t="shared" si="4"/>
        <v>1</v>
      </c>
      <c r="L30">
        <f t="shared" si="5"/>
        <v>5.8823529411764701</v>
      </c>
      <c r="N30">
        <f t="shared" si="19"/>
        <v>18.399999999999999</v>
      </c>
      <c r="O30">
        <f t="shared" si="6"/>
        <v>1.959999999999996</v>
      </c>
      <c r="P30">
        <f t="shared" si="7"/>
        <v>1.3999999999999986</v>
      </c>
      <c r="Q30">
        <f t="shared" si="8"/>
        <v>8.2352941176470509</v>
      </c>
      <c r="S30">
        <f t="shared" si="12"/>
        <v>18.97779506444931</v>
      </c>
      <c r="T30">
        <f>($B30-S30)^2</f>
        <v>3.9116733169600515</v>
      </c>
      <c r="U30">
        <f t="shared" si="9"/>
        <v>1.9777950644493103</v>
      </c>
      <c r="V30">
        <f t="shared" si="10"/>
        <v>11.634088614407707</v>
      </c>
      <c r="X30">
        <f t="shared" si="13"/>
        <v>19.257445784646084</v>
      </c>
      <c r="Y30">
        <f>($B30-X30)^2</f>
        <v>5.0960614706163732</v>
      </c>
      <c r="AA30">
        <f t="shared" si="14"/>
        <v>19.735974172998731</v>
      </c>
      <c r="AB30">
        <f>($B30-AA30)^2</f>
        <v>7.485554675316088</v>
      </c>
      <c r="AD30">
        <f t="shared" si="15"/>
        <v>20.308340959986932</v>
      </c>
      <c r="AE30">
        <f>($B30-AD30)^2</f>
        <v>10.945119907527255</v>
      </c>
      <c r="AG30">
        <f t="shared" si="16"/>
        <v>20.450513501740993</v>
      </c>
      <c r="AH30">
        <f>($B30-AG30)^2</f>
        <v>11.906043425696888</v>
      </c>
      <c r="AJ30">
        <f t="shared" si="17"/>
        <v>18.894834261927418</v>
      </c>
      <c r="AK30">
        <f>($B30-AJ30)^2</f>
        <v>3.5903968801740227</v>
      </c>
    </row>
    <row r="31" spans="1:37" x14ac:dyDescent="0.2">
      <c r="E31" cm="1">
        <f t="array" ref="E31">SUM(IFERROR(E2:E30, 0))/COUNT($A$2:$A$30)</f>
        <v>3.8429118773946369</v>
      </c>
      <c r="F31" cm="1">
        <f t="array" ref="F31">SUMPRODUCT(IFERROR(F2:F30,0)/COUNT(F2:F30))</f>
        <v>1.6913580246913582</v>
      </c>
      <c r="G31" cm="1">
        <f t="array" ref="G31">AVERAGE(IFERROR(G2:G30,0))</f>
        <v>8.1811288852253679</v>
      </c>
      <c r="J31" cm="1">
        <f t="array" ref="J31">SUM(IFERROR(J2:J30, 0))/COUNT($A$2:$A$30)</f>
        <v>4.8491379310344831</v>
      </c>
      <c r="K31" cm="1">
        <f t="array" ref="K31">SUMPRODUCT(IFERROR(K2:K30,0)/COUNT(K2:K30))</f>
        <v>1.884615384615385</v>
      </c>
      <c r="L31" cm="1">
        <f t="array" ref="L31">AVERAGE(IFERROR(L2:L30,0))</f>
        <v>8.7511726338452664</v>
      </c>
      <c r="O31" cm="1">
        <f t="array" ref="O31">SUM(IFERROR(O2:O30, 0))/COUNT($A$2:$A$30)</f>
        <v>5.1227586206896545</v>
      </c>
      <c r="P31" cm="1">
        <f t="array" ref="P31">SUMPRODUCT(IFERROR(P2:P30,0)/COUNT(P2:P30))</f>
        <v>1.9520000000000002</v>
      </c>
      <c r="Q31" cm="1">
        <f t="array" ref="Q31">AVERAGE(IFERROR(Q2:Q30,0))</f>
        <v>8.8401990289061452</v>
      </c>
      <c r="T31" cm="1">
        <f t="array" ref="T31">SUM(IFERROR(T2:T30, 0))/COUNT($A$2:$A$30)</f>
        <v>9.1692456512889127</v>
      </c>
      <c r="U31" cm="1">
        <f t="array" ref="U31">SUMPRODUCT(IFERROR(U2:U30,0)/COUNT(U2:U30))</f>
        <v>2.5567759722471237</v>
      </c>
      <c r="V31" cm="1">
        <f t="array" ref="V31">AVERAGE(IFERROR(V2:V30,0))</f>
        <v>12.737852512942887</v>
      </c>
      <c r="Y31" cm="1">
        <f t="array" ref="Y31">SUM(IFERROR(Y2:Y30, 0))/COUNT($A$2:$A$30)</f>
        <v>8.90196702795477</v>
      </c>
      <c r="AB31" cm="1">
        <f t="array" ref="AB31">SUM(IFERROR(AB2:AB30, 0))/COUNT($A$2:$A$30)</f>
        <v>8.843959944612326</v>
      </c>
      <c r="AE31" cm="1">
        <f t="array" ref="AE31">SUM(IFERROR(AE2:AE30, 0))/COUNT($A$2:$A$30)</f>
        <v>9.0375787854058451</v>
      </c>
      <c r="AH31" cm="1">
        <f t="array" ref="AH31">SUM(IFERROR(AH2:AH30, 0))/COUNT($A$2:$A$30)</f>
        <v>9.8502023344627734</v>
      </c>
      <c r="AK31" cm="1">
        <f t="array" ref="AK31">SUM(IFERROR(AK2:AK30, 0))/COUNT($A$2:$A$30)</f>
        <v>9.6244432971542366</v>
      </c>
    </row>
    <row r="34" spans="1:4" x14ac:dyDescent="0.2">
      <c r="B34" s="4"/>
      <c r="C34" s="4"/>
      <c r="D34" s="4"/>
    </row>
    <row r="35" spans="1:4" x14ac:dyDescent="0.2">
      <c r="A35" s="5" t="s">
        <v>14</v>
      </c>
      <c r="B35" s="5"/>
      <c r="C35" s="5"/>
      <c r="D35" s="5"/>
    </row>
    <row r="37" spans="1:4" x14ac:dyDescent="0.2">
      <c r="A37" s="3" t="s">
        <v>15</v>
      </c>
      <c r="B37" s="3"/>
      <c r="C37" s="3"/>
      <c r="D37" s="3"/>
    </row>
    <row r="38" spans="1:4" x14ac:dyDescent="0.2">
      <c r="A38" s="4"/>
      <c r="B38" s="4"/>
      <c r="C38" s="4"/>
      <c r="D38" s="4"/>
    </row>
  </sheetData>
  <mergeCells count="2">
    <mergeCell ref="A37:D37"/>
    <mergeCell ref="A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Andy Converse</cp:lastModifiedBy>
  <dcterms:created xsi:type="dcterms:W3CDTF">2021-04-19T03:52:47Z</dcterms:created>
  <dcterms:modified xsi:type="dcterms:W3CDTF">2025-02-17T03:46:01Z</dcterms:modified>
</cp:coreProperties>
</file>