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40" yWindow="1060" windowWidth="25440" windowHeight="16000" tabRatio="500" activeTab="3"/>
  </bookViews>
  <sheets>
    <sheet name="Table S1" sheetId="6" r:id="rId1"/>
    <sheet name="Table S2" sheetId="1" r:id="rId2"/>
    <sheet name="Table S3" sheetId="7" r:id="rId3"/>
    <sheet name="Table S4" sheetId="8" r:id="rId4"/>
    <sheet name="Table S5" sheetId="2" r:id="rId5"/>
    <sheet name="Table S6" sheetId="3" r:id="rId6"/>
    <sheet name="Table S7" sheetId="4" r:id="rId7"/>
    <sheet name="Table S8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4" l="1"/>
  <c r="N9" i="4"/>
  <c r="Q9" i="4"/>
  <c r="T9" i="4"/>
  <c r="W9" i="4"/>
  <c r="Z9" i="4"/>
  <c r="K10" i="4"/>
  <c r="N10" i="4"/>
  <c r="Q10" i="4"/>
  <c r="T10" i="4"/>
  <c r="W10" i="4"/>
  <c r="Z10" i="4"/>
  <c r="K11" i="4"/>
  <c r="N11" i="4"/>
  <c r="Q11" i="4"/>
  <c r="T11" i="4"/>
  <c r="W11" i="4"/>
  <c r="Z11" i="4"/>
  <c r="K12" i="4"/>
  <c r="N12" i="4"/>
  <c r="Q12" i="4"/>
  <c r="T12" i="4"/>
  <c r="W12" i="4"/>
  <c r="Z12" i="4"/>
  <c r="K13" i="4"/>
  <c r="N13" i="4"/>
  <c r="Q13" i="4"/>
  <c r="T13" i="4"/>
  <c r="W13" i="4"/>
  <c r="Z13" i="4"/>
  <c r="K14" i="4"/>
  <c r="N14" i="4"/>
  <c r="Q14" i="4"/>
  <c r="T14" i="4"/>
  <c r="W14" i="4"/>
  <c r="Z14" i="4"/>
  <c r="K15" i="4"/>
  <c r="N15" i="4"/>
  <c r="Q15" i="4"/>
  <c r="T15" i="4"/>
  <c r="W15" i="4"/>
  <c r="Z15" i="4"/>
  <c r="K16" i="4"/>
  <c r="N16" i="4"/>
  <c r="Q16" i="4"/>
  <c r="T16" i="4"/>
  <c r="W16" i="4"/>
  <c r="Z16" i="4"/>
  <c r="K17" i="4"/>
  <c r="N17" i="4"/>
  <c r="Q17" i="4"/>
  <c r="T17" i="4"/>
  <c r="W17" i="4"/>
  <c r="Z17" i="4"/>
  <c r="K18" i="4"/>
  <c r="N18" i="4"/>
  <c r="Q18" i="4"/>
  <c r="T18" i="4"/>
  <c r="W18" i="4"/>
  <c r="Z18" i="4"/>
  <c r="K19" i="4"/>
  <c r="N19" i="4"/>
  <c r="Q19" i="4"/>
  <c r="T19" i="4"/>
  <c r="W19" i="4"/>
  <c r="Z19" i="4"/>
  <c r="K20" i="4"/>
  <c r="N20" i="4"/>
  <c r="Q20" i="4"/>
  <c r="T20" i="4"/>
  <c r="W20" i="4"/>
  <c r="Z20" i="4"/>
  <c r="K21" i="4"/>
  <c r="N21" i="4"/>
  <c r="Q21" i="4"/>
  <c r="T21" i="4"/>
  <c r="W21" i="4"/>
  <c r="Z21" i="4"/>
  <c r="K22" i="4"/>
  <c r="N22" i="4"/>
  <c r="Q22" i="4"/>
  <c r="T22" i="4"/>
  <c r="W22" i="4"/>
  <c r="Z22" i="4"/>
  <c r="K23" i="4"/>
  <c r="N23" i="4"/>
  <c r="Q23" i="4"/>
  <c r="T23" i="4"/>
  <c r="W23" i="4"/>
  <c r="Z23" i="4"/>
  <c r="K24" i="4"/>
  <c r="N24" i="4"/>
  <c r="Q24" i="4"/>
  <c r="T24" i="4"/>
  <c r="W24" i="4"/>
  <c r="Z24" i="4"/>
  <c r="K25" i="4"/>
  <c r="N25" i="4"/>
  <c r="Q25" i="4"/>
  <c r="T25" i="4"/>
  <c r="W25" i="4"/>
  <c r="Z25" i="4"/>
  <c r="K26" i="4"/>
  <c r="N26" i="4"/>
  <c r="Q26" i="4"/>
  <c r="T26" i="4"/>
  <c r="W26" i="4"/>
  <c r="Z26" i="4"/>
  <c r="K27" i="4"/>
  <c r="N27" i="4"/>
  <c r="Q27" i="4"/>
  <c r="T27" i="4"/>
  <c r="W27" i="4"/>
  <c r="Z27" i="4"/>
  <c r="K28" i="4"/>
  <c r="N28" i="4"/>
  <c r="Q28" i="4"/>
  <c r="T28" i="4"/>
  <c r="W28" i="4"/>
  <c r="Z28" i="4"/>
  <c r="K29" i="4"/>
  <c r="N29" i="4"/>
  <c r="Q29" i="4"/>
  <c r="T29" i="4"/>
  <c r="W29" i="4"/>
  <c r="Z29" i="4"/>
  <c r="K30" i="4"/>
  <c r="N30" i="4"/>
  <c r="Q30" i="4"/>
  <c r="T30" i="4"/>
  <c r="W30" i="4"/>
  <c r="Z30" i="4"/>
  <c r="K31" i="4"/>
  <c r="N31" i="4"/>
  <c r="Q31" i="4"/>
  <c r="T31" i="4"/>
  <c r="W31" i="4"/>
  <c r="Z31" i="4"/>
  <c r="K32" i="4"/>
  <c r="N32" i="4"/>
  <c r="Q32" i="4"/>
  <c r="T32" i="4"/>
  <c r="W32" i="4"/>
  <c r="Z32" i="4"/>
  <c r="K33" i="4"/>
  <c r="N33" i="4"/>
  <c r="Q33" i="4"/>
  <c r="T33" i="4"/>
  <c r="W33" i="4"/>
  <c r="Z33" i="4"/>
  <c r="K34" i="4"/>
  <c r="N34" i="4"/>
  <c r="Q34" i="4"/>
  <c r="T34" i="4"/>
  <c r="W34" i="4"/>
  <c r="Z34" i="4"/>
  <c r="K35" i="4"/>
  <c r="N35" i="4"/>
  <c r="Q35" i="4"/>
  <c r="T35" i="4"/>
  <c r="W35" i="4"/>
  <c r="Z35" i="4"/>
  <c r="K36" i="4"/>
  <c r="N36" i="4"/>
  <c r="Q36" i="4"/>
  <c r="T36" i="4"/>
  <c r="W36" i="4"/>
  <c r="Z36" i="4"/>
  <c r="K37" i="4"/>
  <c r="N37" i="4"/>
  <c r="Q37" i="4"/>
  <c r="T37" i="4"/>
  <c r="W37" i="4"/>
  <c r="Z37" i="4"/>
  <c r="K38" i="4"/>
  <c r="N38" i="4"/>
  <c r="Q38" i="4"/>
  <c r="T38" i="4"/>
  <c r="W38" i="4"/>
  <c r="Z38" i="4"/>
  <c r="K39" i="4"/>
  <c r="N39" i="4"/>
  <c r="Q39" i="4"/>
  <c r="T39" i="4"/>
  <c r="W39" i="4"/>
  <c r="Z39" i="4"/>
  <c r="K40" i="4"/>
  <c r="N40" i="4"/>
  <c r="Q40" i="4"/>
  <c r="T40" i="4"/>
  <c r="W40" i="4"/>
  <c r="Z40" i="4"/>
  <c r="K41" i="4"/>
  <c r="N41" i="4"/>
  <c r="Q41" i="4"/>
  <c r="T41" i="4"/>
  <c r="W41" i="4"/>
  <c r="Z41" i="4"/>
  <c r="K42" i="4"/>
  <c r="N42" i="4"/>
  <c r="Q42" i="4"/>
  <c r="T42" i="4"/>
  <c r="W42" i="4"/>
  <c r="Z42" i="4"/>
  <c r="K43" i="4"/>
  <c r="N43" i="4"/>
  <c r="Q43" i="4"/>
  <c r="T43" i="4"/>
  <c r="W43" i="4"/>
  <c r="Z43" i="4"/>
  <c r="K44" i="4"/>
  <c r="N44" i="4"/>
  <c r="Q44" i="4"/>
  <c r="T44" i="4"/>
  <c r="W44" i="4"/>
  <c r="Z44" i="4"/>
  <c r="K45" i="4"/>
  <c r="N45" i="4"/>
  <c r="Q45" i="4"/>
  <c r="T45" i="4"/>
  <c r="W45" i="4"/>
  <c r="Z45" i="4"/>
  <c r="K46" i="4"/>
  <c r="N46" i="4"/>
  <c r="Q46" i="4"/>
  <c r="T46" i="4"/>
  <c r="W46" i="4"/>
  <c r="Z46" i="4"/>
  <c r="K47" i="4"/>
  <c r="N47" i="4"/>
  <c r="Q47" i="4"/>
  <c r="T47" i="4"/>
  <c r="W47" i="4"/>
  <c r="Z47" i="4"/>
  <c r="K48" i="4"/>
  <c r="N48" i="4"/>
  <c r="Q48" i="4"/>
  <c r="T48" i="4"/>
  <c r="W48" i="4"/>
  <c r="Z48" i="4"/>
  <c r="K49" i="4"/>
  <c r="N49" i="4"/>
  <c r="Q49" i="4"/>
  <c r="T49" i="4"/>
  <c r="W49" i="4"/>
  <c r="Z49" i="4"/>
  <c r="K50" i="4"/>
  <c r="N50" i="4"/>
  <c r="Q50" i="4"/>
  <c r="T50" i="4"/>
  <c r="W50" i="4"/>
  <c r="Z50" i="4"/>
  <c r="K51" i="4"/>
  <c r="N51" i="4"/>
  <c r="Q51" i="4"/>
  <c r="T51" i="4"/>
  <c r="W51" i="4"/>
  <c r="Z51" i="4"/>
  <c r="K52" i="4"/>
  <c r="N52" i="4"/>
  <c r="Q52" i="4"/>
  <c r="T52" i="4"/>
  <c r="W52" i="4"/>
  <c r="Z52" i="4"/>
  <c r="K53" i="4"/>
  <c r="N53" i="4"/>
  <c r="Q53" i="4"/>
  <c r="T53" i="4"/>
  <c r="W53" i="4"/>
  <c r="Z53" i="4"/>
  <c r="K54" i="4"/>
  <c r="N54" i="4"/>
  <c r="Q54" i="4"/>
  <c r="T54" i="4"/>
  <c r="W54" i="4"/>
  <c r="Z54" i="4"/>
  <c r="K55" i="4"/>
  <c r="N55" i="4"/>
  <c r="Q55" i="4"/>
  <c r="T55" i="4"/>
  <c r="W55" i="4"/>
  <c r="Z55" i="4"/>
  <c r="K56" i="4"/>
  <c r="N56" i="4"/>
  <c r="Q56" i="4"/>
  <c r="T56" i="4"/>
  <c r="W56" i="4"/>
  <c r="Z56" i="4"/>
  <c r="K57" i="4"/>
  <c r="N57" i="4"/>
  <c r="Q57" i="4"/>
  <c r="T57" i="4"/>
  <c r="W57" i="4"/>
  <c r="Z57" i="4"/>
  <c r="K58" i="4"/>
  <c r="N58" i="4"/>
  <c r="Q58" i="4"/>
  <c r="T58" i="4"/>
  <c r="W58" i="4"/>
  <c r="Z58" i="4"/>
  <c r="K59" i="4"/>
  <c r="N59" i="4"/>
  <c r="Q59" i="4"/>
  <c r="T59" i="4"/>
  <c r="W59" i="4"/>
  <c r="Z59" i="4"/>
  <c r="K60" i="4"/>
  <c r="N60" i="4"/>
  <c r="Q60" i="4"/>
  <c r="T60" i="4"/>
  <c r="W60" i="4"/>
  <c r="Z60" i="4"/>
  <c r="K61" i="4"/>
  <c r="N61" i="4"/>
  <c r="Q61" i="4"/>
  <c r="T61" i="4"/>
  <c r="W61" i="4"/>
  <c r="Z61" i="4"/>
  <c r="K62" i="4"/>
  <c r="N62" i="4"/>
  <c r="Q62" i="4"/>
  <c r="T62" i="4"/>
  <c r="W62" i="4"/>
  <c r="Z62" i="4"/>
  <c r="K63" i="4"/>
  <c r="N63" i="4"/>
  <c r="Q63" i="4"/>
  <c r="T63" i="4"/>
  <c r="W63" i="4"/>
  <c r="Z63" i="4"/>
  <c r="K64" i="4"/>
  <c r="N64" i="4"/>
  <c r="Q64" i="4"/>
  <c r="T64" i="4"/>
  <c r="W64" i="4"/>
  <c r="Z64" i="4"/>
  <c r="K65" i="4"/>
  <c r="N65" i="4"/>
  <c r="Q65" i="4"/>
  <c r="T65" i="4"/>
  <c r="W65" i="4"/>
  <c r="Z65" i="4"/>
  <c r="K66" i="4"/>
  <c r="N66" i="4"/>
  <c r="Q66" i="4"/>
  <c r="T66" i="4"/>
  <c r="W66" i="4"/>
  <c r="Z66" i="4"/>
  <c r="K67" i="4"/>
  <c r="N67" i="4"/>
  <c r="Q67" i="4"/>
  <c r="T67" i="4"/>
  <c r="W67" i="4"/>
  <c r="Z67" i="4"/>
  <c r="K68" i="4"/>
  <c r="N68" i="4"/>
  <c r="Q68" i="4"/>
  <c r="T68" i="4"/>
  <c r="W68" i="4"/>
  <c r="Z68" i="4"/>
  <c r="K69" i="4"/>
  <c r="N69" i="4"/>
  <c r="Q69" i="4"/>
  <c r="T69" i="4"/>
  <c r="W69" i="4"/>
  <c r="Z69" i="4"/>
  <c r="K70" i="4"/>
  <c r="N70" i="4"/>
  <c r="Q70" i="4"/>
  <c r="T70" i="4"/>
  <c r="W70" i="4"/>
  <c r="Z70" i="4"/>
  <c r="K71" i="4"/>
  <c r="N71" i="4"/>
  <c r="Q71" i="4"/>
  <c r="T71" i="4"/>
  <c r="W71" i="4"/>
  <c r="Z71" i="4"/>
  <c r="K72" i="4"/>
  <c r="N72" i="4"/>
  <c r="Q72" i="4"/>
  <c r="T72" i="4"/>
  <c r="W72" i="4"/>
  <c r="Z72" i="4"/>
  <c r="K73" i="4"/>
  <c r="N73" i="4"/>
  <c r="Q73" i="4"/>
  <c r="T73" i="4"/>
  <c r="W73" i="4"/>
  <c r="Z73" i="4"/>
  <c r="K74" i="4"/>
  <c r="N74" i="4"/>
  <c r="Q74" i="4"/>
  <c r="T74" i="4"/>
  <c r="W74" i="4"/>
  <c r="Z74" i="4"/>
  <c r="K75" i="4"/>
  <c r="N75" i="4"/>
  <c r="Q75" i="4"/>
  <c r="T75" i="4"/>
  <c r="W75" i="4"/>
  <c r="Z75" i="4"/>
  <c r="K76" i="4"/>
  <c r="N76" i="4"/>
  <c r="Q76" i="4"/>
  <c r="T76" i="4"/>
  <c r="W76" i="4"/>
  <c r="Z76" i="4"/>
  <c r="K77" i="4"/>
  <c r="N77" i="4"/>
  <c r="Q77" i="4"/>
  <c r="T77" i="4"/>
  <c r="W77" i="4"/>
  <c r="Z77" i="4"/>
  <c r="K78" i="4"/>
  <c r="N78" i="4"/>
  <c r="Q78" i="4"/>
  <c r="T78" i="4"/>
  <c r="W78" i="4"/>
  <c r="Z78" i="4"/>
  <c r="K79" i="4"/>
  <c r="N79" i="4"/>
  <c r="Q79" i="4"/>
  <c r="T79" i="4"/>
  <c r="W79" i="4"/>
  <c r="Z79" i="4"/>
  <c r="K80" i="4"/>
  <c r="N80" i="4"/>
  <c r="Q80" i="4"/>
  <c r="T80" i="4"/>
  <c r="W80" i="4"/>
  <c r="Z80" i="4"/>
  <c r="K81" i="4"/>
  <c r="N81" i="4"/>
  <c r="Q81" i="4"/>
  <c r="T81" i="4"/>
  <c r="W81" i="4"/>
  <c r="Z81" i="4"/>
  <c r="K82" i="4"/>
  <c r="N82" i="4"/>
  <c r="Q82" i="4"/>
  <c r="T82" i="4"/>
  <c r="W82" i="4"/>
  <c r="Z82" i="4"/>
  <c r="K83" i="4"/>
  <c r="N83" i="4"/>
  <c r="Q83" i="4"/>
  <c r="T83" i="4"/>
  <c r="W83" i="4"/>
  <c r="Z83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</calcChain>
</file>

<file path=xl/comments1.xml><?xml version="1.0" encoding="utf-8"?>
<comments xmlns="http://schemas.openxmlformats.org/spreadsheetml/2006/main">
  <authors>
    <author>Brian</author>
  </authors>
  <commentList>
    <comment ref="F11" authorId="0">
      <text>
        <r>
          <rPr>
            <sz val="9"/>
            <color indexed="81"/>
            <rFont val="Tahoma"/>
            <family val="2"/>
          </rPr>
          <t xml:space="preserve">RNA-seq experiments are not strand-specific, so antisense transcripts were not identified.
</t>
        </r>
      </text>
    </comment>
  </commentList>
</comments>
</file>

<file path=xl/sharedStrings.xml><?xml version="1.0" encoding="utf-8"?>
<sst xmlns="http://schemas.openxmlformats.org/spreadsheetml/2006/main" count="786" uniqueCount="561">
  <si>
    <t>NGO0732</t>
  </si>
  <si>
    <t>NGO0926</t>
  </si>
  <si>
    <t>TTGACCGGTACGATCTTGCAAAG</t>
  </si>
  <si>
    <t>NGO1577</t>
  </si>
  <si>
    <t>CATTAGATTTGTACAGCAGATAC</t>
  </si>
  <si>
    <t>NGO1628</t>
  </si>
  <si>
    <t>GATTGTGCAACTTTATACCAACC</t>
  </si>
  <si>
    <t>NGO1676</t>
  </si>
  <si>
    <t>GTATCTGTTCTACTTTCAATTTT</t>
  </si>
  <si>
    <t>NGO1680</t>
  </si>
  <si>
    <t>TTGCCGGACATCGGGCGTTTACC</t>
  </si>
  <si>
    <t>NGO1762</t>
  </si>
  <si>
    <t>TTACGCCCAGTTGTTCAGCAAT</t>
  </si>
  <si>
    <t>NGO1812</t>
  </si>
  <si>
    <t>ATCGGCCATTGCCGCAACAGGAA</t>
  </si>
  <si>
    <t>NGO2134</t>
  </si>
  <si>
    <t>CAAATGGTTCATTCTCTTTTACG</t>
  </si>
  <si>
    <t>NGO0568-0569</t>
  </si>
  <si>
    <t>CCTGTCCAACCACTTTCTCG</t>
  </si>
  <si>
    <t>TAACCTTCACGCCCGTTG</t>
  </si>
  <si>
    <t>NGO0664-0665</t>
  </si>
  <si>
    <t>TGGGATTGGGTATGGAAATC</t>
  </si>
  <si>
    <t>TCTGCCAGTAGGTTTTGCG</t>
  </si>
  <si>
    <t>NGO0883-0884</t>
  </si>
  <si>
    <t>CGCTTTCACCGTGTAATCTGT</t>
  </si>
  <si>
    <t>ACCTGTTGGATTTCGTGAATAG</t>
  </si>
  <si>
    <t>NGO1282-1283</t>
  </si>
  <si>
    <t>TCTTTATCCGATTTACAATTTTTCC</t>
  </si>
  <si>
    <t>TTATAAGGCAACGGAGCAAA</t>
  </si>
  <si>
    <t>ppnk-NGO0391</t>
  </si>
  <si>
    <t>CCTCCTCCCCATCATCAAC</t>
  </si>
  <si>
    <t>GACTAATTGCTCGCCCCAGT</t>
  </si>
  <si>
    <t>NGO0635-0636</t>
  </si>
  <si>
    <t>GTCAAAACCCCGTTTACCT</t>
  </si>
  <si>
    <t>ATTTCAAACTTCCTTTATCACGA</t>
  </si>
  <si>
    <t>NGO0936-0937</t>
  </si>
  <si>
    <t>ACGCTTTTCCTGTCTGTTGG</t>
  </si>
  <si>
    <t>CCGGTACGGGTATCGATTT</t>
  </si>
  <si>
    <t>NGO1873-1874</t>
  </si>
  <si>
    <t>AAAATGCGGAACATTTGTTATC</t>
  </si>
  <si>
    <t>GGAATCGTTCCCTTTGAGC</t>
  </si>
  <si>
    <t>NGO0616</t>
  </si>
  <si>
    <t>GACACTCGCCCTACGCAATC</t>
  </si>
  <si>
    <t>AAGGTTTCGCCGTCTTGGAT</t>
  </si>
  <si>
    <t>NGO0745</t>
  </si>
  <si>
    <t>CAACCGCCTGATCGAAGAAA</t>
  </si>
  <si>
    <t>GCCACTTTTGCCGATTCAAA</t>
  </si>
  <si>
    <t>NGO1734</t>
  </si>
  <si>
    <t>CACCCCGAAATCGTTTGAAG</t>
  </si>
  <si>
    <t>CAGCTCGTTGCCTTCCTGAT</t>
  </si>
  <si>
    <t>NGO1450</t>
  </si>
  <si>
    <t>GACAATCTGAATCCGCAGGAA</t>
  </si>
  <si>
    <t>TCCTTCGCCCAAAGGTAAAAA</t>
  </si>
  <si>
    <t>NGO1426</t>
  </si>
  <si>
    <t>ATTGCGGGTTTTTGTCAACG</t>
  </si>
  <si>
    <t>CGGATCGACCAAAAAGACCA</t>
  </si>
  <si>
    <t>NGO1948</t>
  </si>
  <si>
    <t>ATGGAACGGGGAGAATTGGT</t>
  </si>
  <si>
    <t>GCAGCAAAAGCTCCGCATAC</t>
  </si>
  <si>
    <t>NGO0183</t>
  </si>
  <si>
    <t>CGTTTTGATATTCGGCACC</t>
  </si>
  <si>
    <t>TCTTTGCCGTCTGTGCCTTC</t>
  </si>
  <si>
    <t>NGO0058</t>
  </si>
  <si>
    <t>TATCCTGACCCGCCTTGAAA</t>
  </si>
  <si>
    <t>NGO0777</t>
  </si>
  <si>
    <t>TCGAAGCGATTGCTCAAGAA</t>
  </si>
  <si>
    <t>ACGGTGTCGGCCTTGTTTCAG</t>
  </si>
  <si>
    <t>TCGTAACGCTCGTCCACTTC</t>
  </si>
  <si>
    <t>Gene</t>
  </si>
  <si>
    <t>Primer Extension</t>
  </si>
  <si>
    <t>Experiment</t>
  </si>
  <si>
    <t>RT-PCR</t>
  </si>
  <si>
    <t>qRT-PCR</t>
  </si>
  <si>
    <t>CGATTTCGGCATCTATTTTT</t>
  </si>
  <si>
    <t>NGO1858</t>
  </si>
  <si>
    <t>GTGCCAACGTTTACGTGCGGTTT</t>
  </si>
  <si>
    <t>Probe/Primer Sequence</t>
  </si>
  <si>
    <r>
      <t xml:space="preserve">Table S2:  </t>
    </r>
    <r>
      <rPr>
        <sz val="12"/>
        <color theme="1"/>
        <rFont val="Times New Roman"/>
        <family val="1"/>
      </rPr>
      <t xml:space="preserve">Probes and primers used in </t>
    </r>
    <r>
      <rPr>
        <i/>
        <sz val="12"/>
        <color theme="1"/>
        <rFont val="Times New Roman"/>
        <family val="1"/>
      </rPr>
      <t xml:space="preserve">N. gonorrhoeae </t>
    </r>
    <r>
      <rPr>
        <sz val="12"/>
        <color theme="1"/>
        <rFont val="Times New Roman"/>
        <family val="1"/>
      </rPr>
      <t>F62 experiments.</t>
    </r>
  </si>
  <si>
    <t>CGC TTT GTC AGA TCG GCA CGA ATA TGC</t>
    <phoneticPr fontId="5" type="noConversion"/>
  </si>
  <si>
    <t>lpxA-lpxB</t>
  </si>
  <si>
    <t>O-YS353</t>
    <phoneticPr fontId="5" type="noConversion"/>
  </si>
  <si>
    <t>CGG CGT CGA AGC CAT TGA GA</t>
  </si>
  <si>
    <t>ubiD-fre</t>
  </si>
  <si>
    <t>O-YS348</t>
    <phoneticPr fontId="5" type="noConversion"/>
  </si>
  <si>
    <t xml:space="preserve">CAC CCA GCT GGC TTA GCA GC </t>
  </si>
  <si>
    <t>murA-ibaG</t>
  </si>
  <si>
    <t>O-YS345</t>
    <phoneticPr fontId="5" type="noConversion"/>
  </si>
  <si>
    <t xml:space="preserve">ACG CCA GTA ATC ACC CAG TCT GC </t>
  </si>
  <si>
    <t>speA-speB</t>
  </si>
  <si>
    <t>O-YS342</t>
    <phoneticPr fontId="5" type="noConversion"/>
  </si>
  <si>
    <t xml:space="preserve">AGA TCG ACG CGA GCT TCC GG </t>
  </si>
  <si>
    <t>yqgB-speA</t>
  </si>
  <si>
    <t>O-YS339</t>
    <phoneticPr fontId="5" type="noConversion"/>
  </si>
  <si>
    <t xml:space="preserve">CCA TAT ATG GCT GCG AAA TTG TCT G </t>
  </si>
  <si>
    <t>surE-pcm</t>
  </si>
  <si>
    <t>O-YS336</t>
    <phoneticPr fontId="5" type="noConversion"/>
  </si>
  <si>
    <t xml:space="preserve">CAA GAT AGA CGC AAT CGG TCG G </t>
  </si>
  <si>
    <t>truD-surE</t>
  </si>
  <si>
    <t>O-YS333</t>
    <phoneticPr fontId="5" type="noConversion"/>
  </si>
  <si>
    <t xml:space="preserve">GCC CAG CGA AGC TGA CTT CAC </t>
  </si>
  <si>
    <t>ispF-truD</t>
  </si>
  <si>
    <t>O-YS330</t>
    <phoneticPr fontId="5" type="noConversion"/>
  </si>
  <si>
    <t xml:space="preserve">AGC AGC TCG CGG CTA TCG G </t>
  </si>
  <si>
    <t>ispD-ispF</t>
  </si>
  <si>
    <t>O-YS327</t>
    <phoneticPr fontId="5" type="noConversion"/>
  </si>
  <si>
    <t xml:space="preserve">CGG CTA TCG CCA GGA CTT </t>
  </si>
  <si>
    <t>ftsB-ispD</t>
  </si>
  <si>
    <t>O-YS324</t>
    <phoneticPr fontId="5" type="noConversion"/>
  </si>
  <si>
    <t xml:space="preserve">ATC GAT CAG CGA CAC GCG ACC </t>
  </si>
  <si>
    <t>nfo-yeil</t>
  </si>
  <si>
    <t>O-YS321</t>
    <phoneticPr fontId="5" type="noConversion"/>
  </si>
  <si>
    <t xml:space="preserve">ACC TGG ACG TGC AGG CCA TG </t>
  </si>
  <si>
    <t>mokB-hokB</t>
  </si>
  <si>
    <t>O-YS318</t>
    <phoneticPr fontId="5" type="noConversion"/>
  </si>
  <si>
    <t xml:space="preserve">CCG CCA GCA GGG TGG AAT CAT T </t>
  </si>
  <si>
    <t>ychI-purU</t>
  </si>
  <si>
    <t>O-YS315</t>
    <phoneticPr fontId="5" type="noConversion"/>
  </si>
  <si>
    <t xml:space="preserve">ACA GGC CAT CTG CGG CGC G </t>
  </si>
  <si>
    <t>nagK-cobB</t>
  </si>
  <si>
    <t>O-YS312</t>
    <phoneticPr fontId="5" type="noConversion"/>
  </si>
  <si>
    <t xml:space="preserve">GCA TTC CCG GAA TAC CGA TGC CGA </t>
  </si>
  <si>
    <t>lolE-nagK</t>
  </si>
  <si>
    <t>O-YS309</t>
    <phoneticPr fontId="5" type="noConversion"/>
  </si>
  <si>
    <t xml:space="preserve">GGC TGA TCC ACC GCC TCG AT </t>
  </si>
  <si>
    <t>lolD-lolE</t>
  </si>
  <si>
    <t>O-YS306</t>
    <phoneticPr fontId="5" type="noConversion"/>
  </si>
  <si>
    <t>GCT CAT TGG CTG ACC ATT</t>
  </si>
  <si>
    <t>lolC-lolD</t>
  </si>
  <si>
    <t>O-YS303</t>
    <phoneticPr fontId="5" type="noConversion"/>
  </si>
  <si>
    <t xml:space="preserve">TAA TCC CTG CGC CAT GTC CC </t>
  </si>
  <si>
    <t>rnhB-dnaE</t>
  </si>
  <si>
    <t>O-YS300</t>
    <phoneticPr fontId="5" type="noConversion"/>
  </si>
  <si>
    <t>CCA GAC TCC AGC TCA ACG C</t>
  </si>
  <si>
    <t>lpxB-rnhB</t>
  </si>
  <si>
    <t>O-YS297</t>
    <phoneticPr fontId="5" type="noConversion"/>
  </si>
  <si>
    <t xml:space="preserve">CAG ATC CTG GTT AAC TTC GC </t>
  </si>
  <si>
    <t>fabZ-lpxA</t>
  </si>
  <si>
    <t>O-YS291</t>
    <phoneticPr fontId="5" type="noConversion"/>
  </si>
  <si>
    <t xml:space="preserve">TGG CCC TGG AAG AAT GGC </t>
  </si>
  <si>
    <t>lpxD-fabZ</t>
  </si>
  <si>
    <t>O-YS288</t>
    <phoneticPr fontId="5" type="noConversion"/>
  </si>
  <si>
    <t xml:space="preserve">CTT CAC TAC CAG TGC GGC AC </t>
  </si>
  <si>
    <t>hlp-lpxD</t>
  </si>
  <si>
    <t>O-YS285</t>
    <phoneticPr fontId="5" type="noConversion"/>
  </si>
  <si>
    <t xml:space="preserve">GCG TGT TAG AAA CAC CGG </t>
  </si>
  <si>
    <t>bamA-hlp</t>
  </si>
  <si>
    <t>O-YS282</t>
    <phoneticPr fontId="5" type="noConversion"/>
  </si>
  <si>
    <t xml:space="preserve">GCG AAC ATC CTC AAA GTT GC </t>
  </si>
  <si>
    <r>
      <t xml:space="preserve">rseP-bamA </t>
    </r>
    <r>
      <rPr>
        <sz val="12"/>
        <rFont val="Times New Roman"/>
      </rPr>
      <t/>
    </r>
  </si>
  <si>
    <t>O-YS279</t>
    <phoneticPr fontId="5" type="noConversion"/>
  </si>
  <si>
    <t xml:space="preserve">CCA ACG GGA TCA GGG CGA T </t>
  </si>
  <si>
    <t>cdsA-rseP</t>
  </si>
  <si>
    <t>O-YS275</t>
    <phoneticPr fontId="5" type="noConversion"/>
  </si>
  <si>
    <t xml:space="preserve">GCA TCA GCG CCA ACA ATA AC </t>
  </si>
  <si>
    <t>ispU-cdsA</t>
  </si>
  <si>
    <t>O-YS272</t>
    <phoneticPr fontId="5" type="noConversion"/>
  </si>
  <si>
    <t xml:space="preserve">CAA GCA GCC AAT AAT CCC TGC C </t>
  </si>
  <si>
    <r>
      <t>araC-yabI</t>
    </r>
    <r>
      <rPr>
        <sz val="12"/>
        <color theme="1"/>
        <rFont val="Calibri"/>
        <family val="2"/>
        <scheme val="minor"/>
      </rPr>
      <t xml:space="preserve"> </t>
    </r>
  </si>
  <si>
    <t>O-YS268</t>
    <phoneticPr fontId="5" type="noConversion"/>
  </si>
  <si>
    <t>Sequence (5'-3')</t>
    <phoneticPr fontId="5" type="noConversion"/>
  </si>
  <si>
    <t>Intergenic regions of interest</t>
    <phoneticPr fontId="5" type="noConversion"/>
  </si>
  <si>
    <t>Name</t>
    <phoneticPr fontId="5" type="noConversion"/>
  </si>
  <si>
    <t>CCA TCA CCG CCA GTT CTT CCA</t>
    <phoneticPr fontId="5" type="noConversion"/>
  </si>
  <si>
    <t>O-YS352</t>
    <phoneticPr fontId="5" type="noConversion"/>
  </si>
  <si>
    <t>GCT ATC CGC AAT GCG TAT AAG CTG ATT TAT CG</t>
    <phoneticPr fontId="5" type="noConversion"/>
  </si>
  <si>
    <t>O-YS351</t>
    <phoneticPr fontId="5" type="noConversion"/>
  </si>
  <si>
    <t xml:space="preserve">TCG CGC TCA TCC ATC ACT ACC ATC </t>
  </si>
  <si>
    <t>O-YS347</t>
    <phoneticPr fontId="5" type="noConversion"/>
  </si>
  <si>
    <t xml:space="preserve">GGG GCT GGA TGC CAC GAA T </t>
  </si>
  <si>
    <t>O-YS346</t>
    <phoneticPr fontId="5" type="noConversion"/>
  </si>
  <si>
    <t xml:space="preserve">TCT CTA CCG GTT CTT CCG CCA GT </t>
  </si>
  <si>
    <t>O-YS344</t>
    <phoneticPr fontId="5" type="noConversion"/>
  </si>
  <si>
    <t xml:space="preserve">GAG TTG TTT GAC GGC ATG AGT CGG </t>
  </si>
  <si>
    <t>O-YS343</t>
    <phoneticPr fontId="5" type="noConversion"/>
  </si>
  <si>
    <t>GCT GGA AGT TCA TCG GCA GGC GTA</t>
  </si>
  <si>
    <t>O-YS341</t>
    <phoneticPr fontId="5" type="noConversion"/>
  </si>
  <si>
    <t xml:space="preserve">CGA TCC GAA AAC GCT GTT AAC CCA G </t>
  </si>
  <si>
    <t>O-YS340</t>
    <phoneticPr fontId="5" type="noConversion"/>
  </si>
  <si>
    <t xml:space="preserve">CTA ATG TGG CCC AGC TCG TTA ACG TC </t>
  </si>
  <si>
    <t>O-YS338</t>
    <phoneticPr fontId="5" type="noConversion"/>
  </si>
  <si>
    <t xml:space="preserve">GGT TGC GCA GTT GGA GCG TC </t>
  </si>
  <si>
    <t>O-YS337</t>
    <phoneticPr fontId="5" type="noConversion"/>
  </si>
  <si>
    <t xml:space="preserve">CCC CTG ACC TAT CGG CAA AG </t>
  </si>
  <si>
    <t>O-YS335</t>
    <phoneticPr fontId="5" type="noConversion"/>
  </si>
  <si>
    <t xml:space="preserve">ATG TGA TGC TGG TCC GGG GAC  </t>
  </si>
  <si>
    <t>O-YS334</t>
    <phoneticPr fontId="5" type="noConversion"/>
  </si>
  <si>
    <t xml:space="preserve">AAG GTA AAC GTG CGC AGG GAG GAT </t>
  </si>
  <si>
    <t>O-YS332</t>
    <phoneticPr fontId="5" type="noConversion"/>
  </si>
  <si>
    <t xml:space="preserve">CGC AGA GCG ATG CTG CTG TAT </t>
  </si>
  <si>
    <t>O-YS331</t>
    <phoneticPr fontId="5" type="noConversion"/>
  </si>
  <si>
    <t xml:space="preserve">CGC CAG TGC ATC CGC CAC </t>
  </si>
  <si>
    <t>O-YS329</t>
    <phoneticPr fontId="5" type="noConversion"/>
  </si>
  <si>
    <t xml:space="preserve">CCA CAA ATG CGC GTG TTT ATT GCC G </t>
  </si>
  <si>
    <t>O-YS328</t>
    <phoneticPr fontId="5" type="noConversion"/>
  </si>
  <si>
    <t xml:space="preserve">TAT CCG GGA ACA GCT TGC CGA TAT C </t>
  </si>
  <si>
    <t>O-YS326</t>
    <phoneticPr fontId="5" type="noConversion"/>
  </si>
  <si>
    <t xml:space="preserve">AAT GAA GGC GCG ACT ATT ACC GAC G </t>
  </si>
  <si>
    <t>O-YS325</t>
    <phoneticPr fontId="5" type="noConversion"/>
  </si>
  <si>
    <t xml:space="preserve">CAC GTT TCA CCC GGG GAT GC </t>
  </si>
  <si>
    <t>O-YS323</t>
    <phoneticPr fontId="5" type="noConversion"/>
  </si>
  <si>
    <t>GCC GAA ATT GAC GAT CTC AAT GGC G</t>
  </si>
  <si>
    <t>O-YS322</t>
    <phoneticPr fontId="5" type="noConversion"/>
  </si>
  <si>
    <t xml:space="preserve">CGA CCA TTA GCT AGC GTG GCG T </t>
  </si>
  <si>
    <t>O-YS320</t>
    <phoneticPr fontId="5" type="noConversion"/>
  </si>
  <si>
    <t xml:space="preserve">ACC GCC ATC ATA GCC TCG GTG AAG </t>
  </si>
  <si>
    <t>O-YS319</t>
    <phoneticPr fontId="5" type="noConversion"/>
  </si>
  <si>
    <t xml:space="preserve">CAT GAG CGC AGC AAC CTC C </t>
  </si>
  <si>
    <t>O-YS317</t>
    <phoneticPr fontId="5" type="noConversion"/>
  </si>
  <si>
    <t xml:space="preserve">ACC TAG CAA TTC AGA TCT TAG CCT C </t>
  </si>
  <si>
    <t>O-YS316</t>
    <phoneticPr fontId="5" type="noConversion"/>
  </si>
  <si>
    <t xml:space="preserve">AGC GCC CGG TAC GGT GAT C </t>
  </si>
  <si>
    <t>O-YS314</t>
    <phoneticPr fontId="5" type="noConversion"/>
  </si>
  <si>
    <t xml:space="preserve">CCG AAG GTG GTA AAA CAG GTG CAA TAA TTG </t>
  </si>
  <si>
    <t>O-YS313</t>
    <phoneticPr fontId="5" type="noConversion"/>
  </si>
  <si>
    <t>TAC CTG ATT CCG CAG AAA TTC CTG</t>
  </si>
  <si>
    <t>O-YS311</t>
    <phoneticPr fontId="5" type="noConversion"/>
  </si>
  <si>
    <t xml:space="preserve">CGT CAT TGG TGG TGG CTT ATC GAA </t>
  </si>
  <si>
    <t>O-YS310</t>
    <phoneticPr fontId="5" type="noConversion"/>
  </si>
  <si>
    <t xml:space="preserve">AAC GTT GGT CAG CTT CAG CTA CCA G </t>
  </si>
  <si>
    <t>O-YS308</t>
    <phoneticPr fontId="5" type="noConversion"/>
  </si>
  <si>
    <t xml:space="preserve">GTC ATC AGT TCC TCT CCA GCG ATA TCT A </t>
  </si>
  <si>
    <t>O-YS307</t>
    <phoneticPr fontId="5" type="noConversion"/>
  </si>
  <si>
    <t xml:space="preserve">ACG GTT GTT CAG TTC GCG TTC AAA GC </t>
  </si>
  <si>
    <t>O-YS305</t>
    <phoneticPr fontId="5" type="noConversion"/>
  </si>
  <si>
    <t xml:space="preserve">GAT GCG CGT AAC GCC GAC AGC ATC </t>
  </si>
  <si>
    <t>O-YS304</t>
    <phoneticPr fontId="5" type="noConversion"/>
  </si>
  <si>
    <t xml:space="preserve">CGC CCA GCA GGT GCA GCA AGG TAC </t>
  </si>
  <si>
    <t>O-YS302</t>
    <phoneticPr fontId="5" type="noConversion"/>
  </si>
  <si>
    <t>GAT GCC GAT AAT CGG CGT CCT GCT TGA T</t>
  </si>
  <si>
    <t>O-YS301</t>
    <phoneticPr fontId="5" type="noConversion"/>
  </si>
  <si>
    <t xml:space="preserve">CTT CAC CAG ACC ACA AAG GTT GGT </t>
  </si>
  <si>
    <t>O-YS299</t>
    <phoneticPr fontId="5" type="noConversion"/>
  </si>
  <si>
    <t xml:space="preserve">GCG ATA GCC GCG TAC CGG AA </t>
  </si>
  <si>
    <t>O-YS298</t>
    <phoneticPr fontId="5" type="noConversion"/>
  </si>
  <si>
    <t xml:space="preserve">TCT TCA TAG AGC GCC AGA CGG C </t>
  </si>
  <si>
    <t>O-YS296</t>
    <phoneticPr fontId="5" type="noConversion"/>
  </si>
  <si>
    <t xml:space="preserve">GCA GGA AGA GTG TGA GCC GC </t>
  </si>
  <si>
    <t>O-YS295</t>
    <phoneticPr fontId="5" type="noConversion"/>
  </si>
  <si>
    <t xml:space="preserve">ATC GCG GCC AAT TTT AGT ATG ACC ATT CA </t>
  </si>
  <si>
    <t>O-YS290</t>
    <phoneticPr fontId="5" type="noConversion"/>
  </si>
  <si>
    <t xml:space="preserve">GAC GAA GCG CGC TTC AAG CG </t>
  </si>
  <si>
    <t>O-YS289</t>
    <phoneticPr fontId="5" type="noConversion"/>
  </si>
  <si>
    <t xml:space="preserve">CTG CGC GCA GAA AAC GAC CTT CTT C </t>
  </si>
  <si>
    <t>O-YS287</t>
    <phoneticPr fontId="5" type="noConversion"/>
  </si>
  <si>
    <t xml:space="preserve">AGG CAT TCC GCT GCA ACC CAA </t>
  </si>
  <si>
    <t>O-YS286</t>
    <phoneticPr fontId="5" type="noConversion"/>
  </si>
  <si>
    <t xml:space="preserve">GCC TGG CAC AAG CCT AAA TGC </t>
  </si>
  <si>
    <t>O-YS284</t>
    <phoneticPr fontId="5" type="noConversion"/>
  </si>
  <si>
    <t xml:space="preserve">GAT GGC TCA GCG CCA GAC T </t>
  </si>
  <si>
    <t>O-YS283</t>
    <phoneticPr fontId="5" type="noConversion"/>
  </si>
  <si>
    <t xml:space="preserve">CTA CCT GCT GGA ACA GGC TGC </t>
  </si>
  <si>
    <t>O-YS281</t>
    <phoneticPr fontId="5" type="noConversion"/>
  </si>
  <si>
    <t xml:space="preserve">GAT CCA AGC AAT ATC CGT ATG TCT GCG G </t>
  </si>
  <si>
    <t>O-YS280</t>
    <phoneticPr fontId="5" type="noConversion"/>
  </si>
  <si>
    <t xml:space="preserve">GGG CAT CTG CTG TTC CTT GCG </t>
  </si>
  <si>
    <r>
      <t xml:space="preserve">rseP-bamA </t>
    </r>
    <r>
      <rPr>
        <sz val="12"/>
        <color theme="1"/>
        <rFont val="Calibri"/>
        <family val="2"/>
        <scheme val="minor"/>
      </rPr>
      <t xml:space="preserve">(from </t>
    </r>
    <r>
      <rPr>
        <i/>
        <sz val="10"/>
        <rFont val="Verdana"/>
      </rPr>
      <t>bamA</t>
    </r>
    <r>
      <rPr>
        <sz val="12"/>
        <color theme="1"/>
        <rFont val="Calibri"/>
        <family val="2"/>
        <scheme val="minor"/>
      </rPr>
      <t xml:space="preserve"> promoter 2)</t>
    </r>
  </si>
  <si>
    <t>O-YS278</t>
    <phoneticPr fontId="5" type="noConversion"/>
  </si>
  <si>
    <t xml:space="preserve">CAT CAT TAA CCG TGT CGC CTG T </t>
  </si>
  <si>
    <t>O-YS277</t>
    <phoneticPr fontId="5" type="noConversion"/>
  </si>
  <si>
    <t>GCCGTAGATGGTATCGAAACGCC</t>
  </si>
  <si>
    <r>
      <t xml:space="preserve">rseP-bamA </t>
    </r>
    <r>
      <rPr>
        <sz val="12"/>
        <color theme="1"/>
        <rFont val="Calibri"/>
        <family val="2"/>
        <scheme val="minor"/>
      </rPr>
      <t xml:space="preserve">(from </t>
    </r>
    <r>
      <rPr>
        <i/>
        <sz val="10"/>
        <rFont val="Verdana"/>
      </rPr>
      <t>rseP</t>
    </r>
    <r>
      <rPr>
        <sz val="12"/>
        <color theme="1"/>
        <rFont val="Calibri"/>
        <family val="2"/>
        <scheme val="minor"/>
      </rPr>
      <t xml:space="preserve"> promoter)</t>
    </r>
  </si>
  <si>
    <t>O-YS276</t>
    <phoneticPr fontId="5" type="noConversion"/>
  </si>
  <si>
    <t xml:space="preserve">CCG AGC TTA TCA GTT CGC CGC CA </t>
  </si>
  <si>
    <t>O-YS274</t>
    <phoneticPr fontId="5" type="noConversion"/>
  </si>
  <si>
    <t xml:space="preserve">TCA GTG CTC GGC GAT CTG ACC GAG </t>
  </si>
  <si>
    <t>O-YS273</t>
    <phoneticPr fontId="5" type="noConversion"/>
  </si>
  <si>
    <t>CAT ACT CGC TGC GAA CGA GTG GT</t>
  </si>
  <si>
    <t>O-YS270</t>
    <phoneticPr fontId="5" type="noConversion"/>
  </si>
  <si>
    <t>GGGAGCATCGCATTAGTAACTTTTTGCT</t>
  </si>
  <si>
    <t>O-YS269</t>
    <phoneticPr fontId="5" type="noConversion"/>
  </si>
  <si>
    <t xml:space="preserve">ATC AGC ACC GTA CCG GGT A </t>
  </si>
  <si>
    <t>O-YS267</t>
    <phoneticPr fontId="5" type="noConversion"/>
  </si>
  <si>
    <t xml:space="preserve">GGT CGC AAT GTT GGT TTT GAC GAT C </t>
  </si>
  <si>
    <t>O-YS266</t>
    <phoneticPr fontId="5" type="noConversion"/>
  </si>
  <si>
    <t>Sequence (5'-3')</t>
    <phoneticPr fontId="5" type="noConversion"/>
  </si>
  <si>
    <t>Intergenic regions of interest</t>
    <phoneticPr fontId="5" type="noConversion"/>
  </si>
  <si>
    <t>Name</t>
    <phoneticPr fontId="5" type="noConversion"/>
  </si>
  <si>
    <t>SUMMARY</t>
  </si>
  <si>
    <t>Y</t>
  </si>
  <si>
    <t>GSM1104428</t>
  </si>
  <si>
    <t>WT in minimal mops glycerol medium -2DG</t>
  </si>
  <si>
    <t>GSM1104427</t>
  </si>
  <si>
    <t>GSM1104426</t>
  </si>
  <si>
    <t>GSM1104425</t>
  </si>
  <si>
    <t>WT in minimal mops glycerol medium +2DG</t>
  </si>
  <si>
    <t>GSM1104424</t>
  </si>
  <si>
    <t>GSM1104423</t>
  </si>
  <si>
    <t>GSM1104422</t>
  </si>
  <si>
    <t>sgrS- in minimal mops glycerol medium -αMG</t>
  </si>
  <si>
    <t>GSM1104421</t>
  </si>
  <si>
    <t>GSM1104420</t>
  </si>
  <si>
    <t>GSM1104419</t>
  </si>
  <si>
    <t>sgrS- in minimal mops glycerol medium +αMG</t>
  </si>
  <si>
    <t>GSM1104418</t>
  </si>
  <si>
    <t>GSM1104417</t>
  </si>
  <si>
    <t>GSM1104416</t>
  </si>
  <si>
    <t>WT in minimal mops glycerol medium -αMG</t>
  </si>
  <si>
    <t>GSM1104415</t>
  </si>
  <si>
    <t>GSM1104414</t>
  </si>
  <si>
    <t>GSM1104413</t>
  </si>
  <si>
    <t>WT in minimal mops glycerol medium +αMG</t>
  </si>
  <si>
    <t>GSM1104412</t>
  </si>
  <si>
    <t>GSM1104411</t>
  </si>
  <si>
    <t>GSM1104410</t>
  </si>
  <si>
    <t>sgrS- in defined medium with glycerol -αMG</t>
  </si>
  <si>
    <t>GSM1104409</t>
  </si>
  <si>
    <t>GSM1104408</t>
  </si>
  <si>
    <t>GSM1104407</t>
  </si>
  <si>
    <t>sgrS- in defined medium with glycerol +αMG</t>
  </si>
  <si>
    <t>GSM1104406</t>
  </si>
  <si>
    <t>GSM1104405</t>
  </si>
  <si>
    <t>GSM1104404</t>
  </si>
  <si>
    <t>WT in defined medium with glycerol -αMG</t>
  </si>
  <si>
    <t>GSM1104403</t>
  </si>
  <si>
    <t>GSM1104402</t>
  </si>
  <si>
    <t>GSM1104401</t>
  </si>
  <si>
    <t>WT in defined medium with glycerol +αMG</t>
  </si>
  <si>
    <t>GSM1104400</t>
  </si>
  <si>
    <t>GSM1104399</t>
  </si>
  <si>
    <t>GSM1104398</t>
  </si>
  <si>
    <t>sgrR- in LB +αMG</t>
  </si>
  <si>
    <t>GSM1104397</t>
  </si>
  <si>
    <t>GSM1104396</t>
  </si>
  <si>
    <t>GSM1104395</t>
  </si>
  <si>
    <t>WT in LB +αMG</t>
  </si>
  <si>
    <t>GSM1104394</t>
  </si>
  <si>
    <t>GSM1104393</t>
  </si>
  <si>
    <t>GSM1104392</t>
  </si>
  <si>
    <t>WT in LB -αMG</t>
  </si>
  <si>
    <t>GSM1104391</t>
  </si>
  <si>
    <t>GSM1104390</t>
  </si>
  <si>
    <t>GSM1104389</t>
  </si>
  <si>
    <t>GSM1104388</t>
  </si>
  <si>
    <t>GSM1104387</t>
  </si>
  <si>
    <t>GSM1104386</t>
  </si>
  <si>
    <t>sgrS- with sgrS+ plasmid</t>
  </si>
  <si>
    <t>GSM1104385</t>
  </si>
  <si>
    <t>GSM1104384</t>
  </si>
  <si>
    <t>GSM1104383</t>
  </si>
  <si>
    <t>sgrS- with vector</t>
  </si>
  <si>
    <t>GSM1104382</t>
  </si>
  <si>
    <t>GSM1104381</t>
  </si>
  <si>
    <t>GSM1104380</t>
  </si>
  <si>
    <t>sgrS- with sgrS+ plasmid (20 minutes after IPTG)</t>
  </si>
  <si>
    <t>GSM1104379</t>
  </si>
  <si>
    <t>sgrS- with vector (20 minutes after IPTG)</t>
  </si>
  <si>
    <t>GSM1104378</t>
  </si>
  <si>
    <t>sgrS- with sgrS+ plasmid (10 minutes after IPTG)</t>
  </si>
  <si>
    <t>GSM1104377</t>
  </si>
  <si>
    <t>sgrS- with vector (10 minutes after IPTG)</t>
  </si>
  <si>
    <t>GSM1104376</t>
  </si>
  <si>
    <t>sgrS- with sgrS+ plasmid (5 minutes after IPTG)</t>
  </si>
  <si>
    <t>GSM1104375</t>
  </si>
  <si>
    <t>sgrS- with vector (5 minutes after IPTG)</t>
  </si>
  <si>
    <t>Gammaproteobacteria</t>
  </si>
  <si>
    <t>Escherichia coli str. K-12 substr. MG1655</t>
  </si>
  <si>
    <t>GSM1104435</t>
  </si>
  <si>
    <t>sgrS basepair mutant (30 minutes after αMG stress)</t>
  </si>
  <si>
    <t>GSM1104434</t>
  </si>
  <si>
    <t>sgrS basepair mutant (15 minutes after αMG stress)</t>
  </si>
  <si>
    <t>GSM1104437</t>
  </si>
  <si>
    <t>sgrT- (30 minutes after αMG stress)</t>
  </si>
  <si>
    <t>GSM1104436</t>
  </si>
  <si>
    <t>sgrT- (15 minutes after αMG stress)</t>
  </si>
  <si>
    <t>GSM1104433</t>
  </si>
  <si>
    <t>sgrS- (30 minutes after αMG stress)</t>
  </si>
  <si>
    <t>GSM1104432</t>
  </si>
  <si>
    <t>sgrS- (15 minutes after αMG stress)</t>
  </si>
  <si>
    <t>GSM1104439</t>
  </si>
  <si>
    <t>WT (30 minutes after αMG stress)</t>
  </si>
  <si>
    <t>GSM1104438</t>
  </si>
  <si>
    <t>WT (15 minutes after αMG stress)</t>
  </si>
  <si>
    <t>Salmonella enterica subsp. enterica serovar Typhimurium str. LT2</t>
  </si>
  <si>
    <t>GSM1101964</t>
  </si>
  <si>
    <t>Stationary phase with terminator exonuclease treatment</t>
  </si>
  <si>
    <t>GSM1101962</t>
  </si>
  <si>
    <t>Exponential phase with terminator exonuclease treatment</t>
  </si>
  <si>
    <t>GSM1101965</t>
  </si>
  <si>
    <t>Stationary phase with Ribo Zero</t>
  </si>
  <si>
    <t>GSM1101963</t>
  </si>
  <si>
    <t>Exponential phase with Ribo Zero</t>
  </si>
  <si>
    <t>Cocci</t>
  </si>
  <si>
    <t>Streptococcus pyogenes MGAS2221</t>
  </si>
  <si>
    <t>WT</t>
  </si>
  <si>
    <t>From infected epithelial cells</t>
  </si>
  <si>
    <t>GSM1104430</t>
  </si>
  <si>
    <t>GSM1104429</t>
  </si>
  <si>
    <t>GSM1104431</t>
  </si>
  <si>
    <t>Betaproteobacteria</t>
  </si>
  <si>
    <t>Neisseria gonorrhoeae F62</t>
  </si>
  <si>
    <t>GSM1101768</t>
  </si>
  <si>
    <t>rpoS- (Illumina 1.5 protocol)</t>
  </si>
  <si>
    <t>GSM1101767</t>
  </si>
  <si>
    <t>WT (Illumina 1.5 protocol)</t>
  </si>
  <si>
    <t>GSM1101766</t>
  </si>
  <si>
    <t>rpoS-</t>
  </si>
  <si>
    <t>GSM1101765</t>
  </si>
  <si>
    <t>Xenorhabdus nematophila ATCC 19061</t>
  </si>
  <si>
    <t>Time Used to Align Reads to Genome (seconds)</t>
  </si>
  <si>
    <t>% of Reads Aligned to Genome</t>
  </si>
  <si>
    <t># of Reads Aligned to Genome</t>
  </si>
  <si>
    <t># of Reads</t>
  </si>
  <si>
    <t>Avg Base-Calling Error Probability</t>
  </si>
  <si>
    <t>Avg Phred Quality Score of Reads</t>
  </si>
  <si>
    <t>Size Selected</t>
  </si>
  <si>
    <t>Strand Specific</t>
  </si>
  <si>
    <t>Length of Reads (nts)</t>
  </si>
  <si>
    <t>Biological Replicate #</t>
  </si>
  <si>
    <t>NCBI GEO Accession Number</t>
  </si>
  <si>
    <t>Description</t>
  </si>
  <si>
    <t>Genome Size (Megabases)</t>
  </si>
  <si>
    <t>Class</t>
  </si>
  <si>
    <t>Genome</t>
  </si>
  <si>
    <t>BWA</t>
  </si>
  <si>
    <t>Bowtie2</t>
  </si>
  <si>
    <t>SOAP2</t>
  </si>
  <si>
    <t>Bowtie</t>
  </si>
  <si>
    <t>Rockhopper</t>
  </si>
  <si>
    <t>The final 15 columns indicate the performance of five tools (3 columns per tool) in aligning sequencing reads from an experiment to a genome.</t>
  </si>
  <si>
    <t>the average base-calling error probability of reads, and the number of reads sequenced in the experiment.</t>
  </si>
  <si>
    <t>whether the experiment used size-selected RNA, the average Phred quality score of reads,</t>
  </si>
  <si>
    <t>Columns 6 through 11 indicate, for each experiment, the length of sequencing reads, whether the experiment used a protocol that maintained strand specificity,</t>
  </si>
  <si>
    <r>
      <t>Table S7:</t>
    </r>
    <r>
      <rPr>
        <sz val="12"/>
        <color theme="1"/>
        <rFont val="Times New Roman"/>
        <family val="1"/>
      </rPr>
      <t xml:space="preserve">  Summary of 75 RNA-seq experiments.</t>
    </r>
  </si>
  <si>
    <t>N/A</t>
  </si>
  <si>
    <t>Multi-Gene Operons</t>
  </si>
  <si>
    <t>Differentially Expressed Genes</t>
  </si>
  <si>
    <t>Novel Transcripts (antisense)</t>
  </si>
  <si>
    <t>Novel Transcripts (not anti-sense)</t>
  </si>
  <si>
    <t>3' UTRs</t>
  </si>
  <si>
    <t>5' UTRs</t>
  </si>
  <si>
    <t>Number of Experimental Conditions</t>
  </si>
  <si>
    <t>Column 7 indicates the number of differentially expressed genes and column 8 indicates the number of multi-gene operons identified by Rockhopper based on the RNA-seq data.</t>
  </si>
  <si>
    <t>Columns 5 and 6 indicate the number of novel transcripts not antisense to any annotated genes and the number of novel transcripts antisense to annotated genes, respectively, identified by Rockhopper based on the RNA-seq data.</t>
  </si>
  <si>
    <t>Columns 3 and 4 indicate the number of 5' UTRs and 3' UTRs, respectively, identified by Rockhopper based on RNA-seq data.</t>
  </si>
  <si>
    <r>
      <t>Table S8:</t>
    </r>
    <r>
      <rPr>
        <sz val="12"/>
        <color theme="1"/>
        <rFont val="Times New Roman"/>
        <family val="1"/>
      </rPr>
      <t xml:space="preserve">  Summary of results from Rockhopper's analyses of RNA-seq data from five bacteria.</t>
    </r>
  </si>
  <si>
    <t>Strain/Plasmid</t>
  </si>
  <si>
    <t>Background</t>
  </si>
  <si>
    <t>Genotype</t>
  </si>
  <si>
    <t>Reference</t>
  </si>
  <si>
    <t>MG1655</t>
  </si>
  <si>
    <t>CS104</t>
  </si>
  <si>
    <t>pHDB3</t>
  </si>
  <si>
    <t>pLCV1</t>
  </si>
  <si>
    <t>CS100</t>
  </si>
  <si>
    <r>
      <t xml:space="preserve">Wild-type </t>
    </r>
    <r>
      <rPr>
        <i/>
        <sz val="12"/>
        <color theme="1"/>
        <rFont val="Calibri"/>
        <scheme val="minor"/>
      </rPr>
      <t>E. coli</t>
    </r>
  </si>
  <si>
    <r>
      <t>Δ</t>
    </r>
    <r>
      <rPr>
        <i/>
        <sz val="12"/>
        <color theme="1"/>
        <rFont val="Calibri"/>
        <scheme val="minor"/>
      </rPr>
      <t xml:space="preserve">lac </t>
    </r>
    <r>
      <rPr>
        <sz val="12"/>
        <color theme="1"/>
        <rFont val="Calibri"/>
        <family val="2"/>
        <scheme val="minor"/>
      </rPr>
      <t>X74, Δ</t>
    </r>
    <r>
      <rPr>
        <i/>
        <sz val="12"/>
        <color theme="1"/>
        <rFont val="Calibri"/>
        <scheme val="minor"/>
      </rPr>
      <t>sgrS</t>
    </r>
  </si>
  <si>
    <r>
      <t>pBR322 derivative, vector control, Amp</t>
    </r>
    <r>
      <rPr>
        <vertAlign val="superscript"/>
        <sz val="12"/>
        <color theme="1"/>
        <rFont val="Calibri"/>
        <scheme val="minor"/>
      </rPr>
      <t>R</t>
    </r>
  </si>
  <si>
    <r>
      <t>PLlacO-</t>
    </r>
    <r>
      <rPr>
        <i/>
        <sz val="12"/>
        <color theme="1"/>
        <rFont val="Calibri"/>
        <scheme val="minor"/>
      </rPr>
      <t>sgrSK12</t>
    </r>
  </si>
  <si>
    <r>
      <t xml:space="preserve">Wadler, C.S. and C.K. Vanderpool, </t>
    </r>
    <r>
      <rPr>
        <i/>
        <sz val="12"/>
        <color theme="1"/>
        <rFont val="Cambria"/>
      </rPr>
      <t>Characterization of homologs of the small RNA SgrS reveals diversity in function.</t>
    </r>
    <r>
      <rPr>
        <sz val="12"/>
        <color theme="1"/>
        <rFont val="Cambria"/>
      </rPr>
      <t xml:space="preserve"> Nucleic Acids Research, 2009. </t>
    </r>
    <r>
      <rPr>
        <b/>
        <sz val="12"/>
        <color theme="1"/>
        <rFont val="Cambria"/>
      </rPr>
      <t>37</t>
    </r>
    <r>
      <rPr>
        <sz val="12"/>
        <color theme="1"/>
        <rFont val="Cambria"/>
      </rPr>
      <t>(16): p. 5477-5485.</t>
    </r>
  </si>
  <si>
    <r>
      <t xml:space="preserve">Vanderpool, C.K. and S. Gottesman, </t>
    </r>
    <r>
      <rPr>
        <i/>
        <sz val="12"/>
        <color theme="1"/>
        <rFont val="Cambria"/>
      </rPr>
      <t>Involvement of a novel transcriptional activator and small RNA in post-transcriptional regulation of the glucose phosphoenolpyruvate phosphotransferase system.</t>
    </r>
    <r>
      <rPr>
        <sz val="12"/>
        <color theme="1"/>
        <rFont val="Cambria"/>
      </rPr>
      <t xml:space="preserve"> Molecular Microbiology, 2004. </t>
    </r>
    <r>
      <rPr>
        <b/>
        <sz val="12"/>
        <color theme="1"/>
        <rFont val="Cambria"/>
      </rPr>
      <t>54</t>
    </r>
    <r>
      <rPr>
        <sz val="12"/>
        <color theme="1"/>
        <rFont val="Cambria"/>
      </rPr>
      <t>(4): p. 1076-1089.</t>
    </r>
  </si>
  <si>
    <r>
      <t xml:space="preserve">Kimata, K., Y. Tanaka, T. Inada, and H. Aiba, </t>
    </r>
    <r>
      <rPr>
        <i/>
        <sz val="12"/>
        <color theme="1"/>
        <rFont val="Cambria"/>
      </rPr>
      <t>Expression of the glucose transporter gene, ptsG, is regulated at the mRNA degradation step in response to glycolytic flux in Escherichia coli.</t>
    </r>
    <r>
      <rPr>
        <sz val="12"/>
        <color theme="1"/>
        <rFont val="Cambria"/>
      </rPr>
      <t xml:space="preserve"> The EMBO Journal, 2001. </t>
    </r>
    <r>
      <rPr>
        <b/>
        <sz val="12"/>
        <color theme="1"/>
        <rFont val="Cambria"/>
      </rPr>
      <t>20</t>
    </r>
    <r>
      <rPr>
        <sz val="12"/>
        <color theme="1"/>
        <rFont val="Cambria"/>
      </rPr>
      <t>: p. 3587-3595.</t>
    </r>
  </si>
  <si>
    <t>Oligo</t>
  </si>
  <si>
    <t>Sequence</t>
  </si>
  <si>
    <t>O-DB236</t>
  </si>
  <si>
    <t>O-DBRT237</t>
  </si>
  <si>
    <t>O-DB238</t>
  </si>
  <si>
    <t>O-DBseq240</t>
  </si>
  <si>
    <t>O-DBRT245</t>
  </si>
  <si>
    <t>O-DB246</t>
  </si>
  <si>
    <t>O-DBseq248</t>
  </si>
  <si>
    <t>O-DBRT257</t>
  </si>
  <si>
    <t>O-DB258</t>
  </si>
  <si>
    <t>O-DBseq260</t>
  </si>
  <si>
    <t>O-DBRT261</t>
  </si>
  <si>
    <t>O-DB262</t>
  </si>
  <si>
    <t>O-DBseq264</t>
  </si>
  <si>
    <t>O-DBRT269</t>
  </si>
  <si>
    <t>O-DB270</t>
  </si>
  <si>
    <t>O-DBseq272</t>
  </si>
  <si>
    <t>O-DBRT253</t>
  </si>
  <si>
    <t>O-DB254</t>
  </si>
  <si>
    <t>O-DBseq256</t>
  </si>
  <si>
    <t>O-DBRT265</t>
  </si>
  <si>
    <t>O-DB266</t>
  </si>
  <si>
    <t>O-DBseq268</t>
  </si>
  <si>
    <t>O-DB282</t>
  </si>
  <si>
    <t>GAUAUGCGCGAAUUCCUGUAGAACGAACACUAGAAGAAA</t>
  </si>
  <si>
    <t>GCTCAGCTGGTCAACTTTAG</t>
  </si>
  <si>
    <t>TAGCAGCCTGAACGTCGGAA</t>
  </si>
  <si>
    <t>ttaCTTGCGGTATTTAGTAGCC</t>
  </si>
  <si>
    <t>AACTTCTAATTTTTCCAGCA</t>
  </si>
  <si>
    <t>CGTCAGCGATCAGCATTTCG</t>
  </si>
  <si>
    <t>TCGTCGAGGGATTTACCTTG</t>
  </si>
  <si>
    <t>CGCCGCTCTCTTTGTCGATT</t>
  </si>
  <si>
    <t>GGCAACGGATCACAGAACCC</t>
  </si>
  <si>
    <t>TTAATGTGATCGTATTCTTT</t>
  </si>
  <si>
    <t>TCCTTATTTGCAGTGGTGAC</t>
  </si>
  <si>
    <t>TCGTCTTTGGCGGTAATGAT</t>
  </si>
  <si>
    <t>TTTCTTCTTAATGACGTCGT</t>
  </si>
  <si>
    <t>GGTGTGGTGGATTTCCATGG</t>
  </si>
  <si>
    <t>GCAGTACGGTTTTCTTGTCT</t>
  </si>
  <si>
    <t>GGAGCCGAAGTCACGTTCGA</t>
  </si>
  <si>
    <t>GGAGTAATGAAACCGAATCC</t>
  </si>
  <si>
    <t>AGCAAGAGTTTTAAAACCAT</t>
  </si>
  <si>
    <t>GAGCGATTACGTTTGCAGCA</t>
  </si>
  <si>
    <t>AATCCTGGTCAATGGCGCAA</t>
  </si>
  <si>
    <t>CCGCGTTCTGCCGCGATGGC</t>
  </si>
  <si>
    <t>GAATCGCTTTCGCGGTACGT</t>
  </si>
  <si>
    <t>ATGCGCGAATTCCTGTAGAA</t>
  </si>
  <si>
    <r>
      <t xml:space="preserve">Table S1:  </t>
    </r>
    <r>
      <rPr>
        <i/>
        <sz val="12"/>
        <color theme="1"/>
        <rFont val="Times New Roman"/>
        <family val="1"/>
      </rPr>
      <t xml:space="preserve">Escherichia coli </t>
    </r>
    <r>
      <rPr>
        <sz val="12"/>
        <color theme="1"/>
        <rFont val="Times New Roman"/>
        <family val="1"/>
      </rPr>
      <t>strains and plasmids.</t>
    </r>
  </si>
  <si>
    <r>
      <t xml:space="preserve">Table S3:  </t>
    </r>
    <r>
      <rPr>
        <sz val="12"/>
        <color theme="1"/>
        <rFont val="Times New Roman"/>
        <family val="1"/>
      </rPr>
      <t>Oligonucleotides used in RACE.</t>
    </r>
  </si>
  <si>
    <r>
      <t xml:space="preserve">Table S4:  </t>
    </r>
    <r>
      <rPr>
        <sz val="12"/>
        <color theme="1"/>
        <rFont val="Times New Roman"/>
        <family val="1"/>
      </rPr>
      <t>qPCR primers.</t>
    </r>
  </si>
  <si>
    <r>
      <t xml:space="preserve">Table S5: </t>
    </r>
    <r>
      <rPr>
        <sz val="10"/>
        <rFont val="Verdana"/>
      </rPr>
      <t>Oligonucleotides used for reverse transcription.</t>
    </r>
  </si>
  <si>
    <r>
      <t xml:space="preserve">Table S6: </t>
    </r>
    <r>
      <rPr>
        <sz val="10"/>
        <rFont val="Verdana"/>
      </rPr>
      <t>Oligonucleotides used for PCR amplification following reverse amplication.</t>
    </r>
  </si>
  <si>
    <t>Primer Name</t>
  </si>
  <si>
    <t>Primer Sequence</t>
  </si>
  <si>
    <t>ibpA</t>
  </si>
  <si>
    <t>MBP75F</t>
  </si>
  <si>
    <t>GTTGAACTGGTAGACGAAAACCATTACCGC</t>
  </si>
  <si>
    <t>MBP75R</t>
  </si>
  <si>
    <t>CACCTTTCACCACCAGCAGATTATCCTG</t>
  </si>
  <si>
    <t>sucC</t>
  </si>
  <si>
    <t>MBP76F</t>
  </si>
  <si>
    <t>CGACCGATATCGCTAAAGAGCTGTATCTC</t>
  </si>
  <si>
    <t>MBP76R</t>
  </si>
  <si>
    <t>GTTTCTTCCGCCACTTTTTCGATTTCCACG</t>
  </si>
  <si>
    <t>nupG</t>
  </si>
  <si>
    <t>MBP77F</t>
  </si>
  <si>
    <t>GATATCGTTACTGACTTCCCGCCAATCCG</t>
  </si>
  <si>
    <t>MBP77R</t>
  </si>
  <si>
    <t>CAGAGTCAGGGTAAACAGAACCAGAATGGC</t>
  </si>
  <si>
    <t>ydjN</t>
  </si>
  <si>
    <t>MBP70F</t>
  </si>
  <si>
    <t>CTGCTGCAAATGATCGTTATGCCGTTAGTC</t>
  </si>
  <si>
    <t>MBP70R</t>
  </si>
  <si>
    <t>CGTGGTAAACAAAAGCGTACCGATGGTC</t>
  </si>
  <si>
    <t>gatZ</t>
  </si>
  <si>
    <t>MBP78F</t>
  </si>
  <si>
    <t>GTGCTGATTGAAGCAACGTCAAACCAGG</t>
  </si>
  <si>
    <t>MBP78R</t>
  </si>
  <si>
    <t>CAGATGATCGCCGCCGAGAATAATGC</t>
  </si>
  <si>
    <t>ydbK</t>
  </si>
  <si>
    <t>MBP79F</t>
  </si>
  <si>
    <t>CATTGGCACCTGTGAAGAAGTGGTTGATG</t>
  </si>
  <si>
    <t>MBP79R</t>
  </si>
  <si>
    <t>GGCAGAGCTTGCAGTAAATGTTTAGCGG</t>
  </si>
  <si>
    <t>sthA</t>
  </si>
  <si>
    <t>MBP80F</t>
  </si>
  <si>
    <t>GACTCAATTCTCAGCATGCACCACGAAC</t>
  </si>
  <si>
    <t>MBP80R</t>
  </si>
  <si>
    <t>CTACGCCACTGTTCCAGAAGTGATAGGAG</t>
  </si>
  <si>
    <t>raiA</t>
  </si>
  <si>
    <t>MBP81F</t>
  </si>
  <si>
    <t>CAGACCGTCTCGCCAAACTGGAAAAATG</t>
  </si>
  <si>
    <t>MBP81R</t>
  </si>
  <si>
    <t>GCCGTTAGGTGTATTGATTGTGGCGTC</t>
  </si>
  <si>
    <t>rbsD</t>
  </si>
  <si>
    <t>MBP82F</t>
  </si>
  <si>
    <t>CCCAAAAGTACAACGCGTATCGATATGGC</t>
  </si>
  <si>
    <t>MBP82R</t>
  </si>
  <si>
    <t>GTGAGTGAGCAACGTTTCGTGGAGTTG</t>
  </si>
  <si>
    <t>nuoE</t>
  </si>
  <si>
    <t>MBP83F</t>
  </si>
  <si>
    <t>GGTGTGGCAACGTTCTACAGTCAGATCTTC</t>
  </si>
  <si>
    <t>MBP83R</t>
  </si>
  <si>
    <t>GTTTGATGTTCAGCTTTTTCTCGAGCGCC</t>
  </si>
  <si>
    <t>rrsA</t>
  </si>
  <si>
    <t>O-YS193</t>
  </si>
  <si>
    <t>AGGCCTTCGGGTTGTAAAGT</t>
  </si>
  <si>
    <t>O-YS194</t>
  </si>
  <si>
    <t>ATTCCGATTAACGCTTGCAC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</si>
</sst>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name val="Verdana"/>
    </font>
    <font>
      <i/>
      <sz val="10"/>
      <name val="Verdana"/>
    </font>
    <font>
      <sz val="12"/>
      <name val="Times New Roman"/>
    </font>
    <font>
      <b/>
      <sz val="10"/>
      <name val="Verdan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i/>
      <sz val="12"/>
      <color theme="1"/>
      <name val="Calibri"/>
      <scheme val="minor"/>
    </font>
    <font>
      <sz val="12"/>
      <color theme="1"/>
      <name val="Cambria"/>
    </font>
    <font>
      <vertAlign val="superscript"/>
      <sz val="12"/>
      <color theme="1"/>
      <name val="Calibri"/>
      <scheme val="minor"/>
    </font>
    <font>
      <i/>
      <sz val="12"/>
      <color theme="1"/>
      <name val="Cambria"/>
    </font>
    <font>
      <b/>
      <sz val="12"/>
      <color theme="1"/>
      <name val="Cambria"/>
    </font>
    <font>
      <sz val="12"/>
      <color rgb="FF333333"/>
      <name val="Calibri"/>
      <scheme val="minor"/>
    </font>
    <font>
      <sz val="12"/>
      <color rgb="FF010000"/>
      <name val="Calibri"/>
      <scheme val="minor"/>
    </font>
    <font>
      <sz val="12"/>
      <color rgb="FF262626"/>
      <name val="Calibri"/>
      <scheme val="minor"/>
    </font>
    <font>
      <sz val="12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8C5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11" fillId="0" borderId="0"/>
  </cellStyleXfs>
  <cellXfs count="12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1"/>
    <xf numFmtId="0" fontId="7" fillId="0" borderId="0" xfId="1" applyFont="1"/>
    <xf numFmtId="0" fontId="8" fillId="0" borderId="0" xfId="1" applyFont="1"/>
    <xf numFmtId="0" fontId="7" fillId="0" borderId="0" xfId="1" applyAlignment="1">
      <alignment horizontal="center"/>
    </xf>
    <xf numFmtId="0" fontId="7" fillId="0" borderId="0" xfId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/>
    <xf numFmtId="0" fontId="11" fillId="0" borderId="0" xfId="2"/>
    <xf numFmtId="1" fontId="11" fillId="2" borderId="0" xfId="2" applyNumberFormat="1" applyFill="1" applyAlignment="1">
      <alignment horizontal="center"/>
    </xf>
    <xf numFmtId="9" fontId="11" fillId="2" borderId="0" xfId="2" applyNumberFormat="1" applyFill="1" applyAlignment="1">
      <alignment horizontal="center"/>
    </xf>
    <xf numFmtId="0" fontId="11" fillId="2" borderId="0" xfId="2" applyFill="1"/>
    <xf numFmtId="1" fontId="11" fillId="3" borderId="0" xfId="2" applyNumberFormat="1" applyFill="1" applyAlignment="1">
      <alignment horizontal="center"/>
    </xf>
    <xf numFmtId="9" fontId="11" fillId="3" borderId="0" xfId="2" applyNumberFormat="1" applyFill="1" applyAlignment="1">
      <alignment horizontal="center"/>
    </xf>
    <xf numFmtId="0" fontId="11" fillId="3" borderId="0" xfId="2" applyFill="1"/>
    <xf numFmtId="1" fontId="11" fillId="4" borderId="0" xfId="2" applyNumberFormat="1" applyFill="1"/>
    <xf numFmtId="0" fontId="11" fillId="4" borderId="0" xfId="2" applyFill="1"/>
    <xf numFmtId="1" fontId="11" fillId="5" borderId="0" xfId="2" applyNumberFormat="1" applyFill="1"/>
    <xf numFmtId="9" fontId="11" fillId="5" borderId="0" xfId="2" applyNumberFormat="1" applyFill="1"/>
    <xf numFmtId="0" fontId="11" fillId="5" borderId="0" xfId="2" applyFill="1"/>
    <xf numFmtId="1" fontId="11" fillId="6" borderId="0" xfId="2" applyNumberFormat="1" applyFill="1" applyAlignment="1">
      <alignment horizontal="center"/>
    </xf>
    <xf numFmtId="3" fontId="11" fillId="0" borderId="0" xfId="2" applyNumberFormat="1" applyFill="1"/>
    <xf numFmtId="164" fontId="11" fillId="0" borderId="0" xfId="2" applyNumberFormat="1" applyAlignment="1">
      <alignment horizontal="center"/>
    </xf>
    <xf numFmtId="1" fontId="11" fillId="0" borderId="0" xfId="2" applyNumberFormat="1" applyAlignment="1">
      <alignment horizontal="center"/>
    </xf>
    <xf numFmtId="0" fontId="11" fillId="0" borderId="0" xfId="2" applyAlignment="1">
      <alignment horizontal="center"/>
    </xf>
    <xf numFmtId="0" fontId="11" fillId="0" borderId="0" xfId="2" applyAlignment="1">
      <alignment horizontal="left"/>
    </xf>
    <xf numFmtId="165" fontId="11" fillId="0" borderId="0" xfId="2" applyNumberFormat="1" applyAlignment="1">
      <alignment horizontal="center"/>
    </xf>
    <xf numFmtId="0" fontId="12" fillId="0" borderId="0" xfId="2" applyFont="1"/>
    <xf numFmtId="165" fontId="12" fillId="2" borderId="0" xfId="2" applyNumberFormat="1" applyFont="1" applyFill="1" applyAlignment="1">
      <alignment horizontal="center"/>
    </xf>
    <xf numFmtId="9" fontId="12" fillId="2" borderId="0" xfId="2" applyNumberFormat="1" applyFont="1" applyFill="1" applyAlignment="1">
      <alignment horizontal="center"/>
    </xf>
    <xf numFmtId="3" fontId="12" fillId="2" borderId="0" xfId="2" applyNumberFormat="1" applyFont="1" applyFill="1"/>
    <xf numFmtId="165" fontId="12" fillId="3" borderId="0" xfId="2" applyNumberFormat="1" applyFont="1" applyFill="1" applyAlignment="1">
      <alignment horizontal="center"/>
    </xf>
    <xf numFmtId="9" fontId="12" fillId="3" borderId="0" xfId="2" applyNumberFormat="1" applyFont="1" applyFill="1" applyAlignment="1">
      <alignment horizontal="center"/>
    </xf>
    <xf numFmtId="3" fontId="12" fillId="3" borderId="0" xfId="2" applyNumberFormat="1" applyFont="1" applyFill="1"/>
    <xf numFmtId="165" fontId="12" fillId="4" borderId="0" xfId="2" applyNumberFormat="1" applyFont="1" applyFill="1" applyAlignment="1">
      <alignment horizontal="center"/>
    </xf>
    <xf numFmtId="9" fontId="12" fillId="4" borderId="0" xfId="2" applyNumberFormat="1" applyFont="1" applyFill="1" applyAlignment="1">
      <alignment horizontal="center"/>
    </xf>
    <xf numFmtId="3" fontId="12" fillId="4" borderId="0" xfId="2" applyNumberFormat="1" applyFont="1" applyFill="1"/>
    <xf numFmtId="165" fontId="12" fillId="5" borderId="0" xfId="2" applyNumberFormat="1" applyFont="1" applyFill="1" applyAlignment="1">
      <alignment horizontal="center"/>
    </xf>
    <xf numFmtId="9" fontId="12" fillId="5" borderId="0" xfId="2" applyNumberFormat="1" applyFont="1" applyFill="1" applyAlignment="1">
      <alignment horizontal="center"/>
    </xf>
    <xf numFmtId="3" fontId="12" fillId="5" borderId="0" xfId="2" applyNumberFormat="1" applyFont="1" applyFill="1"/>
    <xf numFmtId="165" fontId="12" fillId="6" borderId="0" xfId="2" applyNumberFormat="1" applyFont="1" applyFill="1" applyAlignment="1">
      <alignment horizontal="center"/>
    </xf>
    <xf numFmtId="9" fontId="12" fillId="6" borderId="0" xfId="2" applyNumberFormat="1" applyFont="1" applyFill="1" applyAlignment="1">
      <alignment horizontal="center"/>
    </xf>
    <xf numFmtId="3" fontId="12" fillId="6" borderId="0" xfId="2" applyNumberFormat="1" applyFont="1" applyFill="1"/>
    <xf numFmtId="3" fontId="12" fillId="0" borderId="0" xfId="2" applyNumberFormat="1" applyFont="1" applyFill="1"/>
    <xf numFmtId="164" fontId="12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center"/>
    </xf>
    <xf numFmtId="165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1" fillId="7" borderId="0" xfId="2" applyFill="1"/>
    <xf numFmtId="3" fontId="11" fillId="2" borderId="0" xfId="2" applyNumberFormat="1" applyFill="1"/>
    <xf numFmtId="3" fontId="11" fillId="3" borderId="0" xfId="2" applyNumberFormat="1" applyFill="1"/>
    <xf numFmtId="1" fontId="11" fillId="4" borderId="0" xfId="2" applyNumberFormat="1" applyFill="1" applyAlignment="1">
      <alignment horizontal="center"/>
    </xf>
    <xf numFmtId="9" fontId="11" fillId="4" borderId="0" xfId="2" applyNumberFormat="1" applyFill="1" applyAlignment="1">
      <alignment horizontal="center"/>
    </xf>
    <xf numFmtId="3" fontId="11" fillId="4" borderId="0" xfId="2" applyNumberFormat="1" applyFill="1"/>
    <xf numFmtId="1" fontId="11" fillId="5" borderId="0" xfId="2" applyNumberFormat="1" applyFill="1" applyAlignment="1">
      <alignment horizontal="center"/>
    </xf>
    <xf numFmtId="9" fontId="11" fillId="5" borderId="0" xfId="2" applyNumberFormat="1" applyFill="1" applyAlignment="1">
      <alignment horizontal="center"/>
    </xf>
    <xf numFmtId="3" fontId="11" fillId="5" borderId="0" xfId="2" applyNumberFormat="1" applyFill="1"/>
    <xf numFmtId="9" fontId="11" fillId="6" borderId="0" xfId="2" applyNumberFormat="1" applyFill="1" applyAlignment="1">
      <alignment horizontal="center"/>
    </xf>
    <xf numFmtId="3" fontId="11" fillId="6" borderId="0" xfId="2" applyNumberFormat="1" applyFill="1"/>
    <xf numFmtId="164" fontId="11" fillId="7" borderId="0" xfId="2" applyNumberFormat="1" applyFill="1" applyAlignment="1">
      <alignment horizontal="center"/>
    </xf>
    <xf numFmtId="1" fontId="11" fillId="7" borderId="0" xfId="2" applyNumberFormat="1" applyFill="1" applyAlignment="1">
      <alignment horizontal="center"/>
    </xf>
    <xf numFmtId="0" fontId="11" fillId="7" borderId="0" xfId="2" applyFill="1" applyAlignment="1">
      <alignment horizontal="center"/>
    </xf>
    <xf numFmtId="0" fontId="11" fillId="7" borderId="0" xfId="2" applyFill="1" applyAlignment="1">
      <alignment horizontal="left"/>
    </xf>
    <xf numFmtId="165" fontId="11" fillId="7" borderId="0" xfId="2" applyNumberFormat="1" applyFill="1" applyAlignment="1">
      <alignment horizontal="center"/>
    </xf>
    <xf numFmtId="0" fontId="11" fillId="0" borderId="0" xfId="2" applyAlignment="1">
      <alignment horizontal="center" vertical="center"/>
    </xf>
    <xf numFmtId="0" fontId="11" fillId="0" borderId="0" xfId="2" applyAlignment="1">
      <alignment vertical="center"/>
    </xf>
    <xf numFmtId="3" fontId="11" fillId="0" borderId="0" xfId="2" applyNumberFormat="1" applyFill="1" applyAlignment="1">
      <alignment vertical="center"/>
    </xf>
    <xf numFmtId="164" fontId="11" fillId="0" borderId="0" xfId="2" applyNumberFormat="1" applyAlignment="1">
      <alignment horizontal="center" vertical="center"/>
    </xf>
    <xf numFmtId="165" fontId="11" fillId="0" borderId="0" xfId="2" applyNumberFormat="1" applyAlignment="1">
      <alignment horizontal="center" vertical="center" wrapText="1"/>
    </xf>
    <xf numFmtId="0" fontId="11" fillId="0" borderId="0" xfId="2" applyAlignment="1">
      <alignment vertical="center" wrapText="1"/>
    </xf>
    <xf numFmtId="3" fontId="11" fillId="0" borderId="0" xfId="2" applyNumberFormat="1"/>
    <xf numFmtId="3" fontId="11" fillId="4" borderId="0" xfId="2" applyNumberFormat="1" applyFill="1" applyAlignment="1">
      <alignment horizontal="right"/>
    </xf>
    <xf numFmtId="0" fontId="12" fillId="0" borderId="0" xfId="2" applyFont="1" applyAlignment="1">
      <alignment horizontal="center" wrapText="1"/>
    </xf>
    <xf numFmtId="1" fontId="12" fillId="2" borderId="0" xfId="2" applyNumberFormat="1" applyFont="1" applyFill="1" applyAlignment="1">
      <alignment horizontal="center" wrapText="1"/>
    </xf>
    <xf numFmtId="9" fontId="12" fillId="2" borderId="0" xfId="2" applyNumberFormat="1" applyFont="1" applyFill="1" applyAlignment="1">
      <alignment horizontal="center" wrapText="1"/>
    </xf>
    <xf numFmtId="3" fontId="12" fillId="2" borderId="0" xfId="2" applyNumberFormat="1" applyFont="1" applyFill="1" applyAlignment="1">
      <alignment horizontal="center" wrapText="1"/>
    </xf>
    <xf numFmtId="1" fontId="12" fillId="3" borderId="0" xfId="2" applyNumberFormat="1" applyFont="1" applyFill="1" applyAlignment="1">
      <alignment horizontal="center" wrapText="1"/>
    </xf>
    <xf numFmtId="0" fontId="12" fillId="3" borderId="0" xfId="2" applyFont="1" applyFill="1" applyAlignment="1">
      <alignment horizontal="center" wrapText="1"/>
    </xf>
    <xf numFmtId="3" fontId="12" fillId="3" borderId="0" xfId="2" applyNumberFormat="1" applyFont="1" applyFill="1" applyAlignment="1">
      <alignment horizontal="center" wrapText="1"/>
    </xf>
    <xf numFmtId="1" fontId="12" fillId="4" borderId="0" xfId="2" applyNumberFormat="1" applyFont="1" applyFill="1" applyAlignment="1">
      <alignment horizontal="center" wrapText="1"/>
    </xf>
    <xf numFmtId="0" fontId="12" fillId="4" borderId="0" xfId="2" applyFont="1" applyFill="1" applyAlignment="1">
      <alignment horizontal="center" wrapText="1"/>
    </xf>
    <xf numFmtId="3" fontId="12" fillId="4" borderId="0" xfId="2" applyNumberFormat="1" applyFont="1" applyFill="1" applyAlignment="1">
      <alignment horizontal="center" wrapText="1"/>
    </xf>
    <xf numFmtId="1" fontId="12" fillId="5" borderId="0" xfId="2" applyNumberFormat="1" applyFont="1" applyFill="1" applyAlignment="1">
      <alignment horizontal="center" wrapText="1"/>
    </xf>
    <xf numFmtId="0" fontId="12" fillId="5" borderId="0" xfId="2" applyFont="1" applyFill="1" applyAlignment="1">
      <alignment horizontal="center" wrapText="1"/>
    </xf>
    <xf numFmtId="3" fontId="12" fillId="5" borderId="0" xfId="2" applyNumberFormat="1" applyFont="1" applyFill="1" applyAlignment="1">
      <alignment horizontal="center" wrapText="1"/>
    </xf>
    <xf numFmtId="1" fontId="12" fillId="6" borderId="0" xfId="2" applyNumberFormat="1" applyFont="1" applyFill="1" applyAlignment="1">
      <alignment horizontal="center" wrapText="1"/>
    </xf>
    <xf numFmtId="0" fontId="12" fillId="6" borderId="0" xfId="2" applyFont="1" applyFill="1" applyAlignment="1">
      <alignment horizontal="center" wrapText="1"/>
    </xf>
    <xf numFmtId="3" fontId="12" fillId="6" borderId="0" xfId="2" applyNumberFormat="1" applyFont="1" applyFill="1" applyAlignment="1">
      <alignment horizontal="center" wrapText="1"/>
    </xf>
    <xf numFmtId="3" fontId="12" fillId="0" borderId="0" xfId="2" applyNumberFormat="1" applyFont="1" applyFill="1" applyAlignment="1">
      <alignment horizontal="center" wrapText="1"/>
    </xf>
    <xf numFmtId="164" fontId="12" fillId="0" borderId="0" xfId="2" applyNumberFormat="1" applyFont="1" applyAlignment="1">
      <alignment horizontal="center" wrapText="1"/>
    </xf>
    <xf numFmtId="1" fontId="12" fillId="0" borderId="0" xfId="2" applyNumberFormat="1" applyFont="1" applyAlignment="1">
      <alignment horizontal="center" wrapText="1"/>
    </xf>
    <xf numFmtId="165" fontId="12" fillId="0" borderId="0" xfId="2" applyNumberFormat="1" applyFont="1" applyAlignment="1">
      <alignment horizontal="center" wrapText="1"/>
    </xf>
    <xf numFmtId="1" fontId="12" fillId="2" borderId="0" xfId="2" applyNumberFormat="1" applyFont="1" applyFill="1" applyAlignment="1">
      <alignment horizontal="center"/>
    </xf>
    <xf numFmtId="0" fontId="12" fillId="2" borderId="0" xfId="2" applyFont="1" applyFill="1" applyAlignment="1">
      <alignment horizontal="center"/>
    </xf>
    <xf numFmtId="1" fontId="12" fillId="3" borderId="0" xfId="2" applyNumberFormat="1" applyFont="1" applyFill="1" applyAlignment="1">
      <alignment horizontal="center"/>
    </xf>
    <xf numFmtId="0" fontId="12" fillId="3" borderId="0" xfId="2" applyFont="1" applyFill="1" applyAlignment="1">
      <alignment horizontal="center"/>
    </xf>
    <xf numFmtId="1" fontId="12" fillId="4" borderId="0" xfId="2" applyNumberFormat="1" applyFont="1" applyFill="1" applyAlignment="1">
      <alignment horizontal="center"/>
    </xf>
    <xf numFmtId="0" fontId="12" fillId="4" borderId="0" xfId="2" applyFont="1" applyFill="1" applyAlignment="1">
      <alignment horizontal="center"/>
    </xf>
    <xf numFmtId="0" fontId="12" fillId="5" borderId="0" xfId="2" applyFont="1" applyFill="1" applyAlignment="1">
      <alignment horizontal="center"/>
    </xf>
    <xf numFmtId="1" fontId="12" fillId="6" borderId="0" xfId="2" applyNumberFormat="1" applyFont="1" applyFill="1" applyAlignment="1">
      <alignment horizontal="center"/>
    </xf>
    <xf numFmtId="3" fontId="12" fillId="0" borderId="0" xfId="2" applyNumberFormat="1" applyFont="1" applyFill="1" applyAlignment="1">
      <alignment horizontal="center"/>
    </xf>
    <xf numFmtId="0" fontId="5" fillId="0" borderId="0" xfId="2" applyFont="1"/>
    <xf numFmtId="0" fontId="4" fillId="0" borderId="0" xfId="2" applyFont="1"/>
    <xf numFmtId="0" fontId="13" fillId="0" borderId="1" xfId="2" applyFont="1" applyBorder="1" applyAlignment="1">
      <alignment vertical="center" wrapText="1"/>
    </xf>
    <xf numFmtId="0" fontId="13" fillId="0" borderId="2" xfId="2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1" applyFont="1" applyAlignment="1">
      <alignment horizontal="left"/>
    </xf>
    <xf numFmtId="0" fontId="7" fillId="0" borderId="0" xfId="1" applyAlignment="1">
      <alignment horizontal="left"/>
    </xf>
    <xf numFmtId="0" fontId="0" fillId="0" borderId="0" xfId="0" applyFont="1" applyAlignment="1">
      <alignment vertical="center"/>
    </xf>
    <xf numFmtId="0" fontId="16" fillId="0" borderId="0" xfId="0" applyFont="1"/>
    <xf numFmtId="0" fontId="0" fillId="0" borderId="0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0" fontId="21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pane ySplit="3" topLeftCell="A4" activePane="bottomLeft" state="frozen"/>
      <selection pane="bottomLeft" activeCell="C12" sqref="C12"/>
    </sheetView>
  </sheetViews>
  <sheetFormatPr baseColWidth="10" defaultColWidth="11" defaultRowHeight="15" x14ac:dyDescent="0"/>
  <cols>
    <col min="1" max="1" width="16.6640625" customWidth="1"/>
    <col min="2" max="2" width="18.83203125" customWidth="1"/>
    <col min="3" max="3" width="35.33203125" customWidth="1"/>
    <col min="4" max="4" width="57.83203125" customWidth="1"/>
  </cols>
  <sheetData>
    <row r="1" spans="1:4">
      <c r="A1" s="4" t="s">
        <v>499</v>
      </c>
    </row>
    <row r="3" spans="1:4" s="6" customFormat="1">
      <c r="A3" s="5" t="s">
        <v>435</v>
      </c>
      <c r="B3" s="5" t="s">
        <v>436</v>
      </c>
      <c r="C3" s="5" t="s">
        <v>437</v>
      </c>
      <c r="D3" s="5" t="s">
        <v>438</v>
      </c>
    </row>
    <row r="4" spans="1:4">
      <c r="A4" t="s">
        <v>439</v>
      </c>
      <c r="B4" t="s">
        <v>423</v>
      </c>
      <c r="C4" t="s">
        <v>444</v>
      </c>
      <c r="D4" t="s">
        <v>423</v>
      </c>
    </row>
    <row r="5" spans="1:4">
      <c r="A5" t="s">
        <v>440</v>
      </c>
      <c r="B5" t="s">
        <v>443</v>
      </c>
      <c r="C5" s="7" t="s">
        <v>445</v>
      </c>
      <c r="D5" s="121" t="s">
        <v>448</v>
      </c>
    </row>
    <row r="6" spans="1:4" ht="16">
      <c r="A6" t="s">
        <v>441</v>
      </c>
      <c r="B6" t="s">
        <v>423</v>
      </c>
      <c r="C6" s="7" t="s">
        <v>446</v>
      </c>
      <c r="D6" s="121" t="s">
        <v>449</v>
      </c>
    </row>
    <row r="7" spans="1:4">
      <c r="A7" t="s">
        <v>442</v>
      </c>
      <c r="B7" t="s">
        <v>441</v>
      </c>
      <c r="C7" s="120" t="s">
        <v>447</v>
      </c>
      <c r="D7" s="121" t="s">
        <v>450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workbookViewId="0">
      <pane ySplit="3" topLeftCell="A4" activePane="bottomLeft" state="frozen"/>
      <selection pane="bottomLeft" activeCell="C33" sqref="C33"/>
    </sheetView>
  </sheetViews>
  <sheetFormatPr baseColWidth="10" defaultColWidth="11" defaultRowHeight="15" x14ac:dyDescent="0"/>
  <cols>
    <col min="1" max="1" width="16.6640625" customWidth="1"/>
    <col min="2" max="2" width="18.83203125" customWidth="1"/>
    <col min="3" max="3" width="59.83203125" customWidth="1"/>
    <col min="4" max="4" width="10.1640625" customWidth="1"/>
  </cols>
  <sheetData>
    <row r="1" spans="1:4">
      <c r="A1" s="4" t="s">
        <v>77</v>
      </c>
    </row>
    <row r="3" spans="1:4" s="6" customFormat="1">
      <c r="A3" s="5" t="s">
        <v>70</v>
      </c>
      <c r="B3" s="5" t="s">
        <v>68</v>
      </c>
      <c r="C3" s="5" t="s">
        <v>76</v>
      </c>
    </row>
    <row r="5" spans="1:4">
      <c r="A5" t="s">
        <v>69</v>
      </c>
      <c r="B5" t="s">
        <v>0</v>
      </c>
      <c r="C5" s="7" t="s">
        <v>73</v>
      </c>
    </row>
    <row r="6" spans="1:4">
      <c r="A6" t="s">
        <v>69</v>
      </c>
      <c r="B6" t="s">
        <v>1</v>
      </c>
      <c r="C6" s="1" t="s">
        <v>2</v>
      </c>
    </row>
    <row r="7" spans="1:4">
      <c r="A7" t="s">
        <v>69</v>
      </c>
      <c r="B7" t="s">
        <v>3</v>
      </c>
      <c r="C7" s="1" t="s">
        <v>4</v>
      </c>
    </row>
    <row r="8" spans="1:4">
      <c r="A8" t="s">
        <v>69</v>
      </c>
      <c r="B8" t="s">
        <v>5</v>
      </c>
      <c r="C8" s="1" t="s">
        <v>6</v>
      </c>
    </row>
    <row r="9" spans="1:4">
      <c r="A9" t="s">
        <v>69</v>
      </c>
      <c r="B9" t="s">
        <v>7</v>
      </c>
      <c r="C9" s="1" t="s">
        <v>8</v>
      </c>
    </row>
    <row r="10" spans="1:4">
      <c r="A10" t="s">
        <v>69</v>
      </c>
      <c r="B10" t="s">
        <v>9</v>
      </c>
      <c r="C10" s="1" t="s">
        <v>10</v>
      </c>
    </row>
    <row r="11" spans="1:4">
      <c r="A11" t="s">
        <v>69</v>
      </c>
      <c r="B11" t="s">
        <v>11</v>
      </c>
      <c r="C11" s="1" t="s">
        <v>12</v>
      </c>
    </row>
    <row r="12" spans="1:4">
      <c r="A12" t="s">
        <v>69</v>
      </c>
      <c r="B12" t="s">
        <v>13</v>
      </c>
      <c r="C12" s="1" t="s">
        <v>14</v>
      </c>
    </row>
    <row r="13" spans="1:4">
      <c r="A13" t="s">
        <v>69</v>
      </c>
      <c r="B13" t="s">
        <v>74</v>
      </c>
      <c r="C13" s="7" t="s">
        <v>75</v>
      </c>
    </row>
    <row r="14" spans="1:4">
      <c r="A14" t="s">
        <v>69</v>
      </c>
      <c r="B14" t="s">
        <v>15</v>
      </c>
      <c r="C14" s="1" t="s">
        <v>16</v>
      </c>
    </row>
    <row r="15" spans="1:4">
      <c r="C15" s="2"/>
      <c r="D15" s="2"/>
    </row>
    <row r="17" spans="1:3">
      <c r="A17" t="s">
        <v>72</v>
      </c>
      <c r="B17" s="3" t="s">
        <v>41</v>
      </c>
      <c r="C17" t="s">
        <v>42</v>
      </c>
    </row>
    <row r="18" spans="1:3">
      <c r="B18" s="3"/>
      <c r="C18" t="s">
        <v>43</v>
      </c>
    </row>
    <row r="19" spans="1:3">
      <c r="A19" t="s">
        <v>72</v>
      </c>
      <c r="B19" s="3" t="s">
        <v>44</v>
      </c>
      <c r="C19" t="s">
        <v>45</v>
      </c>
    </row>
    <row r="20" spans="1:3">
      <c r="B20" s="3"/>
      <c r="C20" t="s">
        <v>46</v>
      </c>
    </row>
    <row r="21" spans="1:3">
      <c r="A21" t="s">
        <v>72</v>
      </c>
      <c r="B21" s="3" t="s">
        <v>47</v>
      </c>
      <c r="C21" t="s">
        <v>48</v>
      </c>
    </row>
    <row r="22" spans="1:3">
      <c r="B22" s="3"/>
      <c r="C22" t="s">
        <v>49</v>
      </c>
    </row>
    <row r="23" spans="1:3">
      <c r="A23" t="s">
        <v>72</v>
      </c>
      <c r="B23" s="3" t="s">
        <v>50</v>
      </c>
      <c r="C23" t="s">
        <v>51</v>
      </c>
    </row>
    <row r="24" spans="1:3">
      <c r="B24" s="3"/>
      <c r="C24" t="s">
        <v>52</v>
      </c>
    </row>
    <row r="25" spans="1:3">
      <c r="A25" t="s">
        <v>72</v>
      </c>
      <c r="B25" s="3" t="s">
        <v>53</v>
      </c>
      <c r="C25" t="s">
        <v>54</v>
      </c>
    </row>
    <row r="26" spans="1:3">
      <c r="B26" s="3"/>
      <c r="C26" t="s">
        <v>55</v>
      </c>
    </row>
    <row r="27" spans="1:3">
      <c r="A27" t="s">
        <v>72</v>
      </c>
      <c r="B27" s="3" t="s">
        <v>56</v>
      </c>
      <c r="C27" t="s">
        <v>57</v>
      </c>
    </row>
    <row r="28" spans="1:3">
      <c r="B28" s="3"/>
      <c r="C28" t="s">
        <v>58</v>
      </c>
    </row>
    <row r="29" spans="1:3">
      <c r="A29" t="s">
        <v>72</v>
      </c>
      <c r="B29" s="3" t="s">
        <v>59</v>
      </c>
      <c r="C29" t="s">
        <v>60</v>
      </c>
    </row>
    <row r="30" spans="1:3">
      <c r="B30" s="3"/>
      <c r="C30" t="s">
        <v>61</v>
      </c>
    </row>
    <row r="31" spans="1:3">
      <c r="A31" t="s">
        <v>72</v>
      </c>
      <c r="B31" s="3" t="s">
        <v>62</v>
      </c>
      <c r="C31" t="s">
        <v>63</v>
      </c>
    </row>
    <row r="32" spans="1:3">
      <c r="B32" s="3"/>
      <c r="C32" t="s">
        <v>67</v>
      </c>
    </row>
    <row r="33" spans="1:3">
      <c r="A33" t="s">
        <v>72</v>
      </c>
      <c r="B33" s="3" t="s">
        <v>64</v>
      </c>
      <c r="C33" t="s">
        <v>65</v>
      </c>
    </row>
    <row r="34" spans="1:3">
      <c r="C34" t="s">
        <v>66</v>
      </c>
    </row>
    <row r="37" spans="1:3">
      <c r="A37" t="s">
        <v>71</v>
      </c>
      <c r="B37" t="s">
        <v>17</v>
      </c>
      <c r="C37" t="s">
        <v>18</v>
      </c>
    </row>
    <row r="38" spans="1:3">
      <c r="C38" t="s">
        <v>19</v>
      </c>
    </row>
    <row r="39" spans="1:3">
      <c r="A39" t="s">
        <v>71</v>
      </c>
      <c r="B39" t="s">
        <v>20</v>
      </c>
      <c r="C39" t="s">
        <v>21</v>
      </c>
    </row>
    <row r="40" spans="1:3">
      <c r="C40" t="s">
        <v>22</v>
      </c>
    </row>
    <row r="41" spans="1:3">
      <c r="A41" t="s">
        <v>71</v>
      </c>
      <c r="B41" t="s">
        <v>23</v>
      </c>
      <c r="C41" t="s">
        <v>24</v>
      </c>
    </row>
    <row r="42" spans="1:3">
      <c r="C42" t="s">
        <v>25</v>
      </c>
    </row>
    <row r="43" spans="1:3">
      <c r="A43" t="s">
        <v>71</v>
      </c>
      <c r="B43" t="s">
        <v>26</v>
      </c>
      <c r="C43" t="s">
        <v>27</v>
      </c>
    </row>
    <row r="44" spans="1:3">
      <c r="C44" t="s">
        <v>28</v>
      </c>
    </row>
    <row r="45" spans="1:3">
      <c r="A45" t="s">
        <v>71</v>
      </c>
      <c r="B45" t="s">
        <v>29</v>
      </c>
      <c r="C45" t="s">
        <v>30</v>
      </c>
    </row>
    <row r="46" spans="1:3">
      <c r="C46" t="s">
        <v>31</v>
      </c>
    </row>
    <row r="47" spans="1:3">
      <c r="A47" t="s">
        <v>71</v>
      </c>
      <c r="B47" t="s">
        <v>32</v>
      </c>
      <c r="C47" t="s">
        <v>33</v>
      </c>
    </row>
    <row r="48" spans="1:3">
      <c r="C48" t="s">
        <v>34</v>
      </c>
    </row>
    <row r="49" spans="1:3">
      <c r="A49" t="s">
        <v>71</v>
      </c>
      <c r="B49" t="s">
        <v>35</v>
      </c>
      <c r="C49" t="s">
        <v>36</v>
      </c>
    </row>
    <row r="50" spans="1:3">
      <c r="C50" t="s">
        <v>37</v>
      </c>
    </row>
    <row r="51" spans="1:3">
      <c r="A51" t="s">
        <v>71</v>
      </c>
      <c r="B51" t="s">
        <v>38</v>
      </c>
      <c r="C51" t="s">
        <v>39</v>
      </c>
    </row>
    <row r="52" spans="1:3">
      <c r="C52" t="s">
        <v>40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showGridLines="0" workbookViewId="0">
      <pane ySplit="3" topLeftCell="A4" activePane="bottomLeft" state="frozen"/>
      <selection pane="bottomLeft" activeCell="B14" sqref="B14"/>
    </sheetView>
  </sheetViews>
  <sheetFormatPr baseColWidth="10" defaultColWidth="11" defaultRowHeight="15" x14ac:dyDescent="0"/>
  <cols>
    <col min="1" max="1" width="16.6640625" customWidth="1"/>
    <col min="2" max="2" width="52.1640625" customWidth="1"/>
  </cols>
  <sheetData>
    <row r="1" spans="1:2">
      <c r="A1" s="4" t="s">
        <v>500</v>
      </c>
    </row>
    <row r="3" spans="1:2" s="6" customFormat="1">
      <c r="A3" s="5" t="s">
        <v>451</v>
      </c>
      <c r="B3" s="5" t="s">
        <v>452</v>
      </c>
    </row>
    <row r="4" spans="1:2">
      <c r="A4" s="122" t="s">
        <v>453</v>
      </c>
      <c r="B4" s="123" t="s">
        <v>476</v>
      </c>
    </row>
    <row r="5" spans="1:2">
      <c r="A5" s="122" t="s">
        <v>454</v>
      </c>
      <c r="B5" s="124" t="s">
        <v>477</v>
      </c>
    </row>
    <row r="6" spans="1:2">
      <c r="A6" s="122" t="s">
        <v>455</v>
      </c>
      <c r="B6" s="123" t="s">
        <v>478</v>
      </c>
    </row>
    <row r="7" spans="1:2">
      <c r="A7" s="122" t="s">
        <v>456</v>
      </c>
      <c r="B7" s="122" t="s">
        <v>479</v>
      </c>
    </row>
    <row r="8" spans="1:2">
      <c r="A8" s="122" t="s">
        <v>457</v>
      </c>
      <c r="B8" s="122" t="s">
        <v>480</v>
      </c>
    </row>
    <row r="9" spans="1:2">
      <c r="A9" s="122" t="s">
        <v>458</v>
      </c>
      <c r="B9" s="122" t="s">
        <v>481</v>
      </c>
    </row>
    <row r="10" spans="1:2">
      <c r="A10" s="122" t="s">
        <v>459</v>
      </c>
      <c r="B10" s="122" t="s">
        <v>482</v>
      </c>
    </row>
    <row r="11" spans="1:2">
      <c r="A11" s="122" t="s">
        <v>460</v>
      </c>
      <c r="B11" s="122" t="s">
        <v>483</v>
      </c>
    </row>
    <row r="12" spans="1:2">
      <c r="A12" s="122" t="s">
        <v>461</v>
      </c>
      <c r="B12" s="122" t="s">
        <v>484</v>
      </c>
    </row>
    <row r="13" spans="1:2">
      <c r="A13" s="122" t="s">
        <v>462</v>
      </c>
      <c r="B13" s="123" t="s">
        <v>485</v>
      </c>
    </row>
    <row r="14" spans="1:2">
      <c r="A14" s="122" t="s">
        <v>463</v>
      </c>
      <c r="B14" s="122" t="s">
        <v>486</v>
      </c>
    </row>
    <row r="15" spans="1:2">
      <c r="A15" s="122" t="s">
        <v>464</v>
      </c>
      <c r="B15" s="122" t="s">
        <v>487</v>
      </c>
    </row>
    <row r="16" spans="1:2">
      <c r="A16" s="122" t="s">
        <v>465</v>
      </c>
      <c r="B16" s="122" t="s">
        <v>488</v>
      </c>
    </row>
    <row r="17" spans="1:2">
      <c r="A17" s="122" t="s">
        <v>466</v>
      </c>
      <c r="B17" s="122" t="s">
        <v>489</v>
      </c>
    </row>
    <row r="18" spans="1:2">
      <c r="A18" s="122" t="s">
        <v>467</v>
      </c>
      <c r="B18" s="122" t="s">
        <v>490</v>
      </c>
    </row>
    <row r="19" spans="1:2">
      <c r="A19" s="122" t="s">
        <v>468</v>
      </c>
      <c r="B19" s="122" t="s">
        <v>491</v>
      </c>
    </row>
    <row r="20" spans="1:2">
      <c r="A20" s="122" t="s">
        <v>469</v>
      </c>
      <c r="B20" s="122" t="s">
        <v>492</v>
      </c>
    </row>
    <row r="21" spans="1:2">
      <c r="A21" s="122" t="s">
        <v>470</v>
      </c>
      <c r="B21" s="122" t="s">
        <v>493</v>
      </c>
    </row>
    <row r="22" spans="1:2">
      <c r="A22" s="122" t="s">
        <v>471</v>
      </c>
      <c r="B22" s="122" t="s">
        <v>494</v>
      </c>
    </row>
    <row r="23" spans="1:2">
      <c r="A23" s="122" t="s">
        <v>472</v>
      </c>
      <c r="B23" s="122" t="s">
        <v>495</v>
      </c>
    </row>
    <row r="24" spans="1:2">
      <c r="A24" s="122" t="s">
        <v>473</v>
      </c>
      <c r="B24" s="122" t="s">
        <v>496</v>
      </c>
    </row>
    <row r="25" spans="1:2">
      <c r="A25" s="122" t="s">
        <v>474</v>
      </c>
      <c r="B25" s="122" t="s">
        <v>497</v>
      </c>
    </row>
    <row r="26" spans="1:2">
      <c r="A26" s="122" t="s">
        <v>475</v>
      </c>
      <c r="B26" s="124" t="s">
        <v>498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>
      <pane ySplit="3" topLeftCell="A4" activePane="bottomLeft" state="frozen"/>
      <selection pane="bottomLeft" activeCell="C31" sqref="C31"/>
    </sheetView>
  </sheetViews>
  <sheetFormatPr baseColWidth="10" defaultColWidth="11" defaultRowHeight="15" x14ac:dyDescent="0"/>
  <cols>
    <col min="1" max="1" width="16.6640625" customWidth="1"/>
    <col min="2" max="2" width="20.6640625" customWidth="1"/>
    <col min="3" max="3" width="76" customWidth="1"/>
  </cols>
  <sheetData>
    <row r="1" spans="1:3">
      <c r="A1" s="4" t="s">
        <v>501</v>
      </c>
    </row>
    <row r="3" spans="1:3" s="6" customFormat="1">
      <c r="A3" s="5" t="s">
        <v>68</v>
      </c>
      <c r="B3" s="5" t="s">
        <v>504</v>
      </c>
      <c r="C3" s="5" t="s">
        <v>505</v>
      </c>
    </row>
    <row r="4" spans="1:3">
      <c r="A4" s="125" t="s">
        <v>506</v>
      </c>
      <c r="B4" s="125" t="s">
        <v>507</v>
      </c>
      <c r="C4" s="126" t="s">
        <v>508</v>
      </c>
    </row>
    <row r="5" spans="1:3">
      <c r="A5" s="125" t="s">
        <v>506</v>
      </c>
      <c r="B5" s="125" t="s">
        <v>509</v>
      </c>
      <c r="C5" s="125" t="s">
        <v>510</v>
      </c>
    </row>
    <row r="6" spans="1:3">
      <c r="A6" s="125" t="s">
        <v>511</v>
      </c>
      <c r="B6" s="125" t="s">
        <v>512</v>
      </c>
      <c r="C6" s="125" t="s">
        <v>513</v>
      </c>
    </row>
    <row r="7" spans="1:3">
      <c r="A7" s="125" t="s">
        <v>511</v>
      </c>
      <c r="B7" s="125" t="s">
        <v>514</v>
      </c>
      <c r="C7" s="125" t="s">
        <v>515</v>
      </c>
    </row>
    <row r="8" spans="1:3">
      <c r="A8" s="125" t="s">
        <v>516</v>
      </c>
      <c r="B8" s="125" t="s">
        <v>517</v>
      </c>
      <c r="C8" s="126" t="s">
        <v>518</v>
      </c>
    </row>
    <row r="9" spans="1:3">
      <c r="A9" s="125" t="s">
        <v>516</v>
      </c>
      <c r="B9" s="125" t="s">
        <v>519</v>
      </c>
      <c r="C9" s="125" t="s">
        <v>520</v>
      </c>
    </row>
    <row r="10" spans="1:3">
      <c r="A10" s="125" t="s">
        <v>521</v>
      </c>
      <c r="B10" s="125" t="s">
        <v>522</v>
      </c>
      <c r="C10" s="126" t="s">
        <v>523</v>
      </c>
    </row>
    <row r="11" spans="1:3">
      <c r="A11" s="125" t="s">
        <v>521</v>
      </c>
      <c r="B11" s="125" t="s">
        <v>524</v>
      </c>
      <c r="C11" s="125" t="s">
        <v>525</v>
      </c>
    </row>
    <row r="12" spans="1:3">
      <c r="A12" s="125" t="s">
        <v>526</v>
      </c>
      <c r="B12" s="125" t="s">
        <v>527</v>
      </c>
      <c r="C12" s="125" t="s">
        <v>528</v>
      </c>
    </row>
    <row r="13" spans="1:3">
      <c r="A13" s="125" t="s">
        <v>526</v>
      </c>
      <c r="B13" s="125" t="s">
        <v>529</v>
      </c>
      <c r="C13" s="125" t="s">
        <v>530</v>
      </c>
    </row>
    <row r="14" spans="1:3">
      <c r="A14" s="125" t="s">
        <v>531</v>
      </c>
      <c r="B14" s="125" t="s">
        <v>532</v>
      </c>
      <c r="C14" s="125" t="s">
        <v>533</v>
      </c>
    </row>
    <row r="15" spans="1:3">
      <c r="A15" s="125" t="s">
        <v>531</v>
      </c>
      <c r="B15" s="125" t="s">
        <v>534</v>
      </c>
      <c r="C15" s="125" t="s">
        <v>535</v>
      </c>
    </row>
    <row r="16" spans="1:3">
      <c r="A16" s="125" t="s">
        <v>536</v>
      </c>
      <c r="B16" s="125" t="s">
        <v>537</v>
      </c>
      <c r="C16" s="126" t="s">
        <v>538</v>
      </c>
    </row>
    <row r="17" spans="1:3">
      <c r="A17" s="125" t="s">
        <v>536</v>
      </c>
      <c r="B17" s="125" t="s">
        <v>539</v>
      </c>
      <c r="C17" s="125" t="s">
        <v>540</v>
      </c>
    </row>
    <row r="18" spans="1:3">
      <c r="A18" s="125" t="s">
        <v>541</v>
      </c>
      <c r="B18" s="125" t="s">
        <v>542</v>
      </c>
      <c r="C18" s="125" t="s">
        <v>543</v>
      </c>
    </row>
    <row r="19" spans="1:3">
      <c r="A19" s="125" t="s">
        <v>541</v>
      </c>
      <c r="B19" s="125" t="s">
        <v>544</v>
      </c>
      <c r="C19" s="125" t="s">
        <v>545</v>
      </c>
    </row>
    <row r="20" spans="1:3">
      <c r="A20" s="125" t="s">
        <v>546</v>
      </c>
      <c r="B20" s="125" t="s">
        <v>547</v>
      </c>
      <c r="C20" s="126" t="s">
        <v>548</v>
      </c>
    </row>
    <row r="21" spans="1:3">
      <c r="A21" s="125" t="s">
        <v>546</v>
      </c>
      <c r="B21" s="125" t="s">
        <v>549</v>
      </c>
      <c r="C21" s="125" t="s">
        <v>550</v>
      </c>
    </row>
    <row r="22" spans="1:3">
      <c r="A22" s="125" t="s">
        <v>551</v>
      </c>
      <c r="B22" s="125" t="s">
        <v>552</v>
      </c>
      <c r="C22" s="125" t="s">
        <v>553</v>
      </c>
    </row>
    <row r="23" spans="1:3">
      <c r="A23" s="125" t="s">
        <v>551</v>
      </c>
      <c r="B23" s="125" t="s">
        <v>554</v>
      </c>
      <c r="C23" s="125" t="s">
        <v>555</v>
      </c>
    </row>
    <row r="24" spans="1:3">
      <c r="A24" s="125" t="s">
        <v>556</v>
      </c>
      <c r="B24" s="125" t="s">
        <v>557</v>
      </c>
      <c r="C24" s="127" t="s">
        <v>558</v>
      </c>
    </row>
    <row r="25" spans="1:3">
      <c r="A25" s="125" t="s">
        <v>556</v>
      </c>
      <c r="B25" s="125" t="s">
        <v>559</v>
      </c>
      <c r="C25" s="127" t="s">
        <v>560</v>
      </c>
    </row>
    <row r="26" spans="1:3">
      <c r="A26" s="122"/>
      <c r="B26" s="124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pane ySplit="3" topLeftCell="A4" activePane="bottomLeft" state="frozen"/>
      <selection pane="bottomLeft" activeCell="A2" sqref="A2"/>
    </sheetView>
  </sheetViews>
  <sheetFormatPr baseColWidth="10" defaultColWidth="12.83203125" defaultRowHeight="13" x14ac:dyDescent="0"/>
  <cols>
    <col min="1" max="1" width="12.83203125" style="8"/>
    <col min="2" max="2" width="35" style="8" customWidth="1"/>
    <col min="3" max="3" width="46" style="8" customWidth="1"/>
    <col min="4" max="16384" width="12.83203125" style="8"/>
  </cols>
  <sheetData>
    <row r="1" spans="1:3">
      <c r="A1" s="118" t="s">
        <v>502</v>
      </c>
      <c r="B1" s="119"/>
      <c r="C1" s="119"/>
    </row>
    <row r="2" spans="1:3">
      <c r="A2" s="13"/>
      <c r="B2" s="12"/>
      <c r="C2" s="12"/>
    </row>
    <row r="3" spans="1:3" s="11" customFormat="1">
      <c r="A3" s="11" t="s">
        <v>161</v>
      </c>
      <c r="B3" s="11" t="s">
        <v>160</v>
      </c>
      <c r="C3" s="11" t="s">
        <v>159</v>
      </c>
    </row>
    <row r="4" spans="1:3" ht="15">
      <c r="A4" s="8" t="s">
        <v>158</v>
      </c>
      <c r="B4" s="10" t="s">
        <v>157</v>
      </c>
      <c r="C4" s="9" t="s">
        <v>156</v>
      </c>
    </row>
    <row r="5" spans="1:3">
      <c r="A5" s="8" t="s">
        <v>155</v>
      </c>
      <c r="B5" s="10" t="s">
        <v>154</v>
      </c>
      <c r="C5" s="9" t="s">
        <v>153</v>
      </c>
    </row>
    <row r="6" spans="1:3">
      <c r="A6" s="8" t="s">
        <v>152</v>
      </c>
      <c r="B6" s="10" t="s">
        <v>151</v>
      </c>
      <c r="C6" s="9" t="s">
        <v>150</v>
      </c>
    </row>
    <row r="7" spans="1:3" ht="15">
      <c r="A7" s="8" t="s">
        <v>149</v>
      </c>
      <c r="B7" s="10" t="s">
        <v>148</v>
      </c>
      <c r="C7" s="9" t="s">
        <v>147</v>
      </c>
    </row>
    <row r="8" spans="1:3">
      <c r="A8" s="8" t="s">
        <v>146</v>
      </c>
      <c r="B8" s="10" t="s">
        <v>145</v>
      </c>
      <c r="C8" s="9" t="s">
        <v>144</v>
      </c>
    </row>
    <row r="9" spans="1:3">
      <c r="A9" s="8" t="s">
        <v>143</v>
      </c>
      <c r="B9" s="10" t="s">
        <v>142</v>
      </c>
      <c r="C9" s="9" t="s">
        <v>141</v>
      </c>
    </row>
    <row r="10" spans="1:3">
      <c r="A10" s="8" t="s">
        <v>140</v>
      </c>
      <c r="B10" s="10" t="s">
        <v>139</v>
      </c>
      <c r="C10" s="9" t="s">
        <v>138</v>
      </c>
    </row>
    <row r="11" spans="1:3">
      <c r="A11" s="8" t="s">
        <v>137</v>
      </c>
      <c r="B11" s="10" t="s">
        <v>136</v>
      </c>
      <c r="C11" s="9" t="s">
        <v>135</v>
      </c>
    </row>
    <row r="12" spans="1:3">
      <c r="A12" s="8" t="s">
        <v>134</v>
      </c>
      <c r="B12" s="10" t="s">
        <v>133</v>
      </c>
      <c r="C12" s="9" t="s">
        <v>132</v>
      </c>
    </row>
    <row r="13" spans="1:3">
      <c r="A13" s="8" t="s">
        <v>131</v>
      </c>
      <c r="B13" s="10" t="s">
        <v>130</v>
      </c>
      <c r="C13" s="9" t="s">
        <v>129</v>
      </c>
    </row>
    <row r="14" spans="1:3">
      <c r="A14" s="8" t="s">
        <v>128</v>
      </c>
      <c r="B14" s="10" t="s">
        <v>127</v>
      </c>
      <c r="C14" s="9" t="s">
        <v>126</v>
      </c>
    </row>
    <row r="15" spans="1:3">
      <c r="A15" s="8" t="s">
        <v>125</v>
      </c>
      <c r="B15" s="10" t="s">
        <v>124</v>
      </c>
      <c r="C15" s="9" t="s">
        <v>123</v>
      </c>
    </row>
    <row r="16" spans="1:3">
      <c r="A16" s="8" t="s">
        <v>122</v>
      </c>
      <c r="B16" s="10" t="s">
        <v>121</v>
      </c>
      <c r="C16" s="9" t="s">
        <v>120</v>
      </c>
    </row>
    <row r="17" spans="1:3">
      <c r="A17" s="8" t="s">
        <v>119</v>
      </c>
      <c r="B17" s="10" t="s">
        <v>118</v>
      </c>
      <c r="C17" s="9" t="s">
        <v>117</v>
      </c>
    </row>
    <row r="18" spans="1:3">
      <c r="A18" s="8" t="s">
        <v>116</v>
      </c>
      <c r="B18" s="10" t="s">
        <v>115</v>
      </c>
      <c r="C18" s="9" t="s">
        <v>114</v>
      </c>
    </row>
    <row r="19" spans="1:3">
      <c r="A19" s="8" t="s">
        <v>113</v>
      </c>
      <c r="B19" s="10" t="s">
        <v>112</v>
      </c>
      <c r="C19" s="9" t="s">
        <v>111</v>
      </c>
    </row>
    <row r="20" spans="1:3">
      <c r="A20" s="8" t="s">
        <v>110</v>
      </c>
      <c r="B20" s="10" t="s">
        <v>109</v>
      </c>
      <c r="C20" s="9" t="s">
        <v>108</v>
      </c>
    </row>
    <row r="21" spans="1:3">
      <c r="A21" s="8" t="s">
        <v>107</v>
      </c>
      <c r="B21" s="10" t="s">
        <v>106</v>
      </c>
      <c r="C21" s="9" t="s">
        <v>105</v>
      </c>
    </row>
    <row r="22" spans="1:3">
      <c r="A22" s="8" t="s">
        <v>104</v>
      </c>
      <c r="B22" s="10" t="s">
        <v>103</v>
      </c>
      <c r="C22" s="9" t="s">
        <v>102</v>
      </c>
    </row>
    <row r="23" spans="1:3">
      <c r="A23" s="8" t="s">
        <v>101</v>
      </c>
      <c r="B23" s="10" t="s">
        <v>100</v>
      </c>
      <c r="C23" s="9" t="s">
        <v>99</v>
      </c>
    </row>
    <row r="24" spans="1:3">
      <c r="A24" s="8" t="s">
        <v>98</v>
      </c>
      <c r="B24" s="10" t="s">
        <v>97</v>
      </c>
      <c r="C24" s="9" t="s">
        <v>96</v>
      </c>
    </row>
    <row r="25" spans="1:3">
      <c r="A25" s="8" t="s">
        <v>95</v>
      </c>
      <c r="B25" s="10" t="s">
        <v>94</v>
      </c>
      <c r="C25" s="9" t="s">
        <v>93</v>
      </c>
    </row>
    <row r="26" spans="1:3">
      <c r="A26" s="8" t="s">
        <v>92</v>
      </c>
      <c r="B26" s="10" t="s">
        <v>91</v>
      </c>
      <c r="C26" s="9" t="s">
        <v>90</v>
      </c>
    </row>
    <row r="27" spans="1:3">
      <c r="A27" s="8" t="s">
        <v>89</v>
      </c>
      <c r="B27" s="10" t="s">
        <v>88</v>
      </c>
      <c r="C27" s="9" t="s">
        <v>87</v>
      </c>
    </row>
    <row r="28" spans="1:3">
      <c r="A28" s="8" t="s">
        <v>86</v>
      </c>
      <c r="B28" s="10" t="s">
        <v>85</v>
      </c>
      <c r="C28" s="9" t="s">
        <v>84</v>
      </c>
    </row>
    <row r="29" spans="1:3">
      <c r="A29" s="8" t="s">
        <v>83</v>
      </c>
      <c r="B29" s="10" t="s">
        <v>82</v>
      </c>
      <c r="C29" s="9" t="s">
        <v>81</v>
      </c>
    </row>
    <row r="30" spans="1:3">
      <c r="A30" s="8" t="s">
        <v>80</v>
      </c>
      <c r="B30" s="10" t="s">
        <v>79</v>
      </c>
      <c r="C30" s="9" t="s">
        <v>78</v>
      </c>
    </row>
  </sheetData>
  <mergeCells count="1">
    <mergeCell ref="A1:C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showGridLines="0" workbookViewId="0">
      <pane ySplit="3" topLeftCell="A4" activePane="bottomLeft" state="frozen"/>
      <selection pane="bottomLeft" activeCell="A2" sqref="A2"/>
    </sheetView>
  </sheetViews>
  <sheetFormatPr baseColWidth="10" defaultColWidth="12.83203125" defaultRowHeight="13" x14ac:dyDescent="0"/>
  <cols>
    <col min="1" max="1" width="12.83203125" style="8"/>
    <col min="2" max="2" width="39.1640625" style="8" customWidth="1"/>
    <col min="3" max="3" width="54.1640625" style="8" customWidth="1"/>
    <col min="4" max="16384" width="12.83203125" style="8"/>
  </cols>
  <sheetData>
    <row r="1" spans="1:3">
      <c r="A1" s="14" t="s">
        <v>503</v>
      </c>
    </row>
    <row r="2" spans="1:3">
      <c r="A2" s="14"/>
    </row>
    <row r="3" spans="1:3" s="11" customFormat="1">
      <c r="A3" s="11" t="s">
        <v>276</v>
      </c>
      <c r="B3" s="11" t="s">
        <v>275</v>
      </c>
      <c r="C3" s="11" t="s">
        <v>274</v>
      </c>
    </row>
    <row r="4" spans="1:3" ht="15">
      <c r="A4" s="9" t="s">
        <v>273</v>
      </c>
      <c r="B4" s="10" t="s">
        <v>157</v>
      </c>
      <c r="C4" s="9" t="s">
        <v>272</v>
      </c>
    </row>
    <row r="5" spans="1:3" ht="15">
      <c r="A5" s="9" t="s">
        <v>271</v>
      </c>
      <c r="B5" s="10" t="s">
        <v>157</v>
      </c>
      <c r="C5" s="9" t="s">
        <v>270</v>
      </c>
    </row>
    <row r="6" spans="1:3">
      <c r="A6" s="9" t="s">
        <v>269</v>
      </c>
      <c r="B6" s="10" t="s">
        <v>154</v>
      </c>
      <c r="C6" s="9" t="s">
        <v>268</v>
      </c>
    </row>
    <row r="7" spans="1:3">
      <c r="A7" s="9" t="s">
        <v>267</v>
      </c>
      <c r="B7" s="10" t="s">
        <v>154</v>
      </c>
      <c r="C7" s="9" t="s">
        <v>266</v>
      </c>
    </row>
    <row r="8" spans="1:3">
      <c r="A8" s="9" t="s">
        <v>265</v>
      </c>
      <c r="B8" s="10" t="s">
        <v>151</v>
      </c>
      <c r="C8" s="9" t="s">
        <v>264</v>
      </c>
    </row>
    <row r="9" spans="1:3">
      <c r="A9" s="9" t="s">
        <v>263</v>
      </c>
      <c r="B9" s="10" t="s">
        <v>151</v>
      </c>
      <c r="C9" s="9" t="s">
        <v>262</v>
      </c>
    </row>
    <row r="10" spans="1:3" ht="15">
      <c r="A10" s="9" t="s">
        <v>261</v>
      </c>
      <c r="B10" s="10" t="s">
        <v>260</v>
      </c>
      <c r="C10" s="9" t="s">
        <v>259</v>
      </c>
    </row>
    <row r="11" spans="1:3" ht="15">
      <c r="A11" s="9" t="s">
        <v>258</v>
      </c>
      <c r="B11" s="10" t="s">
        <v>148</v>
      </c>
      <c r="C11" s="9" t="s">
        <v>257</v>
      </c>
    </row>
    <row r="12" spans="1:3" ht="15">
      <c r="A12" s="9" t="s">
        <v>256</v>
      </c>
      <c r="B12" s="10" t="s">
        <v>255</v>
      </c>
      <c r="C12" s="9" t="s">
        <v>254</v>
      </c>
    </row>
    <row r="13" spans="1:3">
      <c r="A13" s="9" t="s">
        <v>253</v>
      </c>
      <c r="B13" s="10" t="s">
        <v>145</v>
      </c>
      <c r="C13" s="9" t="s">
        <v>252</v>
      </c>
    </row>
    <row r="14" spans="1:3">
      <c r="A14" s="9" t="s">
        <v>251</v>
      </c>
      <c r="B14" s="10" t="s">
        <v>145</v>
      </c>
      <c r="C14" s="9" t="s">
        <v>250</v>
      </c>
    </row>
    <row r="15" spans="1:3">
      <c r="A15" s="9" t="s">
        <v>249</v>
      </c>
      <c r="B15" s="10" t="s">
        <v>142</v>
      </c>
      <c r="C15" s="9" t="s">
        <v>248</v>
      </c>
    </row>
    <row r="16" spans="1:3">
      <c r="A16" s="9" t="s">
        <v>247</v>
      </c>
      <c r="B16" s="10" t="s">
        <v>142</v>
      </c>
      <c r="C16" s="9" t="s">
        <v>246</v>
      </c>
    </row>
    <row r="17" spans="1:3">
      <c r="A17" s="9" t="s">
        <v>245</v>
      </c>
      <c r="B17" s="10" t="s">
        <v>139</v>
      </c>
      <c r="C17" s="9" t="s">
        <v>244</v>
      </c>
    </row>
    <row r="18" spans="1:3">
      <c r="A18" s="9" t="s">
        <v>243</v>
      </c>
      <c r="B18" s="10" t="s">
        <v>139</v>
      </c>
      <c r="C18" s="9" t="s">
        <v>242</v>
      </c>
    </row>
    <row r="19" spans="1:3">
      <c r="A19" s="9" t="s">
        <v>241</v>
      </c>
      <c r="B19" s="10" t="s">
        <v>136</v>
      </c>
      <c r="C19" s="9" t="s">
        <v>240</v>
      </c>
    </row>
    <row r="20" spans="1:3">
      <c r="A20" s="9" t="s">
        <v>239</v>
      </c>
      <c r="B20" s="10" t="s">
        <v>136</v>
      </c>
      <c r="C20" s="9" t="s">
        <v>238</v>
      </c>
    </row>
    <row r="21" spans="1:3">
      <c r="A21" s="9" t="s">
        <v>237</v>
      </c>
      <c r="B21" s="10" t="s">
        <v>133</v>
      </c>
      <c r="C21" s="9" t="s">
        <v>236</v>
      </c>
    </row>
    <row r="22" spans="1:3">
      <c r="A22" s="9" t="s">
        <v>235</v>
      </c>
      <c r="B22" s="10" t="s">
        <v>133</v>
      </c>
      <c r="C22" s="9" t="s">
        <v>234</v>
      </c>
    </row>
    <row r="23" spans="1:3">
      <c r="A23" s="9" t="s">
        <v>233</v>
      </c>
      <c r="B23" s="10" t="s">
        <v>130</v>
      </c>
      <c r="C23" s="9" t="s">
        <v>232</v>
      </c>
    </row>
    <row r="24" spans="1:3">
      <c r="A24" s="9" t="s">
        <v>231</v>
      </c>
      <c r="B24" s="10" t="s">
        <v>130</v>
      </c>
      <c r="C24" s="9" t="s">
        <v>230</v>
      </c>
    </row>
    <row r="25" spans="1:3">
      <c r="A25" s="9" t="s">
        <v>229</v>
      </c>
      <c r="B25" s="10" t="s">
        <v>127</v>
      </c>
      <c r="C25" s="9" t="s">
        <v>228</v>
      </c>
    </row>
    <row r="26" spans="1:3">
      <c r="A26" s="9" t="s">
        <v>227</v>
      </c>
      <c r="B26" s="10" t="s">
        <v>127</v>
      </c>
      <c r="C26" s="9" t="s">
        <v>226</v>
      </c>
    </row>
    <row r="27" spans="1:3">
      <c r="A27" s="9" t="s">
        <v>225</v>
      </c>
      <c r="B27" s="10" t="s">
        <v>124</v>
      </c>
      <c r="C27" s="9" t="s">
        <v>224</v>
      </c>
    </row>
    <row r="28" spans="1:3">
      <c r="A28" s="9" t="s">
        <v>223</v>
      </c>
      <c r="B28" s="10" t="s">
        <v>124</v>
      </c>
      <c r="C28" s="9" t="s">
        <v>222</v>
      </c>
    </row>
    <row r="29" spans="1:3">
      <c r="A29" s="9" t="s">
        <v>221</v>
      </c>
      <c r="B29" s="10" t="s">
        <v>121</v>
      </c>
      <c r="C29" s="9" t="s">
        <v>220</v>
      </c>
    </row>
    <row r="30" spans="1:3">
      <c r="A30" s="9" t="s">
        <v>219</v>
      </c>
      <c r="B30" s="10" t="s">
        <v>121</v>
      </c>
      <c r="C30" s="9" t="s">
        <v>218</v>
      </c>
    </row>
    <row r="31" spans="1:3">
      <c r="A31" s="9" t="s">
        <v>217</v>
      </c>
      <c r="B31" s="10" t="s">
        <v>118</v>
      </c>
      <c r="C31" s="9" t="s">
        <v>216</v>
      </c>
    </row>
    <row r="32" spans="1:3">
      <c r="A32" s="9" t="s">
        <v>215</v>
      </c>
      <c r="B32" s="10" t="s">
        <v>118</v>
      </c>
      <c r="C32" s="9" t="s">
        <v>214</v>
      </c>
    </row>
    <row r="33" spans="1:3">
      <c r="A33" s="9" t="s">
        <v>213</v>
      </c>
      <c r="B33" s="10" t="s">
        <v>115</v>
      </c>
      <c r="C33" s="9" t="s">
        <v>212</v>
      </c>
    </row>
    <row r="34" spans="1:3">
      <c r="A34" s="9" t="s">
        <v>211</v>
      </c>
      <c r="B34" s="10" t="s">
        <v>115</v>
      </c>
      <c r="C34" s="9" t="s">
        <v>210</v>
      </c>
    </row>
    <row r="35" spans="1:3">
      <c r="A35" s="9" t="s">
        <v>209</v>
      </c>
      <c r="B35" s="10" t="s">
        <v>112</v>
      </c>
      <c r="C35" s="9" t="s">
        <v>208</v>
      </c>
    </row>
    <row r="36" spans="1:3">
      <c r="A36" s="9" t="s">
        <v>207</v>
      </c>
      <c r="B36" s="10" t="s">
        <v>112</v>
      </c>
      <c r="C36" s="9" t="s">
        <v>206</v>
      </c>
    </row>
    <row r="37" spans="1:3">
      <c r="A37" s="9" t="s">
        <v>205</v>
      </c>
      <c r="B37" s="10" t="s">
        <v>109</v>
      </c>
      <c r="C37" s="9" t="s">
        <v>204</v>
      </c>
    </row>
    <row r="38" spans="1:3">
      <c r="A38" s="9" t="s">
        <v>203</v>
      </c>
      <c r="B38" s="10" t="s">
        <v>109</v>
      </c>
      <c r="C38" s="9" t="s">
        <v>202</v>
      </c>
    </row>
    <row r="39" spans="1:3">
      <c r="A39" s="9" t="s">
        <v>201</v>
      </c>
      <c r="B39" s="10" t="s">
        <v>106</v>
      </c>
      <c r="C39" s="9" t="s">
        <v>200</v>
      </c>
    </row>
    <row r="40" spans="1:3">
      <c r="A40" s="9" t="s">
        <v>199</v>
      </c>
      <c r="B40" s="10" t="s">
        <v>106</v>
      </c>
      <c r="C40" s="9" t="s">
        <v>198</v>
      </c>
    </row>
    <row r="41" spans="1:3">
      <c r="A41" s="9" t="s">
        <v>197</v>
      </c>
      <c r="B41" s="10" t="s">
        <v>103</v>
      </c>
      <c r="C41" s="9" t="s">
        <v>196</v>
      </c>
    </row>
    <row r="42" spans="1:3">
      <c r="A42" s="9" t="s">
        <v>195</v>
      </c>
      <c r="B42" s="10" t="s">
        <v>103</v>
      </c>
      <c r="C42" s="9" t="s">
        <v>194</v>
      </c>
    </row>
    <row r="43" spans="1:3">
      <c r="A43" s="9" t="s">
        <v>193</v>
      </c>
      <c r="B43" s="10" t="s">
        <v>100</v>
      </c>
      <c r="C43" s="9" t="s">
        <v>192</v>
      </c>
    </row>
    <row r="44" spans="1:3">
      <c r="A44" s="9" t="s">
        <v>191</v>
      </c>
      <c r="B44" s="10" t="s">
        <v>100</v>
      </c>
      <c r="C44" s="9" t="s">
        <v>190</v>
      </c>
    </row>
    <row r="45" spans="1:3">
      <c r="A45" s="9" t="s">
        <v>189</v>
      </c>
      <c r="B45" s="10" t="s">
        <v>97</v>
      </c>
      <c r="C45" s="9" t="s">
        <v>188</v>
      </c>
    </row>
    <row r="46" spans="1:3">
      <c r="A46" s="9" t="s">
        <v>187</v>
      </c>
      <c r="B46" s="10" t="s">
        <v>97</v>
      </c>
      <c r="C46" s="9" t="s">
        <v>186</v>
      </c>
    </row>
    <row r="47" spans="1:3">
      <c r="A47" s="9" t="s">
        <v>185</v>
      </c>
      <c r="B47" s="10" t="s">
        <v>94</v>
      </c>
      <c r="C47" s="9" t="s">
        <v>184</v>
      </c>
    </row>
    <row r="48" spans="1:3">
      <c r="A48" s="9" t="s">
        <v>183</v>
      </c>
      <c r="B48" s="10" t="s">
        <v>94</v>
      </c>
      <c r="C48" s="9" t="s">
        <v>182</v>
      </c>
    </row>
    <row r="49" spans="1:3">
      <c r="A49" s="9" t="s">
        <v>181</v>
      </c>
      <c r="B49" s="10" t="s">
        <v>91</v>
      </c>
      <c r="C49" s="9" t="s">
        <v>180</v>
      </c>
    </row>
    <row r="50" spans="1:3">
      <c r="A50" s="9" t="s">
        <v>179</v>
      </c>
      <c r="B50" s="10" t="s">
        <v>91</v>
      </c>
      <c r="C50" s="9" t="s">
        <v>178</v>
      </c>
    </row>
    <row r="51" spans="1:3">
      <c r="A51" s="9" t="s">
        <v>177</v>
      </c>
      <c r="B51" s="10" t="s">
        <v>88</v>
      </c>
      <c r="C51" s="9" t="s">
        <v>176</v>
      </c>
    </row>
    <row r="52" spans="1:3">
      <c r="A52" s="9" t="s">
        <v>175</v>
      </c>
      <c r="B52" s="10" t="s">
        <v>88</v>
      </c>
      <c r="C52" s="9" t="s">
        <v>174</v>
      </c>
    </row>
    <row r="53" spans="1:3">
      <c r="A53" s="9" t="s">
        <v>173</v>
      </c>
      <c r="B53" s="10" t="s">
        <v>85</v>
      </c>
      <c r="C53" s="9" t="s">
        <v>172</v>
      </c>
    </row>
    <row r="54" spans="1:3">
      <c r="A54" s="9" t="s">
        <v>171</v>
      </c>
      <c r="B54" s="10" t="s">
        <v>85</v>
      </c>
      <c r="C54" s="9" t="s">
        <v>170</v>
      </c>
    </row>
    <row r="55" spans="1:3">
      <c r="A55" s="9" t="s">
        <v>169</v>
      </c>
      <c r="B55" s="10" t="s">
        <v>82</v>
      </c>
      <c r="C55" s="9" t="s">
        <v>168</v>
      </c>
    </row>
    <row r="56" spans="1:3">
      <c r="A56" s="9" t="s">
        <v>167</v>
      </c>
      <c r="B56" s="10" t="s">
        <v>82</v>
      </c>
      <c r="C56" s="9" t="s">
        <v>166</v>
      </c>
    </row>
    <row r="57" spans="1:3">
      <c r="A57" s="9" t="s">
        <v>165</v>
      </c>
      <c r="B57" s="10" t="s">
        <v>79</v>
      </c>
      <c r="C57" s="9" t="s">
        <v>164</v>
      </c>
    </row>
    <row r="58" spans="1:3">
      <c r="A58" s="9" t="s">
        <v>163</v>
      </c>
      <c r="B58" s="10" t="s">
        <v>79</v>
      </c>
      <c r="C58" s="9" t="s">
        <v>162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showGridLines="0" workbookViewId="0">
      <pane ySplit="8" topLeftCell="A9" activePane="bottomLeft" state="frozen"/>
      <selection pane="bottomLeft" activeCell="C24" sqref="C24"/>
    </sheetView>
  </sheetViews>
  <sheetFormatPr baseColWidth="10" defaultColWidth="8.83203125" defaultRowHeight="14" x14ac:dyDescent="0"/>
  <cols>
    <col min="1" max="1" width="36.6640625" style="15" customWidth="1"/>
    <col min="2" max="2" width="22.5" style="15" customWidth="1"/>
    <col min="3" max="3" width="12.33203125" style="33" customWidth="1"/>
    <col min="4" max="4" width="47" style="32" customWidth="1"/>
    <col min="5" max="5" width="17.5" style="31" customWidth="1"/>
    <col min="6" max="7" width="13.1640625" style="31" customWidth="1"/>
    <col min="8" max="9" width="9.1640625" style="31" customWidth="1"/>
    <col min="10" max="10" width="11.5" style="30" customWidth="1"/>
    <col min="11" max="11" width="13.5" style="29" customWidth="1"/>
    <col min="12" max="12" width="12.6640625" style="28" customWidth="1"/>
    <col min="13" max="15" width="13.5" style="27" customWidth="1"/>
    <col min="16" max="16" width="13.1640625" style="26" customWidth="1"/>
    <col min="17" max="17" width="10.33203125" style="25" customWidth="1"/>
    <col min="18" max="18" width="13.6640625" style="24" customWidth="1"/>
    <col min="19" max="19" width="12.6640625" style="23" customWidth="1"/>
    <col min="20" max="20" width="11.33203125" style="23" customWidth="1"/>
    <col min="21" max="21" width="13.83203125" style="22" customWidth="1"/>
    <col min="22" max="22" width="12.83203125" style="21" customWidth="1"/>
    <col min="23" max="23" width="12.1640625" style="20" customWidth="1"/>
    <col min="24" max="24" width="15.1640625" style="19" customWidth="1"/>
    <col min="25" max="25" width="12.6640625" style="18" customWidth="1"/>
    <col min="26" max="26" width="11" style="17" customWidth="1"/>
    <col min="27" max="27" width="12.83203125" style="16" customWidth="1"/>
    <col min="28" max="16384" width="8.83203125" style="15"/>
  </cols>
  <sheetData>
    <row r="1" spans="1:27" ht="15">
      <c r="A1" s="110" t="s">
        <v>422</v>
      </c>
    </row>
    <row r="2" spans="1:27" ht="15">
      <c r="A2" s="109" t="s">
        <v>421</v>
      </c>
    </row>
    <row r="3" spans="1:27" ht="15">
      <c r="A3" s="109" t="s">
        <v>420</v>
      </c>
    </row>
    <row r="4" spans="1:27" ht="15">
      <c r="A4" s="109" t="s">
        <v>419</v>
      </c>
    </row>
    <row r="5" spans="1:27" ht="15">
      <c r="A5" s="109" t="s">
        <v>418</v>
      </c>
    </row>
    <row r="7" spans="1:27" s="53" customFormat="1">
      <c r="J7" s="52"/>
      <c r="K7" s="51"/>
      <c r="L7" s="108"/>
      <c r="M7" s="107" t="s">
        <v>417</v>
      </c>
      <c r="N7" s="107" t="s">
        <v>417</v>
      </c>
      <c r="O7" s="107" t="s">
        <v>417</v>
      </c>
      <c r="P7" s="106" t="s">
        <v>416</v>
      </c>
      <c r="Q7" s="45" t="s">
        <v>416</v>
      </c>
      <c r="R7" s="106" t="s">
        <v>416</v>
      </c>
      <c r="S7" s="105" t="s">
        <v>415</v>
      </c>
      <c r="T7" s="105" t="s">
        <v>415</v>
      </c>
      <c r="U7" s="104" t="s">
        <v>415</v>
      </c>
      <c r="V7" s="103" t="s">
        <v>414</v>
      </c>
      <c r="W7" s="39" t="s">
        <v>414</v>
      </c>
      <c r="X7" s="102" t="s">
        <v>414</v>
      </c>
      <c r="Y7" s="101" t="s">
        <v>413</v>
      </c>
      <c r="Z7" s="36" t="s">
        <v>413</v>
      </c>
      <c r="AA7" s="100" t="s">
        <v>413</v>
      </c>
    </row>
    <row r="8" spans="1:27" s="80" customFormat="1" ht="56">
      <c r="A8" s="80" t="s">
        <v>412</v>
      </c>
      <c r="B8" s="80" t="s">
        <v>411</v>
      </c>
      <c r="C8" s="99" t="s">
        <v>410</v>
      </c>
      <c r="D8" s="80" t="s">
        <v>409</v>
      </c>
      <c r="E8" s="80" t="s">
        <v>408</v>
      </c>
      <c r="F8" s="80" t="s">
        <v>407</v>
      </c>
      <c r="G8" s="80" t="s">
        <v>406</v>
      </c>
      <c r="H8" s="80" t="s">
        <v>405</v>
      </c>
      <c r="I8" s="80" t="s">
        <v>404</v>
      </c>
      <c r="J8" s="98" t="s">
        <v>403</v>
      </c>
      <c r="K8" s="97" t="s">
        <v>402</v>
      </c>
      <c r="L8" s="96" t="s">
        <v>401</v>
      </c>
      <c r="M8" s="95" t="s">
        <v>400</v>
      </c>
      <c r="N8" s="94" t="s">
        <v>399</v>
      </c>
      <c r="O8" s="93" t="s">
        <v>398</v>
      </c>
      <c r="P8" s="92" t="s">
        <v>400</v>
      </c>
      <c r="Q8" s="91" t="s">
        <v>399</v>
      </c>
      <c r="R8" s="90" t="s">
        <v>398</v>
      </c>
      <c r="S8" s="89" t="s">
        <v>400</v>
      </c>
      <c r="T8" s="88" t="s">
        <v>399</v>
      </c>
      <c r="U8" s="87" t="s">
        <v>398</v>
      </c>
      <c r="V8" s="86" t="s">
        <v>400</v>
      </c>
      <c r="W8" s="85" t="s">
        <v>399</v>
      </c>
      <c r="X8" s="84" t="s">
        <v>398</v>
      </c>
      <c r="Y8" s="83" t="s">
        <v>400</v>
      </c>
      <c r="Z8" s="82" t="s">
        <v>399</v>
      </c>
      <c r="AA8" s="81" t="s">
        <v>398</v>
      </c>
    </row>
    <row r="9" spans="1:27" s="56" customFormat="1">
      <c r="A9" s="56" t="s">
        <v>397</v>
      </c>
      <c r="B9" s="56" t="s">
        <v>354</v>
      </c>
      <c r="C9" s="71">
        <v>4.5999999999999996</v>
      </c>
      <c r="D9" s="56" t="s">
        <v>383</v>
      </c>
      <c r="E9" s="69" t="s">
        <v>396</v>
      </c>
      <c r="F9" s="69">
        <v>1</v>
      </c>
      <c r="G9" s="69">
        <v>40</v>
      </c>
      <c r="H9" s="69" t="s">
        <v>278</v>
      </c>
      <c r="I9" s="69" t="s">
        <v>278</v>
      </c>
      <c r="J9" s="69">
        <v>35</v>
      </c>
      <c r="K9" s="67">
        <f t="shared" ref="K9:K40" si="0">POWER(10,-J9/10)</f>
        <v>3.1622776601683783E-4</v>
      </c>
      <c r="L9" s="28">
        <v>32617699</v>
      </c>
      <c r="M9" s="66">
        <v>23750697</v>
      </c>
      <c r="N9" s="65">
        <f t="shared" ref="N9:N40" si="1">M9/$L9</f>
        <v>0.72815366283194904</v>
      </c>
      <c r="O9" s="27">
        <v>2138.5</v>
      </c>
      <c r="P9" s="64">
        <v>16273417</v>
      </c>
      <c r="Q9" s="63">
        <f t="shared" ref="Q9:Q40" si="2">P9/$L9</f>
        <v>0.4989137032627593</v>
      </c>
      <c r="R9" s="62">
        <v>1046.5</v>
      </c>
      <c r="S9" s="61">
        <v>15491437</v>
      </c>
      <c r="T9" s="60">
        <f t="shared" ref="T9:T40" si="3">S9/$L9</f>
        <v>0.47493960257588985</v>
      </c>
      <c r="U9" s="59">
        <v>2860</v>
      </c>
      <c r="V9" s="58">
        <v>20210513</v>
      </c>
      <c r="W9" s="20">
        <f t="shared" ref="W9:W40" si="4">V9/$L9</f>
        <v>0.61961798715476524</v>
      </c>
      <c r="X9" s="19">
        <v>1495</v>
      </c>
      <c r="Y9" s="57">
        <v>17267584</v>
      </c>
      <c r="Z9" s="17">
        <f t="shared" ref="Z9:Z40" si="5">Y9/$L9</f>
        <v>0.52939307582671602</v>
      </c>
      <c r="AA9" s="16">
        <v>5336.5</v>
      </c>
    </row>
    <row r="10" spans="1:27" s="56" customFormat="1">
      <c r="C10" s="71"/>
      <c r="D10" s="56" t="s">
        <v>395</v>
      </c>
      <c r="E10" s="69" t="s">
        <v>394</v>
      </c>
      <c r="F10" s="69">
        <v>1</v>
      </c>
      <c r="G10" s="69">
        <v>40</v>
      </c>
      <c r="H10" s="69" t="s">
        <v>278</v>
      </c>
      <c r="I10" s="69" t="s">
        <v>278</v>
      </c>
      <c r="J10" s="69">
        <v>35</v>
      </c>
      <c r="K10" s="67">
        <f t="shared" si="0"/>
        <v>3.1622776601683783E-4</v>
      </c>
      <c r="L10" s="28">
        <v>32966356</v>
      </c>
      <c r="M10" s="66">
        <v>24755429</v>
      </c>
      <c r="N10" s="65">
        <f t="shared" si="1"/>
        <v>0.75093009976595537</v>
      </c>
      <c r="O10" s="27">
        <v>2073.5</v>
      </c>
      <c r="P10" s="64">
        <v>17393205</v>
      </c>
      <c r="Q10" s="63">
        <f t="shared" si="2"/>
        <v>0.52760471918704022</v>
      </c>
      <c r="R10" s="62">
        <v>1072.5</v>
      </c>
      <c r="S10" s="61">
        <v>16594807</v>
      </c>
      <c r="T10" s="60">
        <f t="shared" si="3"/>
        <v>0.50338614920011182</v>
      </c>
      <c r="U10" s="59">
        <v>2944.5</v>
      </c>
      <c r="V10" s="58">
        <v>21477750</v>
      </c>
      <c r="W10" s="20">
        <f t="shared" si="4"/>
        <v>0.65150512844064412</v>
      </c>
      <c r="X10" s="19">
        <v>1534</v>
      </c>
      <c r="Y10" s="57">
        <v>18404687</v>
      </c>
      <c r="Z10" s="17">
        <f t="shared" si="5"/>
        <v>0.55828696990349802</v>
      </c>
      <c r="AA10" s="16">
        <v>5304</v>
      </c>
    </row>
    <row r="11" spans="1:27" s="56" customFormat="1">
      <c r="C11" s="71"/>
      <c r="D11" s="56" t="s">
        <v>393</v>
      </c>
      <c r="E11" s="69" t="s">
        <v>392</v>
      </c>
      <c r="F11" s="69">
        <v>1</v>
      </c>
      <c r="G11" s="69">
        <v>40</v>
      </c>
      <c r="H11" s="69" t="s">
        <v>278</v>
      </c>
      <c r="I11" s="69" t="s">
        <v>278</v>
      </c>
      <c r="J11" s="69">
        <v>36</v>
      </c>
      <c r="K11" s="67">
        <f t="shared" si="0"/>
        <v>2.5118864315095774E-4</v>
      </c>
      <c r="L11" s="28">
        <v>29344874</v>
      </c>
      <c r="M11" s="66">
        <v>9371183</v>
      </c>
      <c r="N11" s="65">
        <f t="shared" si="1"/>
        <v>0.31934650665053121</v>
      </c>
      <c r="O11" s="27">
        <v>4504.5</v>
      </c>
      <c r="P11" s="64">
        <v>6251983</v>
      </c>
      <c r="Q11" s="63">
        <f t="shared" si="2"/>
        <v>0.21305196266986867</v>
      </c>
      <c r="R11" s="62">
        <v>845</v>
      </c>
      <c r="S11" s="61">
        <v>3922358</v>
      </c>
      <c r="T11" s="60">
        <f t="shared" si="3"/>
        <v>0.13366416226561409</v>
      </c>
      <c r="U11" s="59">
        <v>2197</v>
      </c>
      <c r="V11" s="58">
        <v>7803611</v>
      </c>
      <c r="W11" s="20">
        <f t="shared" si="4"/>
        <v>0.26592756881491464</v>
      </c>
      <c r="X11" s="19">
        <v>1215.5</v>
      </c>
      <c r="Y11" s="57">
        <v>4818656</v>
      </c>
      <c r="Z11" s="17">
        <f t="shared" si="5"/>
        <v>0.16420775907914956</v>
      </c>
      <c r="AA11" s="16">
        <v>2262</v>
      </c>
    </row>
    <row r="12" spans="1:27" s="56" customFormat="1">
      <c r="C12" s="71"/>
      <c r="D12" s="56" t="s">
        <v>391</v>
      </c>
      <c r="E12" s="69" t="s">
        <v>390</v>
      </c>
      <c r="F12" s="69">
        <v>1</v>
      </c>
      <c r="G12" s="69">
        <v>40</v>
      </c>
      <c r="H12" s="69" t="s">
        <v>278</v>
      </c>
      <c r="I12" s="69" t="s">
        <v>278</v>
      </c>
      <c r="J12" s="69">
        <v>36</v>
      </c>
      <c r="K12" s="67">
        <f t="shared" si="0"/>
        <v>2.5118864315095774E-4</v>
      </c>
      <c r="L12" s="28">
        <v>18123921</v>
      </c>
      <c r="M12" s="66">
        <v>4110587</v>
      </c>
      <c r="N12" s="65">
        <f t="shared" si="1"/>
        <v>0.22680450880358616</v>
      </c>
      <c r="O12" s="27">
        <v>3640</v>
      </c>
      <c r="P12" s="64">
        <v>2645727</v>
      </c>
      <c r="Q12" s="63">
        <f t="shared" si="2"/>
        <v>0.1459798351581868</v>
      </c>
      <c r="R12" s="62">
        <v>494</v>
      </c>
      <c r="S12" s="79">
        <v>1694649</v>
      </c>
      <c r="T12" s="60">
        <f t="shared" si="3"/>
        <v>9.3503442218711944E-2</v>
      </c>
      <c r="U12" s="59">
        <v>1391</v>
      </c>
      <c r="V12" s="58">
        <v>3391433</v>
      </c>
      <c r="W12" s="20">
        <f t="shared" si="4"/>
        <v>0.18712468455363496</v>
      </c>
      <c r="X12" s="19">
        <v>767</v>
      </c>
      <c r="Y12" s="57">
        <v>2031950</v>
      </c>
      <c r="Z12" s="17">
        <f t="shared" si="5"/>
        <v>0.11211426048480348</v>
      </c>
      <c r="AA12" s="16">
        <v>1267.5</v>
      </c>
    </row>
    <row r="13" spans="1:27">
      <c r="A13" s="15" t="s">
        <v>389</v>
      </c>
      <c r="B13" s="15" t="s">
        <v>388</v>
      </c>
      <c r="C13" s="33">
        <v>2.2000000000000002</v>
      </c>
      <c r="D13" s="15" t="s">
        <v>383</v>
      </c>
      <c r="E13" s="31" t="s">
        <v>387</v>
      </c>
      <c r="F13" s="31">
        <v>1</v>
      </c>
      <c r="G13" s="31">
        <v>36</v>
      </c>
      <c r="H13" s="31" t="s">
        <v>278</v>
      </c>
      <c r="J13" s="31">
        <v>20</v>
      </c>
      <c r="K13" s="29">
        <f t="shared" si="0"/>
        <v>0.01</v>
      </c>
      <c r="L13" s="28">
        <v>30995198</v>
      </c>
      <c r="M13" s="66">
        <v>15342704</v>
      </c>
      <c r="N13" s="65">
        <f t="shared" si="1"/>
        <v>0.49500261298540504</v>
      </c>
      <c r="O13" s="27">
        <v>1274</v>
      </c>
      <c r="P13" s="64">
        <v>13584426</v>
      </c>
      <c r="Q13" s="63">
        <f t="shared" si="2"/>
        <v>0.43827518056184056</v>
      </c>
      <c r="R13" s="62">
        <v>799.5</v>
      </c>
      <c r="S13" s="61">
        <v>12153488</v>
      </c>
      <c r="T13" s="60">
        <f t="shared" si="3"/>
        <v>0.39210873890852382</v>
      </c>
      <c r="U13" s="59">
        <v>1839.5</v>
      </c>
      <c r="V13" s="58">
        <v>13585864</v>
      </c>
      <c r="W13" s="20">
        <f t="shared" si="4"/>
        <v>0.43832157484523893</v>
      </c>
      <c r="X13" s="19">
        <v>1189.5</v>
      </c>
      <c r="Y13" s="57">
        <v>12937097</v>
      </c>
      <c r="Z13" s="17">
        <f t="shared" si="5"/>
        <v>0.41739036479134606</v>
      </c>
      <c r="AA13" s="16">
        <v>2470</v>
      </c>
    </row>
    <row r="14" spans="1:27">
      <c r="D14" s="15" t="s">
        <v>383</v>
      </c>
      <c r="E14" s="31" t="s">
        <v>386</v>
      </c>
      <c r="F14" s="31">
        <v>2</v>
      </c>
      <c r="G14" s="31">
        <v>36</v>
      </c>
      <c r="H14" s="31" t="s">
        <v>278</v>
      </c>
      <c r="J14" s="31">
        <v>37</v>
      </c>
      <c r="K14" s="29">
        <f t="shared" si="0"/>
        <v>1.9952623149688758E-4</v>
      </c>
      <c r="L14" s="28">
        <v>45523838</v>
      </c>
      <c r="M14" s="66">
        <v>32322583</v>
      </c>
      <c r="N14" s="65">
        <f t="shared" si="1"/>
        <v>0.7100144544051844</v>
      </c>
      <c r="O14" s="27">
        <v>1865.5</v>
      </c>
      <c r="P14" s="64">
        <v>26122248</v>
      </c>
      <c r="Q14" s="63">
        <f t="shared" si="2"/>
        <v>0.5738147121953997</v>
      </c>
      <c r="R14" s="62">
        <v>1274</v>
      </c>
      <c r="S14" s="61">
        <v>25840257</v>
      </c>
      <c r="T14" s="60">
        <f t="shared" si="3"/>
        <v>0.56762035309940251</v>
      </c>
      <c r="U14" s="59">
        <v>3263</v>
      </c>
      <c r="V14" s="58">
        <v>28669799</v>
      </c>
      <c r="W14" s="20">
        <f t="shared" si="4"/>
        <v>0.62977552551698301</v>
      </c>
      <c r="X14" s="19">
        <v>1508</v>
      </c>
      <c r="Y14" s="57">
        <v>25928449</v>
      </c>
      <c r="Z14" s="17">
        <f t="shared" si="5"/>
        <v>0.56955762385412234</v>
      </c>
      <c r="AA14" s="16">
        <v>3594.5</v>
      </c>
    </row>
    <row r="15" spans="1:27">
      <c r="D15" s="15" t="s">
        <v>383</v>
      </c>
      <c r="E15" s="31" t="s">
        <v>385</v>
      </c>
      <c r="F15" s="31">
        <v>3</v>
      </c>
      <c r="G15" s="31">
        <v>36</v>
      </c>
      <c r="H15" s="31" t="s">
        <v>278</v>
      </c>
      <c r="J15" s="31">
        <v>37</v>
      </c>
      <c r="K15" s="29">
        <f t="shared" si="0"/>
        <v>1.9952623149688758E-4</v>
      </c>
      <c r="L15" s="28">
        <v>43243501</v>
      </c>
      <c r="M15" s="66">
        <v>31116963</v>
      </c>
      <c r="N15" s="65">
        <f t="shared" si="1"/>
        <v>0.71957548025540297</v>
      </c>
      <c r="O15" s="27">
        <v>1800.5</v>
      </c>
      <c r="P15" s="64">
        <v>24678062</v>
      </c>
      <c r="Q15" s="63">
        <f t="shared" si="2"/>
        <v>0.5706767821597053</v>
      </c>
      <c r="R15" s="62">
        <v>1202.5</v>
      </c>
      <c r="S15" s="61">
        <v>24422743</v>
      </c>
      <c r="T15" s="60">
        <f t="shared" si="3"/>
        <v>0.56477256547752686</v>
      </c>
      <c r="U15" s="59">
        <v>3100.5</v>
      </c>
      <c r="V15" s="58">
        <v>27326392</v>
      </c>
      <c r="W15" s="20">
        <f t="shared" si="4"/>
        <v>0.63191904836752233</v>
      </c>
      <c r="X15" s="19">
        <v>1599</v>
      </c>
      <c r="Y15" s="57">
        <v>24509541</v>
      </c>
      <c r="Z15" s="17">
        <f t="shared" si="5"/>
        <v>0.56677975726340935</v>
      </c>
      <c r="AA15" s="16">
        <v>3451.5</v>
      </c>
    </row>
    <row r="16" spans="1:27">
      <c r="D16" s="15" t="s">
        <v>384</v>
      </c>
      <c r="F16" s="31">
        <v>1</v>
      </c>
      <c r="G16" s="31">
        <v>36</v>
      </c>
      <c r="H16" s="31" t="s">
        <v>278</v>
      </c>
      <c r="J16" s="31">
        <v>30</v>
      </c>
      <c r="K16" s="29">
        <f t="shared" si="0"/>
        <v>1E-3</v>
      </c>
      <c r="L16" s="28">
        <v>25390202</v>
      </c>
      <c r="M16" s="66">
        <v>1223115</v>
      </c>
      <c r="N16" s="65">
        <f t="shared" si="1"/>
        <v>4.8172716388786507E-2</v>
      </c>
      <c r="O16" s="27">
        <v>689</v>
      </c>
      <c r="P16" s="64">
        <v>1083305</v>
      </c>
      <c r="Q16" s="63">
        <f t="shared" si="2"/>
        <v>4.2666261576020548E-2</v>
      </c>
      <c r="R16" s="62">
        <v>520</v>
      </c>
      <c r="S16" s="61">
        <v>1034512</v>
      </c>
      <c r="T16" s="60">
        <f t="shared" si="3"/>
        <v>4.0744536022202578E-2</v>
      </c>
      <c r="U16" s="59">
        <v>1293.5</v>
      </c>
      <c r="V16" s="58">
        <v>1097114</v>
      </c>
      <c r="W16" s="20">
        <f t="shared" si="4"/>
        <v>4.321013279059379E-2</v>
      </c>
      <c r="X16" s="19">
        <v>994.5</v>
      </c>
      <c r="Y16" s="57">
        <v>1086647</v>
      </c>
      <c r="Z16" s="17">
        <f t="shared" si="5"/>
        <v>4.279788715347755E-2</v>
      </c>
      <c r="AA16" s="16">
        <v>1261</v>
      </c>
    </row>
    <row r="17" spans="1:27">
      <c r="D17" s="15" t="s">
        <v>383</v>
      </c>
      <c r="F17" s="31">
        <v>1</v>
      </c>
      <c r="G17" s="31">
        <v>40</v>
      </c>
      <c r="H17" s="31" t="s">
        <v>278</v>
      </c>
      <c r="I17" s="31" t="s">
        <v>278</v>
      </c>
      <c r="J17" s="31">
        <v>26</v>
      </c>
      <c r="K17" s="29">
        <f t="shared" si="0"/>
        <v>2.5118864315095777E-3</v>
      </c>
      <c r="L17" s="28">
        <v>42987824</v>
      </c>
      <c r="M17" s="66">
        <v>30681113</v>
      </c>
      <c r="N17" s="65">
        <f t="shared" si="1"/>
        <v>0.71371635372844178</v>
      </c>
      <c r="O17" s="27">
        <v>1378</v>
      </c>
      <c r="P17" s="64">
        <v>29806485</v>
      </c>
      <c r="Q17" s="63">
        <f t="shared" si="2"/>
        <v>0.69337040646672421</v>
      </c>
      <c r="R17" s="62">
        <v>1274</v>
      </c>
      <c r="S17" s="61">
        <v>28645549</v>
      </c>
      <c r="T17" s="60">
        <f t="shared" si="3"/>
        <v>0.66636424769953462</v>
      </c>
      <c r="U17" s="59">
        <v>2925</v>
      </c>
      <c r="V17" s="58">
        <v>29008463</v>
      </c>
      <c r="W17" s="20">
        <f t="shared" si="4"/>
        <v>0.67480649869600284</v>
      </c>
      <c r="X17" s="19">
        <v>1592.5</v>
      </c>
      <c r="Y17" s="57">
        <v>29373650</v>
      </c>
      <c r="Z17" s="17">
        <f t="shared" si="5"/>
        <v>0.68330162512994375</v>
      </c>
      <c r="AA17" s="16">
        <v>4166.5</v>
      </c>
    </row>
    <row r="18" spans="1:27" s="56" customFormat="1">
      <c r="A18" s="56" t="s">
        <v>382</v>
      </c>
      <c r="B18" s="56" t="s">
        <v>381</v>
      </c>
      <c r="C18" s="71">
        <v>1.8</v>
      </c>
      <c r="D18" s="56" t="s">
        <v>380</v>
      </c>
      <c r="E18" s="69" t="s">
        <v>379</v>
      </c>
      <c r="F18" s="69">
        <v>1</v>
      </c>
      <c r="G18" s="69">
        <v>72</v>
      </c>
      <c r="H18" s="69" t="s">
        <v>278</v>
      </c>
      <c r="I18" s="69"/>
      <c r="J18" s="69">
        <v>33</v>
      </c>
      <c r="K18" s="67">
        <f t="shared" si="0"/>
        <v>5.0118723362727209E-4</v>
      </c>
      <c r="L18" s="28">
        <v>7049947</v>
      </c>
      <c r="M18" s="66">
        <v>5733267</v>
      </c>
      <c r="N18" s="65">
        <f t="shared" si="1"/>
        <v>0.81323547538726182</v>
      </c>
      <c r="O18" s="27">
        <v>442</v>
      </c>
      <c r="P18" s="64">
        <v>4699273</v>
      </c>
      <c r="Q18" s="63">
        <f t="shared" si="2"/>
        <v>0.66656855718206109</v>
      </c>
      <c r="R18" s="62">
        <v>286</v>
      </c>
      <c r="S18" s="61">
        <v>4247850</v>
      </c>
      <c r="T18" s="60">
        <f t="shared" si="3"/>
        <v>0.60253644460022182</v>
      </c>
      <c r="U18" s="59">
        <v>786.5</v>
      </c>
      <c r="V18" s="58">
        <v>5661999</v>
      </c>
      <c r="W18" s="20">
        <f t="shared" si="4"/>
        <v>0.80312646322021997</v>
      </c>
      <c r="X18" s="19">
        <v>403</v>
      </c>
      <c r="Y18" s="57">
        <v>4770856</v>
      </c>
      <c r="Z18" s="17">
        <f t="shared" si="5"/>
        <v>0.67672225053606783</v>
      </c>
      <c r="AA18" s="16">
        <v>949</v>
      </c>
    </row>
    <row r="19" spans="1:27" s="56" customFormat="1">
      <c r="C19" s="71"/>
      <c r="D19" s="56" t="s">
        <v>378</v>
      </c>
      <c r="E19" s="69" t="s">
        <v>377</v>
      </c>
      <c r="F19" s="69">
        <v>1</v>
      </c>
      <c r="G19" s="69">
        <v>72</v>
      </c>
      <c r="H19" s="69" t="s">
        <v>278</v>
      </c>
      <c r="I19" s="69"/>
      <c r="J19" s="69">
        <v>35</v>
      </c>
      <c r="K19" s="67">
        <f t="shared" si="0"/>
        <v>3.1622776601683783E-4</v>
      </c>
      <c r="L19" s="78">
        <v>5714693</v>
      </c>
      <c r="M19" s="66">
        <v>4786186</v>
      </c>
      <c r="N19" s="65">
        <f t="shared" si="1"/>
        <v>0.83752285555847006</v>
      </c>
      <c r="O19" s="27">
        <v>357.5</v>
      </c>
      <c r="P19" s="64">
        <v>3943512</v>
      </c>
      <c r="Q19" s="63">
        <f t="shared" si="2"/>
        <v>0.69006541558750401</v>
      </c>
      <c r="R19" s="62">
        <v>260</v>
      </c>
      <c r="S19" s="61">
        <v>3664315</v>
      </c>
      <c r="T19" s="60">
        <f t="shared" si="3"/>
        <v>0.64120942279838999</v>
      </c>
      <c r="U19" s="59">
        <v>643.5</v>
      </c>
      <c r="V19" s="58">
        <v>4724377</v>
      </c>
      <c r="W19" s="20">
        <f t="shared" si="4"/>
        <v>0.82670705145490753</v>
      </c>
      <c r="X19" s="19">
        <v>357.5</v>
      </c>
      <c r="Y19" s="57">
        <v>4052739</v>
      </c>
      <c r="Z19" s="17">
        <f t="shared" si="5"/>
        <v>0.70917877828257792</v>
      </c>
      <c r="AA19" s="16">
        <v>767</v>
      </c>
    </row>
    <row r="20" spans="1:27" s="56" customFormat="1">
      <c r="C20" s="71"/>
      <c r="D20" s="56" t="s">
        <v>376</v>
      </c>
      <c r="E20" s="69" t="s">
        <v>375</v>
      </c>
      <c r="F20" s="69">
        <v>1</v>
      </c>
      <c r="G20" s="69">
        <v>72</v>
      </c>
      <c r="H20" s="69" t="s">
        <v>278</v>
      </c>
      <c r="I20" s="69"/>
      <c r="J20" s="69">
        <v>34</v>
      </c>
      <c r="K20" s="67">
        <f t="shared" si="0"/>
        <v>3.9810717055349708E-4</v>
      </c>
      <c r="L20" s="28">
        <v>4035741</v>
      </c>
      <c r="M20" s="66">
        <v>3239673</v>
      </c>
      <c r="N20" s="65">
        <f t="shared" si="1"/>
        <v>0.80274551810931372</v>
      </c>
      <c r="O20" s="27">
        <v>598</v>
      </c>
      <c r="P20" s="64">
        <v>2632253</v>
      </c>
      <c r="Q20" s="63">
        <f t="shared" si="2"/>
        <v>0.65223536396413939</v>
      </c>
      <c r="R20" s="62">
        <v>175.5</v>
      </c>
      <c r="S20" s="61">
        <v>2446039</v>
      </c>
      <c r="T20" s="60">
        <f t="shared" si="3"/>
        <v>0.6060941472706004</v>
      </c>
      <c r="U20" s="59">
        <v>442</v>
      </c>
      <c r="V20" s="58">
        <v>3194219</v>
      </c>
      <c r="W20" s="20">
        <f t="shared" si="4"/>
        <v>0.79148265461039247</v>
      </c>
      <c r="X20" s="19">
        <v>299</v>
      </c>
      <c r="Y20" s="57">
        <v>2740122</v>
      </c>
      <c r="Z20" s="17">
        <f t="shared" si="5"/>
        <v>0.67896378880607056</v>
      </c>
      <c r="AA20" s="16">
        <v>741</v>
      </c>
    </row>
    <row r="21" spans="1:27" s="56" customFormat="1">
      <c r="C21" s="71"/>
      <c r="D21" s="56" t="s">
        <v>374</v>
      </c>
      <c r="E21" s="69" t="s">
        <v>373</v>
      </c>
      <c r="F21" s="69">
        <v>1</v>
      </c>
      <c r="G21" s="69">
        <v>72</v>
      </c>
      <c r="H21" s="69" t="s">
        <v>278</v>
      </c>
      <c r="I21" s="69"/>
      <c r="J21" s="69">
        <v>34</v>
      </c>
      <c r="K21" s="67">
        <f t="shared" si="0"/>
        <v>3.9810717055349708E-4</v>
      </c>
      <c r="L21" s="28">
        <v>3354130</v>
      </c>
      <c r="M21" s="66">
        <v>2590746</v>
      </c>
      <c r="N21" s="65">
        <f t="shared" si="1"/>
        <v>0.77240476666080327</v>
      </c>
      <c r="O21" s="27">
        <v>474.5</v>
      </c>
      <c r="P21" s="64">
        <v>2155870</v>
      </c>
      <c r="Q21" s="63">
        <f t="shared" si="2"/>
        <v>0.6427508772766708</v>
      </c>
      <c r="R21" s="62">
        <v>149.5</v>
      </c>
      <c r="S21" s="61">
        <v>1950740</v>
      </c>
      <c r="T21" s="60">
        <f t="shared" si="3"/>
        <v>0.58159343853696788</v>
      </c>
      <c r="U21" s="59">
        <v>370.5</v>
      </c>
      <c r="V21" s="58">
        <v>2595233</v>
      </c>
      <c r="W21" s="20">
        <f t="shared" si="4"/>
        <v>0.77374252041513003</v>
      </c>
      <c r="X21" s="19">
        <v>260</v>
      </c>
      <c r="Y21" s="57">
        <v>2193468</v>
      </c>
      <c r="Z21" s="17">
        <f t="shared" si="5"/>
        <v>0.6539603414298194</v>
      </c>
      <c r="AA21" s="16">
        <v>409.5</v>
      </c>
    </row>
    <row r="22" spans="1:27" s="73" customFormat="1" ht="28">
      <c r="A22" s="77" t="s">
        <v>372</v>
      </c>
      <c r="B22" s="77" t="s">
        <v>354</v>
      </c>
      <c r="C22" s="76">
        <v>5</v>
      </c>
      <c r="D22" s="73" t="s">
        <v>371</v>
      </c>
      <c r="E22" s="72" t="s">
        <v>370</v>
      </c>
      <c r="F22" s="72">
        <v>1</v>
      </c>
      <c r="G22" s="72">
        <v>75</v>
      </c>
      <c r="H22" s="72"/>
      <c r="I22" s="72"/>
      <c r="J22" s="72">
        <v>34</v>
      </c>
      <c r="K22" s="75">
        <f t="shared" si="0"/>
        <v>3.9810717055349708E-4</v>
      </c>
      <c r="L22" s="74">
        <v>20567192</v>
      </c>
      <c r="M22" s="66">
        <v>20456542</v>
      </c>
      <c r="N22" s="65">
        <f t="shared" si="1"/>
        <v>0.99462007258939378</v>
      </c>
      <c r="O22" s="27">
        <v>1625</v>
      </c>
      <c r="P22" s="64">
        <v>20302222</v>
      </c>
      <c r="Q22" s="63">
        <f t="shared" si="2"/>
        <v>0.98711686067791848</v>
      </c>
      <c r="R22" s="62">
        <v>1092</v>
      </c>
      <c r="S22" s="61">
        <v>20025381</v>
      </c>
      <c r="T22" s="60">
        <f t="shared" si="3"/>
        <v>0.97365653998854096</v>
      </c>
      <c r="U22" s="59">
        <v>2743</v>
      </c>
      <c r="V22" s="58">
        <v>20473998</v>
      </c>
      <c r="W22" s="20">
        <f t="shared" si="4"/>
        <v>0.99546880293624918</v>
      </c>
      <c r="X22" s="19">
        <v>1339</v>
      </c>
      <c r="Y22" s="57">
        <v>20399683</v>
      </c>
      <c r="Z22" s="17">
        <f t="shared" si="5"/>
        <v>0.99185552407932009</v>
      </c>
      <c r="AA22" s="16">
        <v>2424.5</v>
      </c>
    </row>
    <row r="23" spans="1:27">
      <c r="D23" s="73" t="s">
        <v>369</v>
      </c>
      <c r="E23" s="72" t="s">
        <v>368</v>
      </c>
      <c r="F23" s="31">
        <v>1</v>
      </c>
      <c r="G23" s="31">
        <v>75</v>
      </c>
      <c r="J23" s="31">
        <v>34</v>
      </c>
      <c r="K23" s="29">
        <f t="shared" si="0"/>
        <v>3.9810717055349708E-4</v>
      </c>
      <c r="L23" s="28">
        <v>28734142</v>
      </c>
      <c r="M23" s="66">
        <v>28564444</v>
      </c>
      <c r="N23" s="65">
        <f t="shared" si="1"/>
        <v>0.99409420333483423</v>
      </c>
      <c r="O23" s="27">
        <v>1878.5</v>
      </c>
      <c r="P23" s="64">
        <v>28363918</v>
      </c>
      <c r="Q23" s="63">
        <f t="shared" si="2"/>
        <v>0.98711553663234486</v>
      </c>
      <c r="R23" s="62">
        <v>1521</v>
      </c>
      <c r="S23" s="61">
        <v>28055406</v>
      </c>
      <c r="T23" s="60">
        <f t="shared" si="3"/>
        <v>0.97637876224040376</v>
      </c>
      <c r="U23" s="59">
        <v>3672.5</v>
      </c>
      <c r="V23" s="58">
        <v>28597091</v>
      </c>
      <c r="W23" s="20">
        <f t="shared" si="4"/>
        <v>0.99523037785502699</v>
      </c>
      <c r="X23" s="19">
        <v>1755</v>
      </c>
      <c r="Y23" s="57">
        <v>28502701</v>
      </c>
      <c r="Z23" s="17">
        <f t="shared" si="5"/>
        <v>0.99194543550317249</v>
      </c>
      <c r="AA23" s="16">
        <v>3373.5</v>
      </c>
    </row>
    <row r="24" spans="1:27">
      <c r="D24" s="15" t="s">
        <v>367</v>
      </c>
      <c r="E24" s="31" t="s">
        <v>366</v>
      </c>
      <c r="F24" s="31">
        <v>1</v>
      </c>
      <c r="G24" s="31">
        <v>75</v>
      </c>
      <c r="J24" s="31">
        <v>34</v>
      </c>
      <c r="K24" s="29">
        <f t="shared" si="0"/>
        <v>3.9810717055349708E-4</v>
      </c>
      <c r="L24" s="28">
        <v>27177637</v>
      </c>
      <c r="M24" s="66">
        <v>26950624</v>
      </c>
      <c r="N24" s="65">
        <f t="shared" si="1"/>
        <v>0.99164706629939903</v>
      </c>
      <c r="O24" s="27">
        <v>2216.5</v>
      </c>
      <c r="P24" s="64">
        <v>25277549</v>
      </c>
      <c r="Q24" s="63">
        <f t="shared" si="2"/>
        <v>0.93008634267946111</v>
      </c>
      <c r="R24" s="62">
        <v>1404</v>
      </c>
      <c r="S24" s="61">
        <v>24979323</v>
      </c>
      <c r="T24" s="60">
        <f t="shared" si="3"/>
        <v>0.91911312966612957</v>
      </c>
      <c r="U24" s="59">
        <v>3770</v>
      </c>
      <c r="V24" s="58">
        <v>26946717</v>
      </c>
      <c r="W24" s="20">
        <f t="shared" si="4"/>
        <v>0.9915033084002115</v>
      </c>
      <c r="X24" s="19">
        <v>1787.5</v>
      </c>
      <c r="Y24" s="57">
        <v>25499320</v>
      </c>
      <c r="Z24" s="17">
        <f t="shared" si="5"/>
        <v>0.93824639721253178</v>
      </c>
      <c r="AA24" s="16">
        <v>3529.5</v>
      </c>
    </row>
    <row r="25" spans="1:27">
      <c r="D25" s="15" t="s">
        <v>365</v>
      </c>
      <c r="E25" s="31" t="s">
        <v>364</v>
      </c>
      <c r="F25" s="31">
        <v>1</v>
      </c>
      <c r="G25" s="31">
        <v>75</v>
      </c>
      <c r="J25" s="31">
        <v>34</v>
      </c>
      <c r="K25" s="29">
        <f t="shared" si="0"/>
        <v>3.9810717055349708E-4</v>
      </c>
      <c r="L25" s="28">
        <v>20483214</v>
      </c>
      <c r="M25" s="66">
        <v>20314670</v>
      </c>
      <c r="N25" s="65">
        <f t="shared" si="1"/>
        <v>0.99177160381178464</v>
      </c>
      <c r="O25" s="27">
        <v>2106</v>
      </c>
      <c r="P25" s="64">
        <v>18954113</v>
      </c>
      <c r="Q25" s="63">
        <f t="shared" si="2"/>
        <v>0.92534858054990787</v>
      </c>
      <c r="R25" s="62">
        <v>1066</v>
      </c>
      <c r="S25" s="61">
        <v>18662334</v>
      </c>
      <c r="T25" s="60">
        <f t="shared" si="3"/>
        <v>0.91110379455099189</v>
      </c>
      <c r="U25" s="59">
        <v>2554.5</v>
      </c>
      <c r="V25" s="58">
        <v>20301879</v>
      </c>
      <c r="W25" s="20">
        <f t="shared" si="4"/>
        <v>0.99114714126406134</v>
      </c>
      <c r="X25" s="19">
        <v>1449.5</v>
      </c>
      <c r="Y25" s="57">
        <v>19166574</v>
      </c>
      <c r="Z25" s="17">
        <f t="shared" si="5"/>
        <v>0.93572102503054455</v>
      </c>
      <c r="AA25" s="16">
        <v>2496</v>
      </c>
    </row>
    <row r="26" spans="1:27">
      <c r="D26" s="15" t="s">
        <v>363</v>
      </c>
      <c r="E26" s="31" t="s">
        <v>362</v>
      </c>
      <c r="F26" s="31">
        <v>1</v>
      </c>
      <c r="G26" s="31">
        <v>75</v>
      </c>
      <c r="J26" s="31">
        <v>34</v>
      </c>
      <c r="K26" s="29">
        <f t="shared" si="0"/>
        <v>3.9810717055349708E-4</v>
      </c>
      <c r="L26" s="28">
        <v>22247904</v>
      </c>
      <c r="M26" s="66">
        <v>22124066</v>
      </c>
      <c r="N26" s="65">
        <f t="shared" si="1"/>
        <v>0.99443372283519382</v>
      </c>
      <c r="O26" s="27">
        <v>1605.5</v>
      </c>
      <c r="P26" s="64">
        <v>21928231</v>
      </c>
      <c r="Q26" s="63">
        <f t="shared" si="2"/>
        <v>0.98563132059541425</v>
      </c>
      <c r="R26" s="62">
        <v>1183</v>
      </c>
      <c r="S26" s="61">
        <v>21635034</v>
      </c>
      <c r="T26" s="60">
        <f t="shared" si="3"/>
        <v>0.97245268587998224</v>
      </c>
      <c r="U26" s="59">
        <v>2834</v>
      </c>
      <c r="V26" s="58">
        <v>22140966</v>
      </c>
      <c r="W26" s="20">
        <f t="shared" si="4"/>
        <v>0.99519334495510225</v>
      </c>
      <c r="X26" s="19">
        <v>1449.5</v>
      </c>
      <c r="Y26" s="57">
        <v>22048484</v>
      </c>
      <c r="Z26" s="17">
        <f t="shared" si="5"/>
        <v>0.99103645898508008</v>
      </c>
      <c r="AA26" s="16">
        <v>2684.5</v>
      </c>
    </row>
    <row r="27" spans="1:27">
      <c r="D27" s="15" t="s">
        <v>361</v>
      </c>
      <c r="E27" s="31" t="s">
        <v>360</v>
      </c>
      <c r="F27" s="31">
        <v>1</v>
      </c>
      <c r="G27" s="31">
        <v>75</v>
      </c>
      <c r="J27" s="31">
        <v>34</v>
      </c>
      <c r="K27" s="29">
        <f t="shared" si="0"/>
        <v>3.9810717055349708E-4</v>
      </c>
      <c r="L27" s="28">
        <v>24557720</v>
      </c>
      <c r="M27" s="66">
        <v>24409714</v>
      </c>
      <c r="N27" s="65">
        <f t="shared" si="1"/>
        <v>0.99397313757140315</v>
      </c>
      <c r="O27" s="27">
        <v>1846</v>
      </c>
      <c r="P27" s="64">
        <v>24154411</v>
      </c>
      <c r="Q27" s="63">
        <f t="shared" si="2"/>
        <v>0.98357709917695946</v>
      </c>
      <c r="R27" s="62">
        <v>1300</v>
      </c>
      <c r="S27" s="61">
        <v>23866267</v>
      </c>
      <c r="T27" s="60">
        <f t="shared" si="3"/>
        <v>0.97184376236881931</v>
      </c>
      <c r="U27" s="59">
        <v>3237</v>
      </c>
      <c r="V27" s="58">
        <v>24439660</v>
      </c>
      <c r="W27" s="20">
        <f t="shared" si="4"/>
        <v>0.99519255044849442</v>
      </c>
      <c r="X27" s="19">
        <v>1560</v>
      </c>
      <c r="Y27" s="57">
        <v>24345192</v>
      </c>
      <c r="Z27" s="17">
        <f t="shared" si="5"/>
        <v>0.99134577639943777</v>
      </c>
      <c r="AA27" s="16">
        <v>2736.5</v>
      </c>
    </row>
    <row r="28" spans="1:27">
      <c r="D28" s="15" t="s">
        <v>359</v>
      </c>
      <c r="E28" s="31" t="s">
        <v>358</v>
      </c>
      <c r="F28" s="31">
        <v>1</v>
      </c>
      <c r="G28" s="31">
        <v>75</v>
      </c>
      <c r="J28" s="31">
        <v>34</v>
      </c>
      <c r="K28" s="29">
        <f t="shared" si="0"/>
        <v>3.9810717055349708E-4</v>
      </c>
      <c r="L28" s="28">
        <v>25040451</v>
      </c>
      <c r="M28" s="66">
        <v>24883649</v>
      </c>
      <c r="N28" s="65">
        <f t="shared" si="1"/>
        <v>0.99373805208220889</v>
      </c>
      <c r="O28" s="27">
        <v>1781</v>
      </c>
      <c r="P28" s="64">
        <v>24665064</v>
      </c>
      <c r="Q28" s="63">
        <f t="shared" si="2"/>
        <v>0.98500877639943463</v>
      </c>
      <c r="R28" s="62">
        <v>1332.5</v>
      </c>
      <c r="S28" s="61">
        <v>24400526</v>
      </c>
      <c r="T28" s="60">
        <f t="shared" si="3"/>
        <v>0.97444435006382268</v>
      </c>
      <c r="U28" s="59">
        <v>3165.5</v>
      </c>
      <c r="V28" s="58">
        <v>24909279</v>
      </c>
      <c r="W28" s="20">
        <f t="shared" si="4"/>
        <v>0.99476159594729341</v>
      </c>
      <c r="X28" s="19">
        <v>1573</v>
      </c>
      <c r="Y28" s="57">
        <v>24814465</v>
      </c>
      <c r="Z28" s="17">
        <f t="shared" si="5"/>
        <v>0.9909751625479909</v>
      </c>
      <c r="AA28" s="16">
        <v>2795</v>
      </c>
    </row>
    <row r="29" spans="1:27">
      <c r="D29" s="15" t="s">
        <v>357</v>
      </c>
      <c r="E29" s="31" t="s">
        <v>356</v>
      </c>
      <c r="F29" s="31">
        <v>1</v>
      </c>
      <c r="G29" s="31">
        <v>75</v>
      </c>
      <c r="J29" s="31">
        <v>34</v>
      </c>
      <c r="K29" s="29">
        <f t="shared" si="0"/>
        <v>3.9810717055349708E-4</v>
      </c>
      <c r="L29" s="28">
        <v>26603964</v>
      </c>
      <c r="M29" s="66">
        <v>26461848</v>
      </c>
      <c r="N29" s="65">
        <f t="shared" si="1"/>
        <v>0.99465808929827149</v>
      </c>
      <c r="O29" s="27">
        <v>1846</v>
      </c>
      <c r="P29" s="64">
        <v>26263134</v>
      </c>
      <c r="Q29" s="63">
        <f t="shared" si="2"/>
        <v>0.98718875127029937</v>
      </c>
      <c r="R29" s="62">
        <v>1410.5</v>
      </c>
      <c r="S29" s="61">
        <v>25966850</v>
      </c>
      <c r="T29" s="60">
        <f t="shared" si="3"/>
        <v>0.97605191466955832</v>
      </c>
      <c r="U29" s="59">
        <v>3412.5</v>
      </c>
      <c r="V29" s="58">
        <v>26483805</v>
      </c>
      <c r="W29" s="20">
        <f t="shared" si="4"/>
        <v>0.99548341743358248</v>
      </c>
      <c r="X29" s="19">
        <v>1625</v>
      </c>
      <c r="Y29" s="57">
        <v>26395185</v>
      </c>
      <c r="Z29" s="17">
        <f t="shared" si="5"/>
        <v>0.99215233489264987</v>
      </c>
      <c r="AA29" s="16">
        <v>2983.5</v>
      </c>
    </row>
    <row r="30" spans="1:27" s="56" customFormat="1">
      <c r="A30" s="56" t="s">
        <v>355</v>
      </c>
      <c r="B30" s="56" t="s">
        <v>354</v>
      </c>
      <c r="C30" s="71">
        <v>4.5999999999999996</v>
      </c>
      <c r="D30" s="70" t="s">
        <v>353</v>
      </c>
      <c r="E30" s="69" t="s">
        <v>352</v>
      </c>
      <c r="F30" s="69">
        <v>1</v>
      </c>
      <c r="G30" s="69">
        <v>100</v>
      </c>
      <c r="H30" s="69"/>
      <c r="I30" s="69"/>
      <c r="J30" s="68">
        <v>33</v>
      </c>
      <c r="K30" s="67">
        <f t="shared" si="0"/>
        <v>5.0118723362727209E-4</v>
      </c>
      <c r="L30" s="28">
        <v>28229039</v>
      </c>
      <c r="M30" s="66">
        <v>27250747</v>
      </c>
      <c r="N30" s="65">
        <f t="shared" si="1"/>
        <v>0.96534448090847158</v>
      </c>
      <c r="O30" s="27">
        <v>2866.5</v>
      </c>
      <c r="P30" s="64">
        <v>27360765</v>
      </c>
      <c r="Q30" s="63">
        <f t="shared" si="2"/>
        <v>0.96924181513936769</v>
      </c>
      <c r="R30" s="62">
        <v>1664</v>
      </c>
      <c r="S30" s="61">
        <v>24365263</v>
      </c>
      <c r="T30" s="60">
        <f t="shared" si="3"/>
        <v>0.86312761125166182</v>
      </c>
      <c r="U30" s="59">
        <v>3893.5</v>
      </c>
      <c r="V30" s="58">
        <v>27926901</v>
      </c>
      <c r="W30" s="20">
        <f t="shared" si="4"/>
        <v>0.98929690805273252</v>
      </c>
      <c r="X30" s="19">
        <v>2203.5</v>
      </c>
      <c r="Y30" s="57">
        <v>26339464</v>
      </c>
      <c r="Z30" s="17">
        <f t="shared" si="5"/>
        <v>0.93306272310580607</v>
      </c>
      <c r="AA30" s="16">
        <v>4186</v>
      </c>
    </row>
    <row r="31" spans="1:27" s="56" customFormat="1">
      <c r="C31" s="71"/>
      <c r="D31" s="70" t="s">
        <v>351</v>
      </c>
      <c r="E31" s="69" t="s">
        <v>350</v>
      </c>
      <c r="F31" s="69">
        <v>1</v>
      </c>
      <c r="G31" s="69">
        <v>100</v>
      </c>
      <c r="H31" s="69"/>
      <c r="I31" s="69"/>
      <c r="J31" s="68">
        <v>33</v>
      </c>
      <c r="K31" s="67">
        <f t="shared" si="0"/>
        <v>5.0118723362727209E-4</v>
      </c>
      <c r="L31" s="28">
        <v>29003056</v>
      </c>
      <c r="M31" s="66">
        <v>27841628</v>
      </c>
      <c r="N31" s="65">
        <f t="shared" si="1"/>
        <v>0.95995497853743417</v>
      </c>
      <c r="O31" s="27">
        <v>3276</v>
      </c>
      <c r="P31" s="64">
        <v>28082546</v>
      </c>
      <c r="Q31" s="63">
        <f t="shared" si="2"/>
        <v>0.96826162043061947</v>
      </c>
      <c r="R31" s="62">
        <v>1787.5</v>
      </c>
      <c r="S31" s="61">
        <v>24586438</v>
      </c>
      <c r="T31" s="60">
        <f t="shared" si="3"/>
        <v>0.84771887486615205</v>
      </c>
      <c r="U31" s="59">
        <v>4205.5</v>
      </c>
      <c r="V31" s="58">
        <v>28750559</v>
      </c>
      <c r="W31" s="20">
        <f t="shared" si="4"/>
        <v>0.99129412431572728</v>
      </c>
      <c r="X31" s="19">
        <v>2353</v>
      </c>
      <c r="Y31" s="57">
        <v>26914170</v>
      </c>
      <c r="Z31" s="17">
        <f t="shared" si="5"/>
        <v>0.92797703800592601</v>
      </c>
      <c r="AA31" s="16">
        <v>5440.5</v>
      </c>
    </row>
    <row r="32" spans="1:27" s="56" customFormat="1">
      <c r="C32" s="71"/>
      <c r="D32" s="70" t="s">
        <v>349</v>
      </c>
      <c r="E32" s="69" t="s">
        <v>348</v>
      </c>
      <c r="F32" s="69">
        <v>1</v>
      </c>
      <c r="G32" s="69">
        <v>100</v>
      </c>
      <c r="H32" s="69"/>
      <c r="I32" s="69"/>
      <c r="J32" s="68">
        <v>32</v>
      </c>
      <c r="K32" s="67">
        <f t="shared" si="0"/>
        <v>6.3095734448019244E-4</v>
      </c>
      <c r="L32" s="28">
        <v>32061082</v>
      </c>
      <c r="M32" s="66">
        <v>30944513</v>
      </c>
      <c r="N32" s="65">
        <f t="shared" si="1"/>
        <v>0.96517369563510047</v>
      </c>
      <c r="O32" s="27">
        <v>3997.5</v>
      </c>
      <c r="P32" s="64">
        <v>30746557</v>
      </c>
      <c r="Q32" s="63">
        <f t="shared" si="2"/>
        <v>0.95899935629121935</v>
      </c>
      <c r="R32" s="62">
        <v>1898</v>
      </c>
      <c r="S32" s="61">
        <v>27537545</v>
      </c>
      <c r="T32" s="60">
        <f t="shared" si="3"/>
        <v>0.85890878542402282</v>
      </c>
      <c r="U32" s="59">
        <v>4595.5</v>
      </c>
      <c r="V32" s="58">
        <v>31686489</v>
      </c>
      <c r="W32" s="20">
        <f t="shared" si="4"/>
        <v>0.98831627079834672</v>
      </c>
      <c r="X32" s="19">
        <v>2593.5</v>
      </c>
      <c r="Y32" s="57">
        <v>29902028</v>
      </c>
      <c r="Z32" s="17">
        <f t="shared" si="5"/>
        <v>0.93265810554990003</v>
      </c>
      <c r="AA32" s="16">
        <v>4810</v>
      </c>
    </row>
    <row r="33" spans="3:27" s="56" customFormat="1">
      <c r="C33" s="71"/>
      <c r="D33" s="70" t="s">
        <v>347</v>
      </c>
      <c r="E33" s="69" t="s">
        <v>346</v>
      </c>
      <c r="F33" s="69">
        <v>1</v>
      </c>
      <c r="G33" s="69">
        <v>100</v>
      </c>
      <c r="H33" s="69"/>
      <c r="I33" s="69"/>
      <c r="J33" s="68">
        <v>34</v>
      </c>
      <c r="K33" s="67">
        <f t="shared" si="0"/>
        <v>3.9810717055349708E-4</v>
      </c>
      <c r="L33" s="28">
        <v>25193874</v>
      </c>
      <c r="M33" s="66">
        <v>24018580</v>
      </c>
      <c r="N33" s="65">
        <f t="shared" si="1"/>
        <v>0.95335000881563514</v>
      </c>
      <c r="O33" s="27">
        <v>2782</v>
      </c>
      <c r="P33" s="64">
        <v>24154894</v>
      </c>
      <c r="Q33" s="63">
        <f t="shared" si="2"/>
        <v>0.95876060982126055</v>
      </c>
      <c r="R33" s="62">
        <v>1553.5</v>
      </c>
      <c r="S33" s="61">
        <v>20895621</v>
      </c>
      <c r="T33" s="60">
        <f t="shared" si="3"/>
        <v>0.82939293099584444</v>
      </c>
      <c r="U33" s="59">
        <v>3555.5</v>
      </c>
      <c r="V33" s="58">
        <v>24903922</v>
      </c>
      <c r="W33" s="20">
        <f t="shared" si="4"/>
        <v>0.98849117051232371</v>
      </c>
      <c r="X33" s="19">
        <v>2015</v>
      </c>
      <c r="Y33" s="57">
        <v>23195005</v>
      </c>
      <c r="Z33" s="17">
        <f t="shared" si="5"/>
        <v>0.92066051453619246</v>
      </c>
      <c r="AA33" s="16">
        <v>5018</v>
      </c>
    </row>
    <row r="34" spans="3:27" s="56" customFormat="1">
      <c r="C34" s="71"/>
      <c r="D34" s="70" t="s">
        <v>345</v>
      </c>
      <c r="E34" s="69" t="s">
        <v>344</v>
      </c>
      <c r="F34" s="69">
        <v>1</v>
      </c>
      <c r="G34" s="69">
        <v>100</v>
      </c>
      <c r="H34" s="69"/>
      <c r="I34" s="69"/>
      <c r="J34" s="68">
        <v>33</v>
      </c>
      <c r="K34" s="67">
        <f t="shared" si="0"/>
        <v>5.0118723362727209E-4</v>
      </c>
      <c r="L34" s="28">
        <v>29524140</v>
      </c>
      <c r="M34" s="66">
        <v>28180041</v>
      </c>
      <c r="N34" s="65">
        <f t="shared" si="1"/>
        <v>0.95447457572007177</v>
      </c>
      <c r="O34" s="27">
        <v>3055</v>
      </c>
      <c r="P34" s="64">
        <v>28513750</v>
      </c>
      <c r="Q34" s="63">
        <f t="shared" si="2"/>
        <v>0.96577749597448059</v>
      </c>
      <c r="R34" s="62">
        <v>1742</v>
      </c>
      <c r="S34" s="61">
        <v>24725886</v>
      </c>
      <c r="T34" s="60">
        <f t="shared" si="3"/>
        <v>0.83748031272037049</v>
      </c>
      <c r="U34" s="59">
        <v>4127.5</v>
      </c>
      <c r="V34" s="58">
        <v>29221166</v>
      </c>
      <c r="W34" s="20">
        <f t="shared" si="4"/>
        <v>0.98973809228651533</v>
      </c>
      <c r="X34" s="19">
        <v>2340</v>
      </c>
      <c r="Y34" s="57">
        <v>27295145</v>
      </c>
      <c r="Z34" s="17">
        <f t="shared" si="5"/>
        <v>0.92450262734155841</v>
      </c>
      <c r="AA34" s="16">
        <v>4485</v>
      </c>
    </row>
    <row r="35" spans="3:27" s="56" customFormat="1">
      <c r="C35" s="71"/>
      <c r="D35" s="70" t="s">
        <v>343</v>
      </c>
      <c r="E35" s="69" t="s">
        <v>342</v>
      </c>
      <c r="F35" s="69">
        <v>1</v>
      </c>
      <c r="G35" s="69">
        <v>100</v>
      </c>
      <c r="H35" s="69"/>
      <c r="I35" s="69"/>
      <c r="J35" s="68">
        <v>32</v>
      </c>
      <c r="K35" s="67">
        <f t="shared" si="0"/>
        <v>6.3095734448019244E-4</v>
      </c>
      <c r="L35" s="28">
        <v>25891893</v>
      </c>
      <c r="M35" s="66">
        <v>25000311</v>
      </c>
      <c r="N35" s="65">
        <f t="shared" si="1"/>
        <v>0.96556520606662477</v>
      </c>
      <c r="O35" s="27">
        <v>2931.5</v>
      </c>
      <c r="P35" s="64">
        <v>25055440</v>
      </c>
      <c r="Q35" s="63">
        <f t="shared" si="2"/>
        <v>0.9676944053491956</v>
      </c>
      <c r="R35" s="62">
        <v>1592.5</v>
      </c>
      <c r="S35" s="61">
        <v>22316645</v>
      </c>
      <c r="T35" s="60">
        <f t="shared" si="3"/>
        <v>0.86191631488667131</v>
      </c>
      <c r="U35" s="59">
        <v>3666</v>
      </c>
      <c r="V35" s="58">
        <v>25619740</v>
      </c>
      <c r="W35" s="20">
        <f t="shared" si="4"/>
        <v>0.98948887205736558</v>
      </c>
      <c r="X35" s="19">
        <v>2021.5</v>
      </c>
      <c r="Y35" s="57">
        <v>24137783</v>
      </c>
      <c r="Z35" s="17">
        <f t="shared" si="5"/>
        <v>0.93225253943386832</v>
      </c>
      <c r="AA35" s="16">
        <v>4992</v>
      </c>
    </row>
    <row r="36" spans="3:27" s="56" customFormat="1">
      <c r="C36" s="71"/>
      <c r="D36" s="70" t="s">
        <v>339</v>
      </c>
      <c r="E36" s="69" t="s">
        <v>341</v>
      </c>
      <c r="F36" s="69">
        <v>1</v>
      </c>
      <c r="G36" s="69">
        <v>100</v>
      </c>
      <c r="H36" s="69" t="s">
        <v>278</v>
      </c>
      <c r="I36" s="69"/>
      <c r="J36" s="68">
        <v>34</v>
      </c>
      <c r="K36" s="67">
        <f t="shared" si="0"/>
        <v>3.9810717055349708E-4</v>
      </c>
      <c r="L36" s="28">
        <v>25586870</v>
      </c>
      <c r="M36" s="66">
        <v>24555926</v>
      </c>
      <c r="N36" s="65">
        <f t="shared" si="1"/>
        <v>0.95970808465435598</v>
      </c>
      <c r="O36" s="27">
        <v>1683.5</v>
      </c>
      <c r="P36" s="64">
        <v>22662046</v>
      </c>
      <c r="Q36" s="63">
        <f t="shared" si="2"/>
        <v>0.88569043419535098</v>
      </c>
      <c r="R36" s="62">
        <v>1540.5</v>
      </c>
      <c r="S36" s="61">
        <v>21961105</v>
      </c>
      <c r="T36" s="60">
        <f t="shared" si="3"/>
        <v>0.85829587597076151</v>
      </c>
      <c r="U36" s="59">
        <v>3471</v>
      </c>
      <c r="V36" s="58">
        <v>24453847</v>
      </c>
      <c r="W36" s="20">
        <f t="shared" si="4"/>
        <v>0.9557185775360566</v>
      </c>
      <c r="X36" s="19">
        <v>1898</v>
      </c>
      <c r="Y36" s="57">
        <v>22968950</v>
      </c>
      <c r="Z36" s="17">
        <f t="shared" si="5"/>
        <v>0.89768502360781133</v>
      </c>
      <c r="AA36" s="16">
        <v>3828.5</v>
      </c>
    </row>
    <row r="37" spans="3:27" s="56" customFormat="1">
      <c r="C37" s="71"/>
      <c r="D37" s="70" t="s">
        <v>339</v>
      </c>
      <c r="E37" s="69" t="s">
        <v>340</v>
      </c>
      <c r="F37" s="69">
        <v>2</v>
      </c>
      <c r="G37" s="69">
        <v>100</v>
      </c>
      <c r="H37" s="69" t="s">
        <v>278</v>
      </c>
      <c r="I37" s="69"/>
      <c r="J37" s="68">
        <v>34</v>
      </c>
      <c r="K37" s="67">
        <f t="shared" si="0"/>
        <v>3.9810717055349708E-4</v>
      </c>
      <c r="L37" s="28">
        <v>30553305</v>
      </c>
      <c r="M37" s="66">
        <v>29596778</v>
      </c>
      <c r="N37" s="65">
        <f t="shared" si="1"/>
        <v>0.96869317410996947</v>
      </c>
      <c r="O37" s="27">
        <v>2002</v>
      </c>
      <c r="P37" s="64">
        <v>27681670</v>
      </c>
      <c r="Q37" s="63">
        <f t="shared" si="2"/>
        <v>0.90601229556016938</v>
      </c>
      <c r="R37" s="62">
        <v>1768</v>
      </c>
      <c r="S37" s="61">
        <v>26839452</v>
      </c>
      <c r="T37" s="60">
        <f t="shared" si="3"/>
        <v>0.87844676705187863</v>
      </c>
      <c r="U37" s="59">
        <v>4075.5</v>
      </c>
      <c r="V37" s="58">
        <v>29608982</v>
      </c>
      <c r="W37" s="20">
        <f t="shared" si="4"/>
        <v>0.96909260716639334</v>
      </c>
      <c r="X37" s="19">
        <v>2229.5</v>
      </c>
      <c r="Y37" s="57">
        <v>27972041</v>
      </c>
      <c r="Z37" s="17">
        <f t="shared" si="5"/>
        <v>0.91551604646371321</v>
      </c>
      <c r="AA37" s="16">
        <v>4368</v>
      </c>
    </row>
    <row r="38" spans="3:27" s="56" customFormat="1">
      <c r="C38" s="71"/>
      <c r="D38" s="70" t="s">
        <v>339</v>
      </c>
      <c r="E38" s="69" t="s">
        <v>338</v>
      </c>
      <c r="F38" s="69">
        <v>3</v>
      </c>
      <c r="G38" s="69">
        <v>100</v>
      </c>
      <c r="H38" s="69" t="s">
        <v>278</v>
      </c>
      <c r="I38" s="69"/>
      <c r="J38" s="68">
        <v>34</v>
      </c>
      <c r="K38" s="67">
        <f t="shared" si="0"/>
        <v>3.9810717055349708E-4</v>
      </c>
      <c r="L38" s="28">
        <v>33020633</v>
      </c>
      <c r="M38" s="66">
        <v>31640865</v>
      </c>
      <c r="N38" s="65">
        <f t="shared" si="1"/>
        <v>0.95821497425564195</v>
      </c>
      <c r="O38" s="27">
        <v>2262</v>
      </c>
      <c r="P38" s="64">
        <v>28725956</v>
      </c>
      <c r="Q38" s="63">
        <f t="shared" si="2"/>
        <v>0.86993959201206106</v>
      </c>
      <c r="R38" s="62">
        <v>1859</v>
      </c>
      <c r="S38" s="61">
        <v>27797026</v>
      </c>
      <c r="T38" s="60">
        <f t="shared" si="3"/>
        <v>0.84180778727046213</v>
      </c>
      <c r="U38" s="59">
        <v>4173</v>
      </c>
      <c r="V38" s="58">
        <v>31477664</v>
      </c>
      <c r="W38" s="20">
        <f t="shared" si="4"/>
        <v>0.95327257960197187</v>
      </c>
      <c r="X38" s="19">
        <v>2392</v>
      </c>
      <c r="Y38" s="57">
        <v>29235692</v>
      </c>
      <c r="Z38" s="17">
        <f t="shared" si="5"/>
        <v>0.88537648566579563</v>
      </c>
      <c r="AA38" s="16">
        <v>5037.5</v>
      </c>
    </row>
    <row r="39" spans="3:27" s="56" customFormat="1">
      <c r="C39" s="71"/>
      <c r="D39" s="70" t="s">
        <v>335</v>
      </c>
      <c r="E39" s="69" t="s">
        <v>337</v>
      </c>
      <c r="F39" s="69">
        <v>1</v>
      </c>
      <c r="G39" s="69">
        <v>100</v>
      </c>
      <c r="H39" s="69" t="s">
        <v>278</v>
      </c>
      <c r="I39" s="69"/>
      <c r="J39" s="68">
        <v>34</v>
      </c>
      <c r="K39" s="67">
        <f t="shared" si="0"/>
        <v>3.9810717055349708E-4</v>
      </c>
      <c r="L39" s="28">
        <v>32384060</v>
      </c>
      <c r="M39" s="66">
        <v>31303914</v>
      </c>
      <c r="N39" s="65">
        <f t="shared" si="1"/>
        <v>0.9666457510268941</v>
      </c>
      <c r="O39" s="27">
        <v>2145</v>
      </c>
      <c r="P39" s="64">
        <v>29113142</v>
      </c>
      <c r="Q39" s="63">
        <f t="shared" si="2"/>
        <v>0.89899604929091659</v>
      </c>
      <c r="R39" s="62">
        <v>1846</v>
      </c>
      <c r="S39" s="61">
        <v>28199690</v>
      </c>
      <c r="T39" s="60">
        <f t="shared" si="3"/>
        <v>0.87078920925912318</v>
      </c>
      <c r="U39" s="59">
        <v>4004</v>
      </c>
      <c r="V39" s="58">
        <v>31254317</v>
      </c>
      <c r="W39" s="20">
        <f t="shared" si="4"/>
        <v>0.96511422594943319</v>
      </c>
      <c r="X39" s="19">
        <v>2268.5</v>
      </c>
      <c r="Y39" s="57">
        <v>29482909</v>
      </c>
      <c r="Z39" s="17">
        <f t="shared" si="5"/>
        <v>0.91041422848154308</v>
      </c>
      <c r="AA39" s="16">
        <v>4829.5</v>
      </c>
    </row>
    <row r="40" spans="3:27" s="56" customFormat="1">
      <c r="C40" s="71"/>
      <c r="D40" s="70" t="s">
        <v>335</v>
      </c>
      <c r="E40" s="69" t="s">
        <v>336</v>
      </c>
      <c r="F40" s="69">
        <v>2</v>
      </c>
      <c r="G40" s="69">
        <v>100</v>
      </c>
      <c r="H40" s="69" t="s">
        <v>278</v>
      </c>
      <c r="I40" s="69"/>
      <c r="J40" s="68">
        <v>34</v>
      </c>
      <c r="K40" s="67">
        <f t="shared" si="0"/>
        <v>3.9810717055349708E-4</v>
      </c>
      <c r="L40" s="28">
        <v>31372341</v>
      </c>
      <c r="M40" s="66">
        <v>30134682</v>
      </c>
      <c r="N40" s="65">
        <f t="shared" si="1"/>
        <v>0.96054935779258555</v>
      </c>
      <c r="O40" s="27">
        <v>2093</v>
      </c>
      <c r="P40" s="64">
        <v>27691241</v>
      </c>
      <c r="Q40" s="63">
        <f t="shared" si="2"/>
        <v>0.88266415949004251</v>
      </c>
      <c r="R40" s="62">
        <v>1800.5</v>
      </c>
      <c r="S40" s="61">
        <v>26813587</v>
      </c>
      <c r="T40" s="60">
        <f t="shared" si="3"/>
        <v>0.85468875274561118</v>
      </c>
      <c r="U40" s="59">
        <v>4043</v>
      </c>
      <c r="V40" s="58">
        <v>30024306</v>
      </c>
      <c r="W40" s="20">
        <f t="shared" si="4"/>
        <v>0.95703109946433385</v>
      </c>
      <c r="X40" s="19">
        <v>2086.5</v>
      </c>
      <c r="Y40" s="57">
        <v>28134435</v>
      </c>
      <c r="Z40" s="17">
        <f t="shared" si="5"/>
        <v>0.89679106191023483</v>
      </c>
      <c r="AA40" s="16">
        <v>4589</v>
      </c>
    </row>
    <row r="41" spans="3:27" s="56" customFormat="1">
      <c r="C41" s="71"/>
      <c r="D41" s="70" t="s">
        <v>335</v>
      </c>
      <c r="E41" s="69" t="s">
        <v>334</v>
      </c>
      <c r="F41" s="69">
        <v>3</v>
      </c>
      <c r="G41" s="69">
        <v>100</v>
      </c>
      <c r="H41" s="69" t="s">
        <v>278</v>
      </c>
      <c r="I41" s="69"/>
      <c r="J41" s="68">
        <v>34</v>
      </c>
      <c r="K41" s="67">
        <f t="shared" ref="K41:K72" si="6">POWER(10,-J41/10)</f>
        <v>3.9810717055349708E-4</v>
      </c>
      <c r="L41" s="28">
        <v>32411642</v>
      </c>
      <c r="M41" s="66">
        <v>31290206</v>
      </c>
      <c r="N41" s="65">
        <f t="shared" ref="N41:N72" si="7">M41/$L41</f>
        <v>0.96540021020841837</v>
      </c>
      <c r="O41" s="27">
        <v>2203.5</v>
      </c>
      <c r="P41" s="64">
        <v>28817199</v>
      </c>
      <c r="Q41" s="63">
        <f t="shared" ref="Q41:Q72" si="8">P41/$L41</f>
        <v>0.88910024984232516</v>
      </c>
      <c r="R41" s="62">
        <v>1846</v>
      </c>
      <c r="S41" s="61">
        <v>27920012</v>
      </c>
      <c r="T41" s="60">
        <f t="shared" ref="T41:T72" si="9">S41/$L41</f>
        <v>0.86141923942020582</v>
      </c>
      <c r="U41" s="59">
        <v>4342</v>
      </c>
      <c r="V41" s="58">
        <v>31236585</v>
      </c>
      <c r="W41" s="20">
        <f t="shared" ref="W41:W72" si="10">V41/$L41</f>
        <v>0.96374583552416138</v>
      </c>
      <c r="X41" s="19">
        <v>2138.5</v>
      </c>
      <c r="Y41" s="57">
        <v>29240864</v>
      </c>
      <c r="Z41" s="17">
        <f t="shared" ref="Z41:Z72" si="11">Y41/$L41</f>
        <v>0.90217163326683669</v>
      </c>
      <c r="AA41" s="16">
        <v>4686.5</v>
      </c>
    </row>
    <row r="42" spans="3:27" s="56" customFormat="1">
      <c r="C42" s="71"/>
      <c r="D42" s="70" t="s">
        <v>324</v>
      </c>
      <c r="E42" s="69" t="s">
        <v>333</v>
      </c>
      <c r="F42" s="69">
        <v>1</v>
      </c>
      <c r="G42" s="69">
        <v>100</v>
      </c>
      <c r="H42" s="69" t="s">
        <v>278</v>
      </c>
      <c r="I42" s="69"/>
      <c r="J42" s="68">
        <v>35</v>
      </c>
      <c r="K42" s="67">
        <f t="shared" si="6"/>
        <v>3.1622776601683783E-4</v>
      </c>
      <c r="L42" s="28">
        <v>25797475</v>
      </c>
      <c r="M42" s="66">
        <v>22468213</v>
      </c>
      <c r="N42" s="65">
        <f t="shared" si="7"/>
        <v>0.87094620694467195</v>
      </c>
      <c r="O42" s="27">
        <v>1885</v>
      </c>
      <c r="P42" s="64">
        <v>19941360</v>
      </c>
      <c r="Q42" s="63">
        <f t="shared" si="8"/>
        <v>0.77299658202983046</v>
      </c>
      <c r="R42" s="62">
        <v>1475.5</v>
      </c>
      <c r="S42" s="61">
        <v>19537483</v>
      </c>
      <c r="T42" s="60">
        <f t="shared" si="9"/>
        <v>0.7573409025495712</v>
      </c>
      <c r="U42" s="59">
        <v>3464.5</v>
      </c>
      <c r="V42" s="58">
        <v>22496919</v>
      </c>
      <c r="W42" s="20">
        <f t="shared" si="10"/>
        <v>0.87205895150591284</v>
      </c>
      <c r="X42" s="19">
        <v>1761.5</v>
      </c>
      <c r="Y42" s="57">
        <v>20242719</v>
      </c>
      <c r="Z42" s="17">
        <f t="shared" si="11"/>
        <v>0.78467830669474437</v>
      </c>
      <c r="AA42" s="16">
        <v>3802.5</v>
      </c>
    </row>
    <row r="43" spans="3:27" s="56" customFormat="1">
      <c r="C43" s="71"/>
      <c r="D43" s="70" t="s">
        <v>324</v>
      </c>
      <c r="E43" s="69" t="s">
        <v>332</v>
      </c>
      <c r="F43" s="69">
        <v>2</v>
      </c>
      <c r="G43" s="69">
        <v>100</v>
      </c>
      <c r="H43" s="69" t="s">
        <v>278</v>
      </c>
      <c r="I43" s="69"/>
      <c r="J43" s="68">
        <v>35</v>
      </c>
      <c r="K43" s="67">
        <f t="shared" si="6"/>
        <v>3.1622776601683783E-4</v>
      </c>
      <c r="L43" s="28">
        <v>24247745</v>
      </c>
      <c r="M43" s="66">
        <v>22071186</v>
      </c>
      <c r="N43" s="65">
        <f t="shared" si="7"/>
        <v>0.91023664262388115</v>
      </c>
      <c r="O43" s="27">
        <v>1534</v>
      </c>
      <c r="P43" s="64">
        <v>21031179</v>
      </c>
      <c r="Q43" s="63">
        <f t="shared" si="8"/>
        <v>0.86734576761674131</v>
      </c>
      <c r="R43" s="62">
        <v>1443</v>
      </c>
      <c r="S43" s="61">
        <v>20610630</v>
      </c>
      <c r="T43" s="60">
        <f t="shared" si="9"/>
        <v>0.85000192801433705</v>
      </c>
      <c r="U43" s="59">
        <v>3276</v>
      </c>
      <c r="V43" s="58">
        <v>22115947</v>
      </c>
      <c r="W43" s="20">
        <f t="shared" si="10"/>
        <v>0.91208262871454648</v>
      </c>
      <c r="X43" s="19">
        <v>1677</v>
      </c>
      <c r="Y43" s="57">
        <v>21167470</v>
      </c>
      <c r="Z43" s="17">
        <f t="shared" si="11"/>
        <v>0.87296653771309451</v>
      </c>
      <c r="AA43" s="16">
        <v>3263</v>
      </c>
    </row>
    <row r="44" spans="3:27" s="56" customFormat="1">
      <c r="C44" s="71"/>
      <c r="D44" s="70" t="s">
        <v>324</v>
      </c>
      <c r="E44" s="69" t="s">
        <v>331</v>
      </c>
      <c r="F44" s="69">
        <v>3</v>
      </c>
      <c r="G44" s="69">
        <v>100</v>
      </c>
      <c r="H44" s="69" t="s">
        <v>278</v>
      </c>
      <c r="I44" s="69"/>
      <c r="J44" s="68">
        <v>35</v>
      </c>
      <c r="K44" s="67">
        <f t="shared" si="6"/>
        <v>3.1622776601683783E-4</v>
      </c>
      <c r="L44" s="28">
        <v>27733019</v>
      </c>
      <c r="M44" s="66">
        <v>23563948</v>
      </c>
      <c r="N44" s="65">
        <f t="shared" si="7"/>
        <v>0.84967121682641189</v>
      </c>
      <c r="O44" s="27">
        <v>1742</v>
      </c>
      <c r="P44" s="64">
        <v>22376637</v>
      </c>
      <c r="Q44" s="63">
        <f t="shared" si="8"/>
        <v>0.80685903687586269</v>
      </c>
      <c r="R44" s="62">
        <v>1605.5</v>
      </c>
      <c r="S44" s="61">
        <v>21935642</v>
      </c>
      <c r="T44" s="60">
        <f t="shared" si="9"/>
        <v>0.79095759462754489</v>
      </c>
      <c r="U44" s="59">
        <v>3620.5</v>
      </c>
      <c r="V44" s="58">
        <v>23581411</v>
      </c>
      <c r="W44" s="20">
        <f t="shared" si="10"/>
        <v>0.8503008994440886</v>
      </c>
      <c r="X44" s="19">
        <v>1800.5</v>
      </c>
      <c r="Y44" s="57">
        <v>22567660</v>
      </c>
      <c r="Z44" s="17">
        <f t="shared" si="11"/>
        <v>0.81374696350224263</v>
      </c>
      <c r="AA44" s="16">
        <v>3601</v>
      </c>
    </row>
    <row r="45" spans="3:27" s="56" customFormat="1">
      <c r="C45" s="71"/>
      <c r="D45" s="70" t="s">
        <v>328</v>
      </c>
      <c r="E45" s="69" t="s">
        <v>330</v>
      </c>
      <c r="F45" s="69">
        <v>1</v>
      </c>
      <c r="G45" s="69">
        <v>100</v>
      </c>
      <c r="H45" s="69" t="s">
        <v>278</v>
      </c>
      <c r="I45" s="69"/>
      <c r="J45" s="68">
        <v>35</v>
      </c>
      <c r="K45" s="67">
        <f t="shared" si="6"/>
        <v>3.1622776601683783E-4</v>
      </c>
      <c r="L45" s="28">
        <v>29826236</v>
      </c>
      <c r="M45" s="66">
        <v>27835474</v>
      </c>
      <c r="N45" s="65">
        <f t="shared" si="7"/>
        <v>0.93325466880903107</v>
      </c>
      <c r="O45" s="27">
        <v>2112.5</v>
      </c>
      <c r="P45" s="64">
        <v>25294331</v>
      </c>
      <c r="Q45" s="63">
        <f t="shared" si="8"/>
        <v>0.84805642254020919</v>
      </c>
      <c r="R45" s="62">
        <v>1722.5</v>
      </c>
      <c r="S45" s="61">
        <v>24772945</v>
      </c>
      <c r="T45" s="60">
        <f t="shared" si="9"/>
        <v>0.83057563817305002</v>
      </c>
      <c r="U45" s="59">
        <v>3984.5</v>
      </c>
      <c r="V45" s="58">
        <v>27843998</v>
      </c>
      <c r="W45" s="20">
        <f t="shared" si="10"/>
        <v>0.93354045746838454</v>
      </c>
      <c r="X45" s="19">
        <v>1956.5</v>
      </c>
      <c r="Y45" s="57">
        <v>25633707</v>
      </c>
      <c r="Z45" s="17">
        <f t="shared" si="11"/>
        <v>0.85943486130801083</v>
      </c>
      <c r="AA45" s="16">
        <v>4316</v>
      </c>
    </row>
    <row r="46" spans="3:27" s="56" customFormat="1">
      <c r="C46" s="71"/>
      <c r="D46" s="70" t="s">
        <v>328</v>
      </c>
      <c r="E46" s="69" t="s">
        <v>329</v>
      </c>
      <c r="F46" s="69">
        <v>2</v>
      </c>
      <c r="G46" s="69">
        <v>100</v>
      </c>
      <c r="H46" s="69" t="s">
        <v>278</v>
      </c>
      <c r="I46" s="69"/>
      <c r="J46" s="68">
        <v>35</v>
      </c>
      <c r="K46" s="67">
        <f t="shared" si="6"/>
        <v>3.1622776601683783E-4</v>
      </c>
      <c r="L46" s="28">
        <v>27462841</v>
      </c>
      <c r="M46" s="66">
        <v>23279269</v>
      </c>
      <c r="N46" s="65">
        <f t="shared" si="7"/>
        <v>0.84766426750968704</v>
      </c>
      <c r="O46" s="27">
        <v>1677</v>
      </c>
      <c r="P46" s="64">
        <v>22280447</v>
      </c>
      <c r="Q46" s="63">
        <f t="shared" si="8"/>
        <v>0.81129432311828187</v>
      </c>
      <c r="R46" s="62">
        <v>1599</v>
      </c>
      <c r="S46" s="61">
        <v>21813237</v>
      </c>
      <c r="T46" s="60">
        <f t="shared" si="9"/>
        <v>0.7942818807420543</v>
      </c>
      <c r="U46" s="59">
        <v>3861</v>
      </c>
      <c r="V46" s="58">
        <v>23320086</v>
      </c>
      <c r="W46" s="20">
        <f t="shared" si="10"/>
        <v>0.84915053034753396</v>
      </c>
      <c r="X46" s="19">
        <v>1794</v>
      </c>
      <c r="Y46" s="57">
        <v>22421586</v>
      </c>
      <c r="Z46" s="17">
        <f t="shared" si="11"/>
        <v>0.81643359476173638</v>
      </c>
      <c r="AA46" s="16">
        <v>3562</v>
      </c>
    </row>
    <row r="47" spans="3:27" s="56" customFormat="1">
      <c r="C47" s="71"/>
      <c r="D47" s="70" t="s">
        <v>328</v>
      </c>
      <c r="E47" s="69" t="s">
        <v>327</v>
      </c>
      <c r="F47" s="69">
        <v>3</v>
      </c>
      <c r="G47" s="69">
        <v>100</v>
      </c>
      <c r="H47" s="69" t="s">
        <v>278</v>
      </c>
      <c r="I47" s="69"/>
      <c r="J47" s="68">
        <v>35</v>
      </c>
      <c r="K47" s="67">
        <f t="shared" si="6"/>
        <v>3.1622776601683783E-4</v>
      </c>
      <c r="L47" s="28">
        <v>26203021</v>
      </c>
      <c r="M47" s="66">
        <v>22932996</v>
      </c>
      <c r="N47" s="65">
        <f t="shared" si="7"/>
        <v>0.87520427511011034</v>
      </c>
      <c r="O47" s="27">
        <v>1807</v>
      </c>
      <c r="P47" s="64">
        <v>20485987</v>
      </c>
      <c r="Q47" s="63">
        <f t="shared" si="8"/>
        <v>0.78181775299878586</v>
      </c>
      <c r="R47" s="62">
        <v>1501.5</v>
      </c>
      <c r="S47" s="61">
        <v>20068793</v>
      </c>
      <c r="T47" s="60">
        <f t="shared" si="9"/>
        <v>0.76589615372975506</v>
      </c>
      <c r="U47" s="59">
        <v>3497</v>
      </c>
      <c r="V47" s="58">
        <v>22953462</v>
      </c>
      <c r="W47" s="20">
        <f t="shared" si="10"/>
        <v>0.8759853300884658</v>
      </c>
      <c r="X47" s="19">
        <v>1787.5</v>
      </c>
      <c r="Y47" s="57">
        <v>20765820</v>
      </c>
      <c r="Z47" s="17">
        <f t="shared" si="11"/>
        <v>0.79249717045984891</v>
      </c>
      <c r="AA47" s="16">
        <v>3698.5</v>
      </c>
    </row>
    <row r="48" spans="3:27" s="56" customFormat="1">
      <c r="C48" s="71"/>
      <c r="D48" s="70" t="s">
        <v>324</v>
      </c>
      <c r="E48" s="69" t="s">
        <v>326</v>
      </c>
      <c r="F48" s="69">
        <v>1</v>
      </c>
      <c r="G48" s="69">
        <v>100</v>
      </c>
      <c r="H48" s="69" t="s">
        <v>278</v>
      </c>
      <c r="I48" s="69"/>
      <c r="J48" s="68">
        <v>35</v>
      </c>
      <c r="K48" s="67">
        <f t="shared" si="6"/>
        <v>3.1622776601683783E-4</v>
      </c>
      <c r="L48" s="28">
        <v>27890821</v>
      </c>
      <c r="M48" s="66">
        <v>23730170</v>
      </c>
      <c r="N48" s="65">
        <f t="shared" si="7"/>
        <v>0.85082364552839806</v>
      </c>
      <c r="O48" s="27">
        <v>1839.5</v>
      </c>
      <c r="P48" s="64">
        <v>21835001</v>
      </c>
      <c r="Q48" s="63">
        <f t="shared" si="8"/>
        <v>0.78287408606580633</v>
      </c>
      <c r="R48" s="62">
        <v>1573</v>
      </c>
      <c r="S48" s="61">
        <v>21401950</v>
      </c>
      <c r="T48" s="60">
        <f t="shared" si="9"/>
        <v>0.76734743663515681</v>
      </c>
      <c r="U48" s="59">
        <v>3523</v>
      </c>
      <c r="V48" s="58">
        <v>23760985</v>
      </c>
      <c r="W48" s="20">
        <f t="shared" si="10"/>
        <v>0.85192848930477882</v>
      </c>
      <c r="X48" s="19">
        <v>1826.5</v>
      </c>
      <c r="Y48" s="57">
        <v>22089979</v>
      </c>
      <c r="Z48" s="17">
        <f t="shared" si="11"/>
        <v>0.79201609016815966</v>
      </c>
      <c r="AA48" s="16">
        <v>4108</v>
      </c>
    </row>
    <row r="49" spans="3:27" s="56" customFormat="1">
      <c r="C49" s="71"/>
      <c r="D49" s="70" t="s">
        <v>324</v>
      </c>
      <c r="E49" s="69" t="s">
        <v>325</v>
      </c>
      <c r="F49" s="69">
        <v>2</v>
      </c>
      <c r="G49" s="69">
        <v>100</v>
      </c>
      <c r="H49" s="69" t="s">
        <v>278</v>
      </c>
      <c r="I49" s="69"/>
      <c r="J49" s="68">
        <v>35</v>
      </c>
      <c r="K49" s="67">
        <f t="shared" si="6"/>
        <v>3.1622776601683783E-4</v>
      </c>
      <c r="L49" s="28">
        <v>26812861</v>
      </c>
      <c r="M49" s="66">
        <v>22631549</v>
      </c>
      <c r="N49" s="65">
        <f t="shared" si="7"/>
        <v>0.84405573131490896</v>
      </c>
      <c r="O49" s="27">
        <v>1690</v>
      </c>
      <c r="P49" s="64">
        <v>21884468</v>
      </c>
      <c r="Q49" s="63">
        <f t="shared" si="8"/>
        <v>0.81619294561665767</v>
      </c>
      <c r="R49" s="62">
        <v>1566.5</v>
      </c>
      <c r="S49" s="61">
        <v>21420159</v>
      </c>
      <c r="T49" s="60">
        <f t="shared" si="9"/>
        <v>0.79887629298492246</v>
      </c>
      <c r="U49" s="59">
        <v>3458</v>
      </c>
      <c r="V49" s="58">
        <v>22699508</v>
      </c>
      <c r="W49" s="20">
        <f t="shared" si="10"/>
        <v>0.84659029858842738</v>
      </c>
      <c r="X49" s="19">
        <v>1761.5</v>
      </c>
      <c r="Y49" s="57">
        <v>21984838</v>
      </c>
      <c r="Z49" s="17">
        <f t="shared" si="11"/>
        <v>0.81993629848004657</v>
      </c>
      <c r="AA49" s="16">
        <v>3529.5</v>
      </c>
    </row>
    <row r="50" spans="3:27" s="56" customFormat="1">
      <c r="C50" s="71"/>
      <c r="D50" s="70" t="s">
        <v>324</v>
      </c>
      <c r="E50" s="69" t="s">
        <v>323</v>
      </c>
      <c r="F50" s="69">
        <v>3</v>
      </c>
      <c r="G50" s="69">
        <v>100</v>
      </c>
      <c r="H50" s="69" t="s">
        <v>278</v>
      </c>
      <c r="I50" s="69"/>
      <c r="J50" s="68">
        <v>35</v>
      </c>
      <c r="K50" s="67">
        <f t="shared" si="6"/>
        <v>3.1622776601683783E-4</v>
      </c>
      <c r="L50" s="28">
        <v>22266341</v>
      </c>
      <c r="M50" s="66">
        <v>19773649</v>
      </c>
      <c r="N50" s="65">
        <f t="shared" si="7"/>
        <v>0.88805111715481233</v>
      </c>
      <c r="O50" s="27">
        <v>1417</v>
      </c>
      <c r="P50" s="64">
        <v>19251711</v>
      </c>
      <c r="Q50" s="63">
        <f t="shared" si="8"/>
        <v>0.86461044497611894</v>
      </c>
      <c r="R50" s="62">
        <v>1326</v>
      </c>
      <c r="S50" s="61">
        <v>18849634</v>
      </c>
      <c r="T50" s="60">
        <f t="shared" si="9"/>
        <v>0.84655283057059083</v>
      </c>
      <c r="U50" s="59">
        <v>2866.5</v>
      </c>
      <c r="V50" s="58">
        <v>19859113</v>
      </c>
      <c r="W50" s="20">
        <f t="shared" si="10"/>
        <v>0.8918893768850481</v>
      </c>
      <c r="X50" s="19">
        <v>1560</v>
      </c>
      <c r="Y50" s="57">
        <v>19293004</v>
      </c>
      <c r="Z50" s="17">
        <f t="shared" si="11"/>
        <v>0.86646494814752006</v>
      </c>
      <c r="AA50" s="16">
        <v>3217.5</v>
      </c>
    </row>
    <row r="51" spans="3:27" s="56" customFormat="1">
      <c r="C51" s="71"/>
      <c r="D51" s="70" t="s">
        <v>320</v>
      </c>
      <c r="E51" s="69" t="s">
        <v>322</v>
      </c>
      <c r="F51" s="69">
        <v>1</v>
      </c>
      <c r="G51" s="69">
        <v>100</v>
      </c>
      <c r="H51" s="69" t="s">
        <v>278</v>
      </c>
      <c r="I51" s="69"/>
      <c r="J51" s="68">
        <v>35</v>
      </c>
      <c r="K51" s="67">
        <f t="shared" si="6"/>
        <v>3.1622776601683783E-4</v>
      </c>
      <c r="L51" s="28">
        <v>26234673</v>
      </c>
      <c r="M51" s="66">
        <v>20182322</v>
      </c>
      <c r="N51" s="65">
        <f t="shared" si="7"/>
        <v>0.76929954491904662</v>
      </c>
      <c r="O51" s="27">
        <v>1586</v>
      </c>
      <c r="P51" s="64">
        <v>19397387</v>
      </c>
      <c r="Q51" s="63">
        <f t="shared" si="8"/>
        <v>0.73937978948698924</v>
      </c>
      <c r="R51" s="62">
        <v>1475.5</v>
      </c>
      <c r="S51" s="61">
        <v>19025991</v>
      </c>
      <c r="T51" s="60">
        <f t="shared" si="9"/>
        <v>0.72522310455327577</v>
      </c>
      <c r="U51" s="59">
        <v>3380</v>
      </c>
      <c r="V51" s="58">
        <v>20239044</v>
      </c>
      <c r="W51" s="20">
        <f t="shared" si="10"/>
        <v>0.77146164543388818</v>
      </c>
      <c r="X51" s="19">
        <v>1703</v>
      </c>
      <c r="Y51" s="57">
        <v>19531363</v>
      </c>
      <c r="Z51" s="17">
        <f t="shared" si="11"/>
        <v>0.74448661891078272</v>
      </c>
      <c r="AA51" s="16">
        <v>3256.5</v>
      </c>
    </row>
    <row r="52" spans="3:27" s="56" customFormat="1">
      <c r="C52" s="71"/>
      <c r="D52" s="70" t="s">
        <v>320</v>
      </c>
      <c r="E52" s="69" t="s">
        <v>321</v>
      </c>
      <c r="F52" s="69">
        <v>2</v>
      </c>
      <c r="G52" s="69">
        <v>100</v>
      </c>
      <c r="H52" s="69" t="s">
        <v>278</v>
      </c>
      <c r="I52" s="69"/>
      <c r="J52" s="68">
        <v>35</v>
      </c>
      <c r="K52" s="67">
        <f t="shared" si="6"/>
        <v>3.1622776601683783E-4</v>
      </c>
      <c r="L52" s="28">
        <v>26153371</v>
      </c>
      <c r="M52" s="66">
        <v>21489458</v>
      </c>
      <c r="N52" s="65">
        <f t="shared" si="7"/>
        <v>0.82167067488164336</v>
      </c>
      <c r="O52" s="27">
        <v>1560</v>
      </c>
      <c r="P52" s="64">
        <v>20733505</v>
      </c>
      <c r="Q52" s="63">
        <f t="shared" si="8"/>
        <v>0.79276606445876519</v>
      </c>
      <c r="R52" s="62">
        <v>1508</v>
      </c>
      <c r="S52" s="61">
        <v>20295832</v>
      </c>
      <c r="T52" s="60">
        <f t="shared" si="9"/>
        <v>0.7760312045433837</v>
      </c>
      <c r="U52" s="59">
        <v>3536</v>
      </c>
      <c r="V52" s="58">
        <v>21543871</v>
      </c>
      <c r="W52" s="20">
        <f t="shared" si="10"/>
        <v>0.82375120973888982</v>
      </c>
      <c r="X52" s="19">
        <v>1742</v>
      </c>
      <c r="Y52" s="57">
        <v>20843798</v>
      </c>
      <c r="Z52" s="17">
        <f t="shared" si="11"/>
        <v>0.79698322636879204</v>
      </c>
      <c r="AA52" s="16">
        <v>3237</v>
      </c>
    </row>
    <row r="53" spans="3:27" s="56" customFormat="1">
      <c r="C53" s="71"/>
      <c r="D53" s="70" t="s">
        <v>320</v>
      </c>
      <c r="E53" s="69" t="s">
        <v>319</v>
      </c>
      <c r="F53" s="69">
        <v>3</v>
      </c>
      <c r="G53" s="69">
        <v>100</v>
      </c>
      <c r="H53" s="69" t="s">
        <v>278</v>
      </c>
      <c r="I53" s="69"/>
      <c r="J53" s="68">
        <v>35</v>
      </c>
      <c r="K53" s="67">
        <f t="shared" si="6"/>
        <v>3.1622776601683783E-4</v>
      </c>
      <c r="L53" s="28">
        <v>25147546</v>
      </c>
      <c r="M53" s="66">
        <v>21633685</v>
      </c>
      <c r="N53" s="65">
        <f t="shared" si="7"/>
        <v>0.86027022278833887</v>
      </c>
      <c r="O53" s="27">
        <v>1573</v>
      </c>
      <c r="P53" s="64">
        <v>20754235</v>
      </c>
      <c r="Q53" s="63">
        <f t="shared" si="8"/>
        <v>0.82529861959492989</v>
      </c>
      <c r="R53" s="62">
        <v>1488.5</v>
      </c>
      <c r="S53" s="61">
        <v>20313725</v>
      </c>
      <c r="T53" s="60">
        <f t="shared" si="9"/>
        <v>0.80778160222870254</v>
      </c>
      <c r="U53" s="59">
        <v>3568.5</v>
      </c>
      <c r="V53" s="58">
        <v>21684060</v>
      </c>
      <c r="W53" s="20">
        <f t="shared" si="10"/>
        <v>0.86227340035484978</v>
      </c>
      <c r="X53" s="19">
        <v>1683.5</v>
      </c>
      <c r="Y53" s="57">
        <v>20884355</v>
      </c>
      <c r="Z53" s="17">
        <f t="shared" si="11"/>
        <v>0.83047288192653068</v>
      </c>
      <c r="AA53" s="16">
        <v>3315</v>
      </c>
    </row>
    <row r="54" spans="3:27" s="56" customFormat="1">
      <c r="C54" s="71"/>
      <c r="D54" s="70" t="s">
        <v>316</v>
      </c>
      <c r="E54" s="69" t="s">
        <v>318</v>
      </c>
      <c r="F54" s="69">
        <v>1</v>
      </c>
      <c r="G54" s="69">
        <v>100</v>
      </c>
      <c r="H54" s="69" t="s">
        <v>278</v>
      </c>
      <c r="I54" s="69"/>
      <c r="J54" s="68">
        <v>35</v>
      </c>
      <c r="K54" s="67">
        <f t="shared" si="6"/>
        <v>3.1622776601683783E-4</v>
      </c>
      <c r="L54" s="28">
        <v>30378681</v>
      </c>
      <c r="M54" s="66">
        <v>29276146</v>
      </c>
      <c r="N54" s="65">
        <f t="shared" si="7"/>
        <v>0.96370694962036041</v>
      </c>
      <c r="O54" s="27">
        <v>2054</v>
      </c>
      <c r="P54" s="64">
        <v>27618669</v>
      </c>
      <c r="Q54" s="63">
        <f t="shared" si="8"/>
        <v>0.90914641751562553</v>
      </c>
      <c r="R54" s="62">
        <v>1794</v>
      </c>
      <c r="S54" s="61">
        <v>27019467</v>
      </c>
      <c r="T54" s="60">
        <f t="shared" si="9"/>
        <v>0.88942199300884728</v>
      </c>
      <c r="U54" s="59">
        <v>3984.5</v>
      </c>
      <c r="V54" s="58">
        <v>29222504</v>
      </c>
      <c r="W54" s="20">
        <f t="shared" si="10"/>
        <v>0.96194117183692074</v>
      </c>
      <c r="X54" s="19">
        <v>1976</v>
      </c>
      <c r="Y54" s="57">
        <v>27918814</v>
      </c>
      <c r="Z54" s="17">
        <f t="shared" si="11"/>
        <v>0.91902653706393633</v>
      </c>
      <c r="AA54" s="16">
        <v>4400.5</v>
      </c>
    </row>
    <row r="55" spans="3:27" s="56" customFormat="1">
      <c r="C55" s="71"/>
      <c r="D55" s="70" t="s">
        <v>316</v>
      </c>
      <c r="E55" s="69" t="s">
        <v>317</v>
      </c>
      <c r="F55" s="69">
        <v>2</v>
      </c>
      <c r="G55" s="69">
        <v>100</v>
      </c>
      <c r="H55" s="69" t="s">
        <v>278</v>
      </c>
      <c r="I55" s="69"/>
      <c r="J55" s="68">
        <v>35</v>
      </c>
      <c r="K55" s="67">
        <f t="shared" si="6"/>
        <v>3.1622776601683783E-4</v>
      </c>
      <c r="L55" s="28">
        <v>18789280</v>
      </c>
      <c r="M55" s="66">
        <v>12340419</v>
      </c>
      <c r="N55" s="65">
        <f t="shared" si="7"/>
        <v>0.65677977016681854</v>
      </c>
      <c r="O55" s="27">
        <v>1118</v>
      </c>
      <c r="P55" s="64">
        <v>11441015</v>
      </c>
      <c r="Q55" s="63">
        <f t="shared" si="8"/>
        <v>0.60891183696235296</v>
      </c>
      <c r="R55" s="62">
        <v>994.5</v>
      </c>
      <c r="S55" s="61">
        <v>11184970</v>
      </c>
      <c r="T55" s="60">
        <f t="shared" si="9"/>
        <v>0.59528465167372036</v>
      </c>
      <c r="U55" s="59">
        <v>2392</v>
      </c>
      <c r="V55" s="58">
        <v>12330569</v>
      </c>
      <c r="W55" s="20">
        <f t="shared" si="10"/>
        <v>0.65625553507106182</v>
      </c>
      <c r="X55" s="19">
        <v>1267.5</v>
      </c>
      <c r="Y55" s="57">
        <v>11589195</v>
      </c>
      <c r="Z55" s="17">
        <f t="shared" si="11"/>
        <v>0.61679824878867096</v>
      </c>
      <c r="AA55" s="16">
        <v>2327</v>
      </c>
    </row>
    <row r="56" spans="3:27" s="56" customFormat="1">
      <c r="C56" s="71"/>
      <c r="D56" s="70" t="s">
        <v>316</v>
      </c>
      <c r="E56" s="69" t="s">
        <v>315</v>
      </c>
      <c r="F56" s="69">
        <v>3</v>
      </c>
      <c r="G56" s="69">
        <v>100</v>
      </c>
      <c r="H56" s="69" t="s">
        <v>278</v>
      </c>
      <c r="I56" s="69"/>
      <c r="J56" s="68">
        <v>35</v>
      </c>
      <c r="K56" s="67">
        <f t="shared" si="6"/>
        <v>3.1622776601683783E-4</v>
      </c>
      <c r="L56" s="28">
        <v>17033107</v>
      </c>
      <c r="M56" s="66">
        <v>9492494</v>
      </c>
      <c r="N56" s="65">
        <f t="shared" si="7"/>
        <v>0.5572966811046276</v>
      </c>
      <c r="O56" s="27">
        <v>981.5</v>
      </c>
      <c r="P56" s="64">
        <v>8921570</v>
      </c>
      <c r="Q56" s="63">
        <f t="shared" si="8"/>
        <v>0.5237781926691355</v>
      </c>
      <c r="R56" s="62">
        <v>864.5</v>
      </c>
      <c r="S56" s="61">
        <v>8721594</v>
      </c>
      <c r="T56" s="60">
        <f t="shared" si="9"/>
        <v>0.51203776269355905</v>
      </c>
      <c r="U56" s="59">
        <v>2119</v>
      </c>
      <c r="V56" s="58">
        <v>9497714</v>
      </c>
      <c r="W56" s="20">
        <f t="shared" si="10"/>
        <v>0.55760314310242987</v>
      </c>
      <c r="X56" s="19">
        <v>1111.5</v>
      </c>
      <c r="Y56" s="57">
        <v>9016276</v>
      </c>
      <c r="Z56" s="17">
        <f t="shared" si="11"/>
        <v>0.52933830568903251</v>
      </c>
      <c r="AA56" s="16">
        <v>2008.5</v>
      </c>
    </row>
    <row r="57" spans="3:27" s="56" customFormat="1">
      <c r="C57" s="71"/>
      <c r="D57" s="70" t="s">
        <v>312</v>
      </c>
      <c r="E57" s="69" t="s">
        <v>314</v>
      </c>
      <c r="F57" s="69">
        <v>1</v>
      </c>
      <c r="G57" s="69">
        <v>100</v>
      </c>
      <c r="H57" s="69" t="s">
        <v>278</v>
      </c>
      <c r="I57" s="69"/>
      <c r="J57" s="68">
        <v>35</v>
      </c>
      <c r="K57" s="67">
        <f t="shared" si="6"/>
        <v>3.1622776601683783E-4</v>
      </c>
      <c r="L57" s="28">
        <v>25798907</v>
      </c>
      <c r="M57" s="66">
        <v>24822578</v>
      </c>
      <c r="N57" s="65">
        <f t="shared" si="7"/>
        <v>0.96215618746949239</v>
      </c>
      <c r="O57" s="27">
        <v>1761.5</v>
      </c>
      <c r="P57" s="64">
        <v>23418582</v>
      </c>
      <c r="Q57" s="63">
        <f t="shared" si="8"/>
        <v>0.90773543235765763</v>
      </c>
      <c r="R57" s="62">
        <v>1579.5</v>
      </c>
      <c r="S57" s="61">
        <v>22911709</v>
      </c>
      <c r="T57" s="60">
        <f t="shared" si="9"/>
        <v>0.88808835971229327</v>
      </c>
      <c r="U57" s="59">
        <v>3380</v>
      </c>
      <c r="V57" s="58">
        <v>24855737</v>
      </c>
      <c r="W57" s="20">
        <f t="shared" si="10"/>
        <v>0.96344147447796913</v>
      </c>
      <c r="X57" s="19">
        <v>1781</v>
      </c>
      <c r="Y57" s="57">
        <v>23600098</v>
      </c>
      <c r="Z57" s="17">
        <f t="shared" si="11"/>
        <v>0.91477123430073992</v>
      </c>
      <c r="AA57" s="16">
        <v>4498</v>
      </c>
    </row>
    <row r="58" spans="3:27" s="56" customFormat="1">
      <c r="C58" s="71"/>
      <c r="D58" s="70" t="s">
        <v>312</v>
      </c>
      <c r="E58" s="69" t="s">
        <v>313</v>
      </c>
      <c r="F58" s="69">
        <v>2</v>
      </c>
      <c r="G58" s="69">
        <v>100</v>
      </c>
      <c r="H58" s="69" t="s">
        <v>278</v>
      </c>
      <c r="I58" s="69"/>
      <c r="J58" s="68">
        <v>35</v>
      </c>
      <c r="K58" s="67">
        <f t="shared" si="6"/>
        <v>3.1622776601683783E-4</v>
      </c>
      <c r="L58" s="28">
        <v>78069457</v>
      </c>
      <c r="M58" s="66">
        <v>56382348</v>
      </c>
      <c r="N58" s="65">
        <f t="shared" si="7"/>
        <v>0.72220750811677858</v>
      </c>
      <c r="O58" s="27">
        <v>4433</v>
      </c>
      <c r="P58" s="64">
        <v>53356824</v>
      </c>
      <c r="Q58" s="63">
        <f t="shared" si="8"/>
        <v>0.68345324856044531</v>
      </c>
      <c r="R58" s="62">
        <v>4088.5</v>
      </c>
      <c r="S58" s="61">
        <v>52135434</v>
      </c>
      <c r="T58" s="60">
        <f t="shared" si="9"/>
        <v>0.66780833380203986</v>
      </c>
      <c r="U58" s="59">
        <v>10218</v>
      </c>
      <c r="V58" s="58">
        <v>56431721</v>
      </c>
      <c r="W58" s="20">
        <f t="shared" si="10"/>
        <v>0.72283993213889008</v>
      </c>
      <c r="X58" s="19">
        <v>4316</v>
      </c>
      <c r="Y58" s="57">
        <v>53883672</v>
      </c>
      <c r="Z58" s="17">
        <f t="shared" si="11"/>
        <v>0.6902017007752469</v>
      </c>
      <c r="AA58" s="16">
        <v>10068.5</v>
      </c>
    </row>
    <row r="59" spans="3:27" s="56" customFormat="1">
      <c r="C59" s="71"/>
      <c r="D59" s="70" t="s">
        <v>312</v>
      </c>
      <c r="E59" s="69" t="s">
        <v>311</v>
      </c>
      <c r="F59" s="69">
        <v>3</v>
      </c>
      <c r="G59" s="69">
        <v>100</v>
      </c>
      <c r="H59" s="69" t="s">
        <v>278</v>
      </c>
      <c r="I59" s="69"/>
      <c r="J59" s="68">
        <v>35</v>
      </c>
      <c r="K59" s="67">
        <f t="shared" si="6"/>
        <v>3.1622776601683783E-4</v>
      </c>
      <c r="L59" s="28">
        <v>22238206</v>
      </c>
      <c r="M59" s="66">
        <v>15054151</v>
      </c>
      <c r="N59" s="65">
        <f t="shared" si="7"/>
        <v>0.67694988525603195</v>
      </c>
      <c r="O59" s="27">
        <v>1326</v>
      </c>
      <c r="P59" s="64">
        <v>13952687</v>
      </c>
      <c r="Q59" s="63">
        <f t="shared" si="8"/>
        <v>0.6274196308820954</v>
      </c>
      <c r="R59" s="62">
        <v>1215.5</v>
      </c>
      <c r="S59" s="61">
        <v>13634841</v>
      </c>
      <c r="T59" s="60">
        <f t="shared" si="9"/>
        <v>0.61312684125688921</v>
      </c>
      <c r="U59" s="59">
        <v>2775.5</v>
      </c>
      <c r="V59" s="58">
        <v>15030852</v>
      </c>
      <c r="W59" s="20">
        <f t="shared" si="10"/>
        <v>0.67590218383623213</v>
      </c>
      <c r="X59" s="19">
        <v>1488.5</v>
      </c>
      <c r="Y59" s="57">
        <v>14129274</v>
      </c>
      <c r="Z59" s="17">
        <f t="shared" si="11"/>
        <v>0.635360334372296</v>
      </c>
      <c r="AA59" s="16">
        <v>3133</v>
      </c>
    </row>
    <row r="60" spans="3:27" s="56" customFormat="1">
      <c r="C60" s="71"/>
      <c r="D60" s="70" t="s">
        <v>308</v>
      </c>
      <c r="E60" s="69" t="s">
        <v>310</v>
      </c>
      <c r="F60" s="69">
        <v>1</v>
      </c>
      <c r="G60" s="69">
        <v>100</v>
      </c>
      <c r="H60" s="69" t="s">
        <v>278</v>
      </c>
      <c r="I60" s="69"/>
      <c r="J60" s="68">
        <v>35</v>
      </c>
      <c r="K60" s="67">
        <f t="shared" si="6"/>
        <v>3.1622776601683783E-4</v>
      </c>
      <c r="L60" s="28">
        <v>29377151</v>
      </c>
      <c r="M60" s="66">
        <v>27936287</v>
      </c>
      <c r="N60" s="65">
        <f t="shared" si="7"/>
        <v>0.95095290213812766</v>
      </c>
      <c r="O60" s="27">
        <v>1917.5</v>
      </c>
      <c r="P60" s="64">
        <v>26651920</v>
      </c>
      <c r="Q60" s="63">
        <f t="shared" si="8"/>
        <v>0.90723297163840022</v>
      </c>
      <c r="R60" s="62">
        <v>1709.5</v>
      </c>
      <c r="S60" s="61">
        <v>26035170</v>
      </c>
      <c r="T60" s="60">
        <f t="shared" si="9"/>
        <v>0.88623876426955084</v>
      </c>
      <c r="U60" s="59">
        <v>4212</v>
      </c>
      <c r="V60" s="58">
        <v>27981951</v>
      </c>
      <c r="W60" s="20">
        <f t="shared" si="10"/>
        <v>0.95250730746490697</v>
      </c>
      <c r="X60" s="19">
        <v>1917.5</v>
      </c>
      <c r="Y60" s="57">
        <v>26838409</v>
      </c>
      <c r="Z60" s="17">
        <f t="shared" si="11"/>
        <v>0.91358106849775866</v>
      </c>
      <c r="AA60" s="16">
        <v>4075.5</v>
      </c>
    </row>
    <row r="61" spans="3:27" s="56" customFormat="1">
      <c r="C61" s="71"/>
      <c r="D61" s="70" t="s">
        <v>308</v>
      </c>
      <c r="E61" s="69" t="s">
        <v>309</v>
      </c>
      <c r="F61" s="69">
        <v>2</v>
      </c>
      <c r="G61" s="69">
        <v>100</v>
      </c>
      <c r="H61" s="69" t="s">
        <v>278</v>
      </c>
      <c r="I61" s="69"/>
      <c r="J61" s="68">
        <v>35</v>
      </c>
      <c r="K61" s="67">
        <f t="shared" si="6"/>
        <v>3.1622776601683783E-4</v>
      </c>
      <c r="L61" s="28">
        <v>19790415</v>
      </c>
      <c r="M61" s="66">
        <v>14488455</v>
      </c>
      <c r="N61" s="65">
        <f t="shared" si="7"/>
        <v>0.73209455183228855</v>
      </c>
      <c r="O61" s="27">
        <v>1150.5</v>
      </c>
      <c r="P61" s="64">
        <v>13992893</v>
      </c>
      <c r="Q61" s="63">
        <f t="shared" si="8"/>
        <v>0.70705404611272682</v>
      </c>
      <c r="R61" s="62">
        <v>1111.5</v>
      </c>
      <c r="S61" s="61">
        <v>13687691</v>
      </c>
      <c r="T61" s="60">
        <f t="shared" si="9"/>
        <v>0.69163233817987146</v>
      </c>
      <c r="U61" s="59">
        <v>2541.5</v>
      </c>
      <c r="V61" s="58">
        <v>14555370</v>
      </c>
      <c r="W61" s="20">
        <f t="shared" si="10"/>
        <v>0.73547573408642519</v>
      </c>
      <c r="X61" s="19">
        <v>1358.5</v>
      </c>
      <c r="Y61" s="57">
        <v>14044906</v>
      </c>
      <c r="Z61" s="17">
        <f t="shared" si="11"/>
        <v>0.70968223758824667</v>
      </c>
      <c r="AA61" s="16">
        <v>2496</v>
      </c>
    </row>
    <row r="62" spans="3:27" s="56" customFormat="1">
      <c r="C62" s="71"/>
      <c r="D62" s="70" t="s">
        <v>308</v>
      </c>
      <c r="E62" s="69" t="s">
        <v>307</v>
      </c>
      <c r="F62" s="69">
        <v>3</v>
      </c>
      <c r="G62" s="69">
        <v>100</v>
      </c>
      <c r="H62" s="69" t="s">
        <v>278</v>
      </c>
      <c r="I62" s="69"/>
      <c r="J62" s="68">
        <v>35</v>
      </c>
      <c r="K62" s="67">
        <f t="shared" si="6"/>
        <v>3.1622776601683783E-4</v>
      </c>
      <c r="L62" s="28">
        <v>19954754</v>
      </c>
      <c r="M62" s="66">
        <v>14036365</v>
      </c>
      <c r="N62" s="65">
        <f t="shared" si="7"/>
        <v>0.70340957347807942</v>
      </c>
      <c r="O62" s="27">
        <v>1189.5</v>
      </c>
      <c r="P62" s="64">
        <v>12926940</v>
      </c>
      <c r="Q62" s="63">
        <f t="shared" si="8"/>
        <v>0.64781254632354779</v>
      </c>
      <c r="R62" s="62">
        <v>1098.5</v>
      </c>
      <c r="S62" s="61">
        <v>12631480</v>
      </c>
      <c r="T62" s="60">
        <f t="shared" si="9"/>
        <v>0.63300604958597839</v>
      </c>
      <c r="U62" s="59">
        <v>2509</v>
      </c>
      <c r="V62" s="58">
        <v>14013798</v>
      </c>
      <c r="W62" s="20">
        <f t="shared" si="10"/>
        <v>0.70227866502388359</v>
      </c>
      <c r="X62" s="19">
        <v>1358.5</v>
      </c>
      <c r="Y62" s="57">
        <v>13111582</v>
      </c>
      <c r="Z62" s="17">
        <f t="shared" si="11"/>
        <v>0.65706557946041333</v>
      </c>
      <c r="AA62" s="16">
        <v>2808</v>
      </c>
    </row>
    <row r="63" spans="3:27" s="56" customFormat="1">
      <c r="C63" s="71"/>
      <c r="D63" s="70" t="s">
        <v>304</v>
      </c>
      <c r="E63" s="69" t="s">
        <v>306</v>
      </c>
      <c r="F63" s="69">
        <v>1</v>
      </c>
      <c r="G63" s="69">
        <v>100</v>
      </c>
      <c r="H63" s="69" t="s">
        <v>278</v>
      </c>
      <c r="I63" s="69"/>
      <c r="J63" s="68">
        <v>35</v>
      </c>
      <c r="K63" s="67">
        <f t="shared" si="6"/>
        <v>3.1622776601683783E-4</v>
      </c>
      <c r="L63" s="28">
        <v>22583957</v>
      </c>
      <c r="M63" s="66">
        <v>21360825</v>
      </c>
      <c r="N63" s="65">
        <f t="shared" si="7"/>
        <v>0.94584066910860665</v>
      </c>
      <c r="O63" s="27">
        <v>1514.5</v>
      </c>
      <c r="P63" s="64">
        <v>19792103</v>
      </c>
      <c r="Q63" s="63">
        <f t="shared" si="8"/>
        <v>0.87637888258465957</v>
      </c>
      <c r="R63" s="62">
        <v>1384.5</v>
      </c>
      <c r="S63" s="61">
        <v>19341031</v>
      </c>
      <c r="T63" s="60">
        <f t="shared" si="9"/>
        <v>0.85640576627027765</v>
      </c>
      <c r="U63" s="59">
        <v>3289</v>
      </c>
      <c r="V63" s="58">
        <v>21354184</v>
      </c>
      <c r="W63" s="20">
        <f t="shared" si="10"/>
        <v>0.94554661080872582</v>
      </c>
      <c r="X63" s="19">
        <v>1631.5</v>
      </c>
      <c r="Y63" s="57">
        <v>20015831</v>
      </c>
      <c r="Z63" s="17">
        <f t="shared" si="11"/>
        <v>0.88628538391212841</v>
      </c>
      <c r="AA63" s="16">
        <v>3406</v>
      </c>
    </row>
    <row r="64" spans="3:27" s="56" customFormat="1">
      <c r="C64" s="71"/>
      <c r="D64" s="70" t="s">
        <v>304</v>
      </c>
      <c r="E64" s="69" t="s">
        <v>305</v>
      </c>
      <c r="F64" s="69">
        <v>2</v>
      </c>
      <c r="G64" s="69">
        <v>100</v>
      </c>
      <c r="H64" s="69" t="s">
        <v>278</v>
      </c>
      <c r="I64" s="69"/>
      <c r="J64" s="68">
        <v>35</v>
      </c>
      <c r="K64" s="67">
        <f t="shared" si="6"/>
        <v>3.1622776601683783E-4</v>
      </c>
      <c r="L64" s="28">
        <v>21268787</v>
      </c>
      <c r="M64" s="66">
        <v>16354510</v>
      </c>
      <c r="N64" s="65">
        <f t="shared" si="7"/>
        <v>0.76894418097280304</v>
      </c>
      <c r="O64" s="27">
        <v>1280.5</v>
      </c>
      <c r="P64" s="64">
        <v>15534394</v>
      </c>
      <c r="Q64" s="63">
        <f t="shared" si="8"/>
        <v>0.73038457717405325</v>
      </c>
      <c r="R64" s="62">
        <v>1196</v>
      </c>
      <c r="S64" s="61">
        <v>15198280</v>
      </c>
      <c r="T64" s="60">
        <f t="shared" si="9"/>
        <v>0.71458141924125718</v>
      </c>
      <c r="U64" s="59">
        <v>2691</v>
      </c>
      <c r="V64" s="58">
        <v>16393676</v>
      </c>
      <c r="W64" s="20">
        <f t="shared" si="10"/>
        <v>0.77078565881542749</v>
      </c>
      <c r="X64" s="19">
        <v>1475.5</v>
      </c>
      <c r="Y64" s="57">
        <v>15661585</v>
      </c>
      <c r="Z64" s="17">
        <f t="shared" si="11"/>
        <v>0.73636474896288162</v>
      </c>
      <c r="AA64" s="16">
        <v>2782</v>
      </c>
    </row>
    <row r="65" spans="3:27" s="56" customFormat="1">
      <c r="C65" s="71"/>
      <c r="D65" s="70" t="s">
        <v>304</v>
      </c>
      <c r="E65" s="69" t="s">
        <v>303</v>
      </c>
      <c r="F65" s="69">
        <v>3</v>
      </c>
      <c r="G65" s="69">
        <v>100</v>
      </c>
      <c r="H65" s="69" t="s">
        <v>278</v>
      </c>
      <c r="I65" s="69"/>
      <c r="J65" s="68">
        <v>35</v>
      </c>
      <c r="K65" s="67">
        <f t="shared" si="6"/>
        <v>3.1622776601683783E-4</v>
      </c>
      <c r="L65" s="28">
        <v>20282446</v>
      </c>
      <c r="M65" s="66">
        <v>13295124</v>
      </c>
      <c r="N65" s="65">
        <f t="shared" si="7"/>
        <v>0.65549904582514362</v>
      </c>
      <c r="O65" s="27">
        <v>1267.5</v>
      </c>
      <c r="P65" s="64">
        <v>11927498</v>
      </c>
      <c r="Q65" s="63">
        <f t="shared" si="8"/>
        <v>0.58806999905238255</v>
      </c>
      <c r="R65" s="62">
        <v>1046.5</v>
      </c>
      <c r="S65" s="61">
        <v>11654215</v>
      </c>
      <c r="T65" s="60">
        <f t="shared" si="9"/>
        <v>0.57459613105835461</v>
      </c>
      <c r="U65" s="59">
        <v>2762.5</v>
      </c>
      <c r="V65" s="58">
        <v>13267736</v>
      </c>
      <c r="W65" s="20">
        <f t="shared" si="10"/>
        <v>0.65414871559377008</v>
      </c>
      <c r="X65" s="19">
        <v>1384.5</v>
      </c>
      <c r="Y65" s="57">
        <v>12114466</v>
      </c>
      <c r="Z65" s="17">
        <f t="shared" si="11"/>
        <v>0.59728821661844922</v>
      </c>
      <c r="AA65" s="16">
        <v>2866.5</v>
      </c>
    </row>
    <row r="66" spans="3:27" s="56" customFormat="1">
      <c r="C66" s="71"/>
      <c r="D66" s="70" t="s">
        <v>300</v>
      </c>
      <c r="E66" s="69" t="s">
        <v>302</v>
      </c>
      <c r="F66" s="69">
        <v>1</v>
      </c>
      <c r="G66" s="69">
        <v>100</v>
      </c>
      <c r="H66" s="69" t="s">
        <v>278</v>
      </c>
      <c r="I66" s="69"/>
      <c r="J66" s="68">
        <v>35</v>
      </c>
      <c r="K66" s="67">
        <f t="shared" si="6"/>
        <v>3.1622776601683783E-4</v>
      </c>
      <c r="L66" s="28">
        <v>41303284</v>
      </c>
      <c r="M66" s="66">
        <v>33219766</v>
      </c>
      <c r="N66" s="65">
        <f t="shared" si="7"/>
        <v>0.8042887340386784</v>
      </c>
      <c r="O66" s="27">
        <v>2762.5</v>
      </c>
      <c r="P66" s="64">
        <v>31092153</v>
      </c>
      <c r="Q66" s="63">
        <f t="shared" si="8"/>
        <v>0.75277677678123611</v>
      </c>
      <c r="R66" s="62">
        <v>2132</v>
      </c>
      <c r="S66" s="61">
        <v>30409947</v>
      </c>
      <c r="T66" s="60">
        <f t="shared" si="9"/>
        <v>0.73625978505728507</v>
      </c>
      <c r="U66" s="59">
        <v>5310.5</v>
      </c>
      <c r="V66" s="58">
        <v>33220470</v>
      </c>
      <c r="W66" s="20">
        <f t="shared" si="10"/>
        <v>0.80430577868820308</v>
      </c>
      <c r="X66" s="19">
        <v>2509</v>
      </c>
      <c r="Y66" s="57">
        <v>31559138</v>
      </c>
      <c r="Z66" s="17">
        <f t="shared" si="11"/>
        <v>0.76408302061405098</v>
      </c>
      <c r="AA66" s="16">
        <v>5772</v>
      </c>
    </row>
    <row r="67" spans="3:27" s="56" customFormat="1">
      <c r="C67" s="71"/>
      <c r="D67" s="70" t="s">
        <v>300</v>
      </c>
      <c r="E67" s="69" t="s">
        <v>301</v>
      </c>
      <c r="F67" s="69">
        <v>2</v>
      </c>
      <c r="G67" s="69">
        <v>100</v>
      </c>
      <c r="H67" s="69" t="s">
        <v>278</v>
      </c>
      <c r="I67" s="69"/>
      <c r="J67" s="68">
        <v>35</v>
      </c>
      <c r="K67" s="67">
        <f t="shared" si="6"/>
        <v>3.1622776601683783E-4</v>
      </c>
      <c r="L67" s="28">
        <v>43455761</v>
      </c>
      <c r="M67" s="66">
        <v>28457823</v>
      </c>
      <c r="N67" s="65">
        <f t="shared" si="7"/>
        <v>0.65486882165059768</v>
      </c>
      <c r="O67" s="27">
        <v>3048.5</v>
      </c>
      <c r="P67" s="64">
        <v>26102669</v>
      </c>
      <c r="Q67" s="63">
        <f t="shared" si="8"/>
        <v>0.60067223307860151</v>
      </c>
      <c r="R67" s="62">
        <v>2164.5</v>
      </c>
      <c r="S67" s="61">
        <v>25532262</v>
      </c>
      <c r="T67" s="60">
        <f t="shared" si="9"/>
        <v>0.58754607933341685</v>
      </c>
      <c r="U67" s="59">
        <v>5798</v>
      </c>
      <c r="V67" s="58">
        <v>28456695</v>
      </c>
      <c r="W67" s="20">
        <f t="shared" si="10"/>
        <v>0.6548428642177041</v>
      </c>
      <c r="X67" s="19">
        <v>2567.5</v>
      </c>
      <c r="Y67" s="57">
        <v>26527726</v>
      </c>
      <c r="Z67" s="17">
        <f t="shared" si="11"/>
        <v>0.61045360590969744</v>
      </c>
      <c r="AA67" s="16">
        <v>5622.5</v>
      </c>
    </row>
    <row r="68" spans="3:27" s="56" customFormat="1">
      <c r="C68" s="71"/>
      <c r="D68" s="70" t="s">
        <v>300</v>
      </c>
      <c r="E68" s="69" t="s">
        <v>299</v>
      </c>
      <c r="F68" s="69">
        <v>3</v>
      </c>
      <c r="G68" s="69">
        <v>100</v>
      </c>
      <c r="H68" s="69" t="s">
        <v>278</v>
      </c>
      <c r="I68" s="69"/>
      <c r="J68" s="68">
        <v>35</v>
      </c>
      <c r="K68" s="67">
        <f t="shared" si="6"/>
        <v>3.1622776601683783E-4</v>
      </c>
      <c r="L68" s="28">
        <v>26116589</v>
      </c>
      <c r="M68" s="66">
        <v>18314200</v>
      </c>
      <c r="N68" s="65">
        <f t="shared" si="7"/>
        <v>0.70124777780130476</v>
      </c>
      <c r="O68" s="27">
        <v>1852.5</v>
      </c>
      <c r="P68" s="64">
        <v>16834800</v>
      </c>
      <c r="Q68" s="63">
        <f t="shared" si="8"/>
        <v>0.64460178930717182</v>
      </c>
      <c r="R68" s="62">
        <v>1397.5</v>
      </c>
      <c r="S68" s="61">
        <v>16514554</v>
      </c>
      <c r="T68" s="60">
        <f t="shared" si="9"/>
        <v>0.63233962138011213</v>
      </c>
      <c r="U68" s="59">
        <v>3373.5</v>
      </c>
      <c r="V68" s="58">
        <v>18302101</v>
      </c>
      <c r="W68" s="20">
        <f t="shared" si="10"/>
        <v>0.70078450903370271</v>
      </c>
      <c r="X68" s="19">
        <v>1683.5</v>
      </c>
      <c r="Y68" s="57">
        <v>17123880</v>
      </c>
      <c r="Z68" s="17">
        <f t="shared" si="11"/>
        <v>0.65567061609768407</v>
      </c>
      <c r="AA68" s="16">
        <v>3373.5</v>
      </c>
    </row>
    <row r="69" spans="3:27" s="56" customFormat="1">
      <c r="C69" s="71"/>
      <c r="D69" s="70" t="s">
        <v>296</v>
      </c>
      <c r="E69" s="69" t="s">
        <v>298</v>
      </c>
      <c r="F69" s="69">
        <v>1</v>
      </c>
      <c r="G69" s="69">
        <v>100</v>
      </c>
      <c r="H69" s="69" t="s">
        <v>278</v>
      </c>
      <c r="I69" s="69"/>
      <c r="J69" s="68">
        <v>35</v>
      </c>
      <c r="K69" s="67">
        <f t="shared" si="6"/>
        <v>3.1622776601683783E-4</v>
      </c>
      <c r="L69" s="28">
        <v>41232420</v>
      </c>
      <c r="M69" s="66">
        <v>25901761</v>
      </c>
      <c r="N69" s="65">
        <f t="shared" si="7"/>
        <v>0.62818920160398051</v>
      </c>
      <c r="O69" s="27">
        <v>2684.5</v>
      </c>
      <c r="P69" s="64">
        <v>22430174</v>
      </c>
      <c r="Q69" s="63">
        <f t="shared" si="8"/>
        <v>0.54399363413546908</v>
      </c>
      <c r="R69" s="62">
        <v>2080</v>
      </c>
      <c r="S69" s="61">
        <v>21843005</v>
      </c>
      <c r="T69" s="60">
        <f t="shared" si="9"/>
        <v>0.52975316510648662</v>
      </c>
      <c r="U69" s="59">
        <v>5232.5</v>
      </c>
      <c r="V69" s="58">
        <v>25533858</v>
      </c>
      <c r="W69" s="20">
        <f t="shared" si="10"/>
        <v>0.61926653832105905</v>
      </c>
      <c r="X69" s="19">
        <v>2379</v>
      </c>
      <c r="Y69" s="57">
        <v>23083638</v>
      </c>
      <c r="Z69" s="17">
        <f t="shared" si="11"/>
        <v>0.55984193991039088</v>
      </c>
      <c r="AA69" s="16">
        <v>5538</v>
      </c>
    </row>
    <row r="70" spans="3:27" s="56" customFormat="1">
      <c r="C70" s="71"/>
      <c r="D70" s="70" t="s">
        <v>296</v>
      </c>
      <c r="E70" s="69" t="s">
        <v>297</v>
      </c>
      <c r="F70" s="69">
        <v>2</v>
      </c>
      <c r="G70" s="69">
        <v>100</v>
      </c>
      <c r="H70" s="69" t="s">
        <v>278</v>
      </c>
      <c r="I70" s="69"/>
      <c r="J70" s="68">
        <v>35</v>
      </c>
      <c r="K70" s="67">
        <f t="shared" si="6"/>
        <v>3.1622776601683783E-4</v>
      </c>
      <c r="L70" s="28">
        <v>28703454</v>
      </c>
      <c r="M70" s="66">
        <v>17468695</v>
      </c>
      <c r="N70" s="65">
        <f t="shared" si="7"/>
        <v>0.60859208790691188</v>
      </c>
      <c r="O70" s="27">
        <v>1807</v>
      </c>
      <c r="P70" s="64">
        <v>15678366</v>
      </c>
      <c r="Q70" s="63">
        <f t="shared" si="8"/>
        <v>0.54621879304142285</v>
      </c>
      <c r="R70" s="62">
        <v>1443</v>
      </c>
      <c r="S70" s="61">
        <v>15299101</v>
      </c>
      <c r="T70" s="60">
        <f t="shared" si="9"/>
        <v>0.53300557486914291</v>
      </c>
      <c r="U70" s="59">
        <v>3230.5</v>
      </c>
      <c r="V70" s="58">
        <v>17459633</v>
      </c>
      <c r="W70" s="20">
        <f t="shared" si="10"/>
        <v>0.60827637677333191</v>
      </c>
      <c r="X70" s="19">
        <v>1755</v>
      </c>
      <c r="Y70" s="57">
        <v>15943485</v>
      </c>
      <c r="Z70" s="17">
        <f t="shared" si="11"/>
        <v>0.55545527726384425</v>
      </c>
      <c r="AA70" s="16">
        <v>3484</v>
      </c>
    </row>
    <row r="71" spans="3:27" s="56" customFormat="1">
      <c r="C71" s="71"/>
      <c r="D71" s="70" t="s">
        <v>296</v>
      </c>
      <c r="E71" s="69" t="s">
        <v>295</v>
      </c>
      <c r="F71" s="69">
        <v>3</v>
      </c>
      <c r="G71" s="69">
        <v>100</v>
      </c>
      <c r="H71" s="69" t="s">
        <v>278</v>
      </c>
      <c r="I71" s="69"/>
      <c r="J71" s="68">
        <v>35</v>
      </c>
      <c r="K71" s="67">
        <f t="shared" si="6"/>
        <v>3.1622776601683783E-4</v>
      </c>
      <c r="L71" s="28">
        <v>32533308</v>
      </c>
      <c r="M71" s="66">
        <v>23000517</v>
      </c>
      <c r="N71" s="65">
        <f t="shared" si="7"/>
        <v>0.706983655028256</v>
      </c>
      <c r="O71" s="27">
        <v>2210</v>
      </c>
      <c r="P71" s="64">
        <v>18874377</v>
      </c>
      <c r="Q71" s="63">
        <f t="shared" si="8"/>
        <v>0.58015548249812166</v>
      </c>
      <c r="R71" s="62">
        <v>1657.5</v>
      </c>
      <c r="S71" s="61">
        <v>18427331</v>
      </c>
      <c r="T71" s="60">
        <f t="shared" si="9"/>
        <v>0.56641430376523649</v>
      </c>
      <c r="U71" s="59">
        <v>4056</v>
      </c>
      <c r="V71" s="58">
        <v>22431916</v>
      </c>
      <c r="W71" s="20">
        <f t="shared" si="10"/>
        <v>0.68950615166462625</v>
      </c>
      <c r="X71" s="19">
        <v>2002</v>
      </c>
      <c r="Y71" s="57">
        <v>19750524</v>
      </c>
      <c r="Z71" s="17">
        <f t="shared" si="11"/>
        <v>0.60708625141962202</v>
      </c>
      <c r="AA71" s="16">
        <v>4875</v>
      </c>
    </row>
    <row r="72" spans="3:27" s="56" customFormat="1">
      <c r="C72" s="71"/>
      <c r="D72" s="70" t="s">
        <v>292</v>
      </c>
      <c r="E72" s="69" t="s">
        <v>294</v>
      </c>
      <c r="F72" s="69">
        <v>1</v>
      </c>
      <c r="G72" s="69">
        <v>100</v>
      </c>
      <c r="H72" s="69" t="s">
        <v>278</v>
      </c>
      <c r="I72" s="69"/>
      <c r="J72" s="68">
        <v>35</v>
      </c>
      <c r="K72" s="67">
        <f t="shared" si="6"/>
        <v>3.1622776601683783E-4</v>
      </c>
      <c r="L72" s="28">
        <v>32993388</v>
      </c>
      <c r="M72" s="66">
        <v>14172786</v>
      </c>
      <c r="N72" s="65">
        <f t="shared" si="7"/>
        <v>0.42956443272815753</v>
      </c>
      <c r="O72" s="27">
        <v>1865.5</v>
      </c>
      <c r="P72" s="64">
        <v>12580198</v>
      </c>
      <c r="Q72" s="63">
        <f t="shared" si="8"/>
        <v>0.38129451876842718</v>
      </c>
      <c r="R72" s="62">
        <v>1573</v>
      </c>
      <c r="S72" s="61">
        <v>12281735</v>
      </c>
      <c r="T72" s="60">
        <f t="shared" si="9"/>
        <v>0.37224837291641588</v>
      </c>
      <c r="U72" s="59">
        <v>3893.5</v>
      </c>
      <c r="V72" s="58">
        <v>14142260</v>
      </c>
      <c r="W72" s="20">
        <f t="shared" si="10"/>
        <v>0.42863921704554864</v>
      </c>
      <c r="X72" s="19">
        <v>1937</v>
      </c>
      <c r="Y72" s="57">
        <v>12848610</v>
      </c>
      <c r="Z72" s="17">
        <f t="shared" si="11"/>
        <v>0.38942984576182355</v>
      </c>
      <c r="AA72" s="16">
        <v>3646.5</v>
      </c>
    </row>
    <row r="73" spans="3:27" s="56" customFormat="1">
      <c r="C73" s="71"/>
      <c r="D73" s="70" t="s">
        <v>292</v>
      </c>
      <c r="E73" s="69" t="s">
        <v>293</v>
      </c>
      <c r="F73" s="69">
        <v>2</v>
      </c>
      <c r="G73" s="69">
        <v>100</v>
      </c>
      <c r="H73" s="69" t="s">
        <v>278</v>
      </c>
      <c r="I73" s="69"/>
      <c r="J73" s="68">
        <v>35</v>
      </c>
      <c r="K73" s="67">
        <f t="shared" ref="K73:K104" si="12">POWER(10,-J73/10)</f>
        <v>3.1622776601683783E-4</v>
      </c>
      <c r="L73" s="28">
        <v>32614016</v>
      </c>
      <c r="M73" s="66">
        <v>14775110</v>
      </c>
      <c r="N73" s="65">
        <f t="shared" ref="N73:N104" si="13">M73/$L73</f>
        <v>0.45302945825500301</v>
      </c>
      <c r="O73" s="27">
        <v>1794</v>
      </c>
      <c r="P73" s="64">
        <v>13762241</v>
      </c>
      <c r="Q73" s="63">
        <f t="shared" ref="Q73:Q104" si="14">P73/$L73</f>
        <v>0.42197320930976423</v>
      </c>
      <c r="R73" s="62">
        <v>1553.5</v>
      </c>
      <c r="S73" s="61">
        <v>13523219</v>
      </c>
      <c r="T73" s="60">
        <f t="shared" ref="T73:T104" si="15">S73/$L73</f>
        <v>0.41464439705922757</v>
      </c>
      <c r="U73" s="59">
        <v>4173</v>
      </c>
      <c r="V73" s="58">
        <v>14765583</v>
      </c>
      <c r="W73" s="20">
        <f t="shared" ref="W73:W104" si="16">V73/$L73</f>
        <v>0.45273734458215759</v>
      </c>
      <c r="X73" s="19">
        <v>1904.5</v>
      </c>
      <c r="Y73" s="57">
        <v>14014270</v>
      </c>
      <c r="Z73" s="17">
        <f t="shared" ref="Z73:Z104" si="17">Y73/$L73</f>
        <v>0.42970083782383622</v>
      </c>
      <c r="AA73" s="16">
        <v>3432</v>
      </c>
    </row>
    <row r="74" spans="3:27" s="56" customFormat="1">
      <c r="C74" s="71"/>
      <c r="D74" s="70" t="s">
        <v>292</v>
      </c>
      <c r="E74" s="69" t="s">
        <v>291</v>
      </c>
      <c r="F74" s="69">
        <v>3</v>
      </c>
      <c r="G74" s="69">
        <v>100</v>
      </c>
      <c r="H74" s="69" t="s">
        <v>278</v>
      </c>
      <c r="I74" s="69"/>
      <c r="J74" s="68">
        <v>35</v>
      </c>
      <c r="K74" s="67">
        <f t="shared" si="12"/>
        <v>3.1622776601683783E-4</v>
      </c>
      <c r="L74" s="28">
        <v>27856240</v>
      </c>
      <c r="M74" s="66">
        <v>14736937</v>
      </c>
      <c r="N74" s="65">
        <f t="shared" si="13"/>
        <v>0.52903539745493289</v>
      </c>
      <c r="O74" s="27">
        <v>1709.5</v>
      </c>
      <c r="P74" s="64">
        <v>13129405</v>
      </c>
      <c r="Q74" s="63">
        <f t="shared" si="14"/>
        <v>0.47132725019600635</v>
      </c>
      <c r="R74" s="62">
        <v>1352</v>
      </c>
      <c r="S74" s="61">
        <v>12876962</v>
      </c>
      <c r="T74" s="60">
        <f t="shared" si="15"/>
        <v>0.46226490007265875</v>
      </c>
      <c r="U74" s="59">
        <v>3289</v>
      </c>
      <c r="V74" s="58">
        <v>14661388</v>
      </c>
      <c r="W74" s="20">
        <f t="shared" si="16"/>
        <v>0.52632329417035462</v>
      </c>
      <c r="X74" s="19">
        <v>1703</v>
      </c>
      <c r="Y74" s="57">
        <v>13438351</v>
      </c>
      <c r="Z74" s="17">
        <f t="shared" si="17"/>
        <v>0.48241797888013599</v>
      </c>
      <c r="AA74" s="16">
        <v>3828.5</v>
      </c>
    </row>
    <row r="75" spans="3:27" s="56" customFormat="1">
      <c r="C75" s="71"/>
      <c r="D75" s="70" t="s">
        <v>288</v>
      </c>
      <c r="E75" s="69" t="s">
        <v>290</v>
      </c>
      <c r="F75" s="69">
        <v>1</v>
      </c>
      <c r="G75" s="69">
        <v>100</v>
      </c>
      <c r="H75" s="69" t="s">
        <v>278</v>
      </c>
      <c r="I75" s="69"/>
      <c r="J75" s="68">
        <v>35</v>
      </c>
      <c r="K75" s="67">
        <f t="shared" si="12"/>
        <v>3.1622776601683783E-4</v>
      </c>
      <c r="L75" s="28">
        <v>19811768</v>
      </c>
      <c r="M75" s="66">
        <v>6503604</v>
      </c>
      <c r="N75" s="65">
        <f t="shared" si="13"/>
        <v>0.3282697435180949</v>
      </c>
      <c r="O75" s="27">
        <v>1066</v>
      </c>
      <c r="P75" s="64">
        <v>5881203</v>
      </c>
      <c r="Q75" s="63">
        <f t="shared" si="14"/>
        <v>0.29685402130693234</v>
      </c>
      <c r="R75" s="62">
        <v>903.5</v>
      </c>
      <c r="S75" s="61">
        <v>5751822</v>
      </c>
      <c r="T75" s="60">
        <f t="shared" si="15"/>
        <v>0.2903235087348085</v>
      </c>
      <c r="U75" s="59">
        <v>2138.5</v>
      </c>
      <c r="V75" s="58">
        <v>6512862</v>
      </c>
      <c r="W75" s="20">
        <f t="shared" si="16"/>
        <v>0.32873704154015937</v>
      </c>
      <c r="X75" s="19">
        <v>1274</v>
      </c>
      <c r="Y75" s="57">
        <v>5979744</v>
      </c>
      <c r="Z75" s="17">
        <f t="shared" si="17"/>
        <v>0.30182788330652771</v>
      </c>
      <c r="AA75" s="16">
        <v>2067</v>
      </c>
    </row>
    <row r="76" spans="3:27" s="56" customFormat="1">
      <c r="C76" s="71"/>
      <c r="D76" s="70" t="s">
        <v>288</v>
      </c>
      <c r="E76" s="69" t="s">
        <v>289</v>
      </c>
      <c r="F76" s="69">
        <v>2</v>
      </c>
      <c r="G76" s="69">
        <v>100</v>
      </c>
      <c r="H76" s="69" t="s">
        <v>278</v>
      </c>
      <c r="I76" s="69"/>
      <c r="J76" s="68">
        <v>35</v>
      </c>
      <c r="K76" s="67">
        <f t="shared" si="12"/>
        <v>3.1622776601683783E-4</v>
      </c>
      <c r="L76" s="28">
        <v>45870516</v>
      </c>
      <c r="M76" s="66">
        <v>24969252</v>
      </c>
      <c r="N76" s="65">
        <f t="shared" si="13"/>
        <v>0.54434207803548584</v>
      </c>
      <c r="O76" s="27">
        <v>2938</v>
      </c>
      <c r="P76" s="64">
        <v>20593282</v>
      </c>
      <c r="Q76" s="63">
        <f t="shared" si="14"/>
        <v>0.4489437616093091</v>
      </c>
      <c r="R76" s="62">
        <v>2262</v>
      </c>
      <c r="S76" s="61">
        <v>20151090</v>
      </c>
      <c r="T76" s="60">
        <f t="shared" si="15"/>
        <v>0.43930375668762917</v>
      </c>
      <c r="U76" s="59">
        <v>5642</v>
      </c>
      <c r="V76" s="58">
        <v>24445721</v>
      </c>
      <c r="W76" s="20">
        <f t="shared" si="16"/>
        <v>0.53292884257068307</v>
      </c>
      <c r="X76" s="19">
        <v>2645.5</v>
      </c>
      <c r="Y76" s="57">
        <v>21417991</v>
      </c>
      <c r="Z76" s="17">
        <f t="shared" si="17"/>
        <v>0.46692282685461833</v>
      </c>
      <c r="AA76" s="16">
        <v>5791.5</v>
      </c>
    </row>
    <row r="77" spans="3:27" s="56" customFormat="1">
      <c r="C77" s="71"/>
      <c r="D77" s="70" t="s">
        <v>288</v>
      </c>
      <c r="E77" s="69" t="s">
        <v>287</v>
      </c>
      <c r="F77" s="69">
        <v>3</v>
      </c>
      <c r="G77" s="69">
        <v>100</v>
      </c>
      <c r="H77" s="69" t="s">
        <v>278</v>
      </c>
      <c r="I77" s="69"/>
      <c r="J77" s="68">
        <v>35</v>
      </c>
      <c r="K77" s="67">
        <f t="shared" si="12"/>
        <v>3.1622776601683783E-4</v>
      </c>
      <c r="L77" s="28">
        <v>38190235</v>
      </c>
      <c r="M77" s="66">
        <v>10699157</v>
      </c>
      <c r="N77" s="65">
        <f t="shared" si="13"/>
        <v>0.28015425932833354</v>
      </c>
      <c r="O77" s="27">
        <v>1950</v>
      </c>
      <c r="P77" s="64">
        <v>9084758</v>
      </c>
      <c r="Q77" s="63">
        <f t="shared" si="14"/>
        <v>0.23788169934015854</v>
      </c>
      <c r="R77" s="62">
        <v>1683.5</v>
      </c>
      <c r="S77" s="61">
        <v>8894252</v>
      </c>
      <c r="T77" s="60">
        <f t="shared" si="15"/>
        <v>0.23289335611577147</v>
      </c>
      <c r="U77" s="59">
        <v>4179.5</v>
      </c>
      <c r="V77" s="58">
        <v>10586181</v>
      </c>
      <c r="W77" s="20">
        <f t="shared" si="16"/>
        <v>0.27719601620676071</v>
      </c>
      <c r="X77" s="19">
        <v>2216.5</v>
      </c>
      <c r="Y77" s="57">
        <v>9360532</v>
      </c>
      <c r="Z77" s="17">
        <f t="shared" si="17"/>
        <v>0.24510275990708097</v>
      </c>
      <c r="AA77" s="16">
        <v>4550</v>
      </c>
    </row>
    <row r="78" spans="3:27" s="56" customFormat="1">
      <c r="C78" s="71"/>
      <c r="D78" s="70" t="s">
        <v>284</v>
      </c>
      <c r="E78" s="69" t="s">
        <v>286</v>
      </c>
      <c r="F78" s="69">
        <v>1</v>
      </c>
      <c r="G78" s="69">
        <v>100</v>
      </c>
      <c r="H78" s="69" t="s">
        <v>278</v>
      </c>
      <c r="I78" s="69"/>
      <c r="J78" s="68">
        <v>35</v>
      </c>
      <c r="K78" s="67">
        <f t="shared" si="12"/>
        <v>3.1622776601683783E-4</v>
      </c>
      <c r="L78" s="28">
        <v>43739917</v>
      </c>
      <c r="M78" s="66">
        <v>39132150</v>
      </c>
      <c r="N78" s="65">
        <f t="shared" si="13"/>
        <v>0.89465533279361276</v>
      </c>
      <c r="O78" s="27">
        <v>3562</v>
      </c>
      <c r="P78" s="64">
        <v>33229356</v>
      </c>
      <c r="Q78" s="63">
        <f t="shared" si="14"/>
        <v>0.75970322485980024</v>
      </c>
      <c r="R78" s="62">
        <v>2216.5</v>
      </c>
      <c r="S78" s="61">
        <v>32330195</v>
      </c>
      <c r="T78" s="60">
        <f t="shared" si="15"/>
        <v>0.73914623569130233</v>
      </c>
      <c r="U78" s="59">
        <v>5980</v>
      </c>
      <c r="V78" s="58">
        <v>38715568</v>
      </c>
      <c r="W78" s="20">
        <f t="shared" si="16"/>
        <v>0.88513126350925631</v>
      </c>
      <c r="X78" s="19">
        <v>2873</v>
      </c>
      <c r="Y78" s="57">
        <v>34217307</v>
      </c>
      <c r="Z78" s="17">
        <f t="shared" si="17"/>
        <v>0.78229016758307979</v>
      </c>
      <c r="AA78" s="16">
        <v>7254</v>
      </c>
    </row>
    <row r="79" spans="3:27" s="56" customFormat="1">
      <c r="C79" s="71"/>
      <c r="D79" s="70" t="s">
        <v>284</v>
      </c>
      <c r="E79" s="69" t="s">
        <v>285</v>
      </c>
      <c r="F79" s="69">
        <v>2</v>
      </c>
      <c r="G79" s="69">
        <v>100</v>
      </c>
      <c r="H79" s="69" t="s">
        <v>278</v>
      </c>
      <c r="I79" s="69"/>
      <c r="J79" s="68">
        <v>35</v>
      </c>
      <c r="K79" s="67">
        <f t="shared" si="12"/>
        <v>3.1622776601683783E-4</v>
      </c>
      <c r="L79" s="28">
        <v>31866797</v>
      </c>
      <c r="M79" s="66">
        <v>29377233</v>
      </c>
      <c r="N79" s="65">
        <f t="shared" si="13"/>
        <v>0.92187592621875369</v>
      </c>
      <c r="O79" s="27">
        <v>2197</v>
      </c>
      <c r="P79" s="64">
        <v>27243169</v>
      </c>
      <c r="Q79" s="63">
        <f t="shared" si="14"/>
        <v>0.8549076645512883</v>
      </c>
      <c r="R79" s="62">
        <v>1768</v>
      </c>
      <c r="S79" s="61">
        <v>26623634</v>
      </c>
      <c r="T79" s="60">
        <f t="shared" si="15"/>
        <v>0.83546626917038447</v>
      </c>
      <c r="U79" s="59">
        <v>4628</v>
      </c>
      <c r="V79" s="58">
        <v>29413128</v>
      </c>
      <c r="W79" s="20">
        <f t="shared" si="16"/>
        <v>0.92300233374568519</v>
      </c>
      <c r="X79" s="19">
        <v>2171</v>
      </c>
      <c r="Y79" s="57">
        <v>27649964</v>
      </c>
      <c r="Z79" s="17">
        <f t="shared" si="17"/>
        <v>0.86767314581380739</v>
      </c>
      <c r="AA79" s="16">
        <v>6818.5</v>
      </c>
    </row>
    <row r="80" spans="3:27" s="56" customFormat="1">
      <c r="C80" s="71"/>
      <c r="D80" s="70" t="s">
        <v>284</v>
      </c>
      <c r="E80" s="69" t="s">
        <v>283</v>
      </c>
      <c r="F80" s="69">
        <v>3</v>
      </c>
      <c r="G80" s="69">
        <v>100</v>
      </c>
      <c r="H80" s="69" t="s">
        <v>278</v>
      </c>
      <c r="I80" s="69"/>
      <c r="J80" s="68">
        <v>35</v>
      </c>
      <c r="K80" s="67">
        <f t="shared" si="12"/>
        <v>3.1622776601683783E-4</v>
      </c>
      <c r="L80" s="28">
        <v>35517710</v>
      </c>
      <c r="M80" s="66">
        <v>31376427</v>
      </c>
      <c r="N80" s="65">
        <f t="shared" si="13"/>
        <v>0.88340230831323308</v>
      </c>
      <c r="O80" s="27">
        <v>2619.5</v>
      </c>
      <c r="P80" s="64">
        <v>28352098</v>
      </c>
      <c r="Q80" s="63">
        <f t="shared" si="14"/>
        <v>0.79825242111611361</v>
      </c>
      <c r="R80" s="62">
        <v>1891.5</v>
      </c>
      <c r="S80" s="61">
        <v>27655954</v>
      </c>
      <c r="T80" s="60">
        <f t="shared" si="15"/>
        <v>0.77865250884699488</v>
      </c>
      <c r="U80" s="59">
        <v>5486</v>
      </c>
      <c r="V80" s="58">
        <v>31314279</v>
      </c>
      <c r="W80" s="20">
        <f t="shared" si="16"/>
        <v>0.88165253334181737</v>
      </c>
      <c r="X80" s="19">
        <v>2314</v>
      </c>
      <c r="Y80" s="57">
        <v>28916396</v>
      </c>
      <c r="Z80" s="17">
        <f t="shared" si="17"/>
        <v>0.81414021343155285</v>
      </c>
      <c r="AA80" s="16">
        <v>7371</v>
      </c>
    </row>
    <row r="81" spans="1:27" s="56" customFormat="1">
      <c r="C81" s="71"/>
      <c r="D81" s="70" t="s">
        <v>280</v>
      </c>
      <c r="E81" s="69" t="s">
        <v>282</v>
      </c>
      <c r="F81" s="69">
        <v>1</v>
      </c>
      <c r="G81" s="69">
        <v>100</v>
      </c>
      <c r="H81" s="69" t="s">
        <v>278</v>
      </c>
      <c r="I81" s="69"/>
      <c r="J81" s="68">
        <v>35</v>
      </c>
      <c r="K81" s="67">
        <f t="shared" si="12"/>
        <v>3.1622776601683783E-4</v>
      </c>
      <c r="L81" s="28">
        <v>34085732</v>
      </c>
      <c r="M81" s="66">
        <v>30049601</v>
      </c>
      <c r="N81" s="65">
        <f t="shared" si="13"/>
        <v>0.88158884192365294</v>
      </c>
      <c r="O81" s="27">
        <v>2697.5</v>
      </c>
      <c r="P81" s="64">
        <v>26934931</v>
      </c>
      <c r="Q81" s="63">
        <f t="shared" si="14"/>
        <v>0.79021131187677007</v>
      </c>
      <c r="R81" s="62">
        <v>1839.5</v>
      </c>
      <c r="S81" s="61">
        <v>26295420</v>
      </c>
      <c r="T81" s="60">
        <f t="shared" si="15"/>
        <v>0.77144947334562153</v>
      </c>
      <c r="U81" s="59">
        <v>4771</v>
      </c>
      <c r="V81" s="58">
        <v>29962237</v>
      </c>
      <c r="W81" s="20">
        <f t="shared" si="16"/>
        <v>0.87902577535961379</v>
      </c>
      <c r="X81" s="19">
        <v>2216.5</v>
      </c>
      <c r="Y81" s="57">
        <v>27510718</v>
      </c>
      <c r="Z81" s="17">
        <f t="shared" si="17"/>
        <v>0.80710362916659673</v>
      </c>
      <c r="AA81" s="16">
        <v>6753.5</v>
      </c>
    </row>
    <row r="82" spans="1:27" s="56" customFormat="1">
      <c r="C82" s="71"/>
      <c r="D82" s="70" t="s">
        <v>280</v>
      </c>
      <c r="E82" s="69" t="s">
        <v>281</v>
      </c>
      <c r="F82" s="69">
        <v>2</v>
      </c>
      <c r="G82" s="69">
        <v>100</v>
      </c>
      <c r="H82" s="69" t="s">
        <v>278</v>
      </c>
      <c r="I82" s="69"/>
      <c r="J82" s="68">
        <v>35</v>
      </c>
      <c r="K82" s="67">
        <f t="shared" si="12"/>
        <v>3.1622776601683783E-4</v>
      </c>
      <c r="L82" s="28">
        <v>32646666</v>
      </c>
      <c r="M82" s="66">
        <v>27282968</v>
      </c>
      <c r="N82" s="65">
        <f t="shared" si="13"/>
        <v>0.83570457087409789</v>
      </c>
      <c r="O82" s="27">
        <v>2333.5</v>
      </c>
      <c r="P82" s="64">
        <v>24634551</v>
      </c>
      <c r="Q82" s="63">
        <f t="shared" si="14"/>
        <v>0.75458091187626941</v>
      </c>
      <c r="R82" s="62">
        <v>1787.5</v>
      </c>
      <c r="S82" s="61">
        <v>24054706</v>
      </c>
      <c r="T82" s="60">
        <f t="shared" si="15"/>
        <v>0.73681968014743071</v>
      </c>
      <c r="U82" s="59">
        <v>4459</v>
      </c>
      <c r="V82" s="58">
        <v>27229457</v>
      </c>
      <c r="W82" s="20">
        <f t="shared" si="16"/>
        <v>0.83406547547611753</v>
      </c>
      <c r="X82" s="19">
        <v>2099.5</v>
      </c>
      <c r="Y82" s="57">
        <v>25126277</v>
      </c>
      <c r="Z82" s="17">
        <f t="shared" si="17"/>
        <v>0.76964297058695064</v>
      </c>
      <c r="AA82" s="16">
        <v>4764.5</v>
      </c>
    </row>
    <row r="83" spans="1:27" s="56" customFormat="1">
      <c r="C83" s="71"/>
      <c r="D83" s="70" t="s">
        <v>280</v>
      </c>
      <c r="E83" s="69" t="s">
        <v>279</v>
      </c>
      <c r="F83" s="69">
        <v>3</v>
      </c>
      <c r="G83" s="69">
        <v>100</v>
      </c>
      <c r="H83" s="69" t="s">
        <v>278</v>
      </c>
      <c r="I83" s="69"/>
      <c r="J83" s="68">
        <v>35</v>
      </c>
      <c r="K83" s="67">
        <f t="shared" si="12"/>
        <v>3.1622776601683783E-4</v>
      </c>
      <c r="L83" s="28">
        <v>32765674</v>
      </c>
      <c r="M83" s="66">
        <v>28959621</v>
      </c>
      <c r="N83" s="65">
        <f t="shared" si="13"/>
        <v>0.88384023475299178</v>
      </c>
      <c r="O83" s="27">
        <v>2346.5</v>
      </c>
      <c r="P83" s="64">
        <v>25869856</v>
      </c>
      <c r="Q83" s="63">
        <f t="shared" si="14"/>
        <v>0.78954139627953324</v>
      </c>
      <c r="R83" s="62">
        <v>1794</v>
      </c>
      <c r="S83" s="61">
        <v>25267422</v>
      </c>
      <c r="T83" s="60">
        <f t="shared" si="15"/>
        <v>0.7711552645002816</v>
      </c>
      <c r="U83" s="59">
        <v>4400.5</v>
      </c>
      <c r="V83" s="58">
        <v>28867382</v>
      </c>
      <c r="W83" s="20">
        <f t="shared" si="16"/>
        <v>0.88102512403681976</v>
      </c>
      <c r="X83" s="19">
        <v>2281.5</v>
      </c>
      <c r="Y83" s="57">
        <v>26507402</v>
      </c>
      <c r="Z83" s="17">
        <f t="shared" si="17"/>
        <v>0.80899913732890094</v>
      </c>
      <c r="AA83" s="16">
        <v>4790.5</v>
      </c>
    </row>
    <row r="85" spans="1:27" s="34" customFormat="1">
      <c r="A85" s="55" t="s">
        <v>277</v>
      </c>
      <c r="C85" s="54"/>
      <c r="E85" s="53"/>
      <c r="F85" s="53"/>
      <c r="G85" s="53"/>
      <c r="H85" s="53"/>
      <c r="I85" s="53"/>
      <c r="J85" s="52"/>
      <c r="K85" s="51"/>
      <c r="L85" s="50">
        <f>SUM(L9:L83)</f>
        <v>2134636656</v>
      </c>
      <c r="M85" s="49">
        <f>SUM(M9:M83)</f>
        <v>1669777223</v>
      </c>
      <c r="N85" s="48">
        <f>M85/$L85</f>
        <v>0.78223018343970574</v>
      </c>
      <c r="O85" s="47">
        <f>SUM(O9:O83)*1000000/$L85</f>
        <v>69.94094268003613</v>
      </c>
      <c r="P85" s="46">
        <f>SUM(P9:P83)</f>
        <v>1536892544</v>
      </c>
      <c r="Q85" s="45">
        <f>P85/$L85</f>
        <v>0.71997852172177823</v>
      </c>
      <c r="R85" s="44">
        <f>SUM(R9:R83)*1000000/$L85</f>
        <v>50.815205339563889</v>
      </c>
      <c r="S85" s="43">
        <f>SUM(S9:S83)</f>
        <v>1481592649</v>
      </c>
      <c r="T85" s="42">
        <f>S85/($L85)</f>
        <v>0.69407252275724063</v>
      </c>
      <c r="U85" s="41">
        <f>SUM(U9:U83)*1000000/$L85</f>
        <v>122.99423382524355</v>
      </c>
      <c r="V85" s="40">
        <f>SUM(V9:V83)</f>
        <v>1652259575</v>
      </c>
      <c r="W85" s="39">
        <f>V85/$L85</f>
        <v>0.77402379948637035</v>
      </c>
      <c r="X85" s="38">
        <f>SUM(X9:X83)*1000000/$L85</f>
        <v>62.279685690921632</v>
      </c>
      <c r="Y85" s="37">
        <f>SUM(Y9:Y83)</f>
        <v>1546431896</v>
      </c>
      <c r="Z85" s="36">
        <f>Y85/$L85</f>
        <v>0.72444736281151911</v>
      </c>
      <c r="AA85" s="35">
        <f>SUM(AA9:AA83)*1000000/$L85</f>
        <v>135.28391316072293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showGridLines="0" workbookViewId="0">
      <pane ySplit="4" topLeftCell="A5" activePane="bottomLeft" state="frozen"/>
      <selection pane="bottomLeft" activeCell="E15" sqref="E15"/>
    </sheetView>
  </sheetViews>
  <sheetFormatPr baseColWidth="10" defaultColWidth="8.83203125" defaultRowHeight="14" x14ac:dyDescent="0"/>
  <cols>
    <col min="1" max="1" width="21.1640625" style="15" customWidth="1"/>
    <col min="2" max="2" width="14" style="15" customWidth="1"/>
    <col min="3" max="4" width="8.83203125" style="15"/>
    <col min="5" max="5" width="17.5" style="15" customWidth="1"/>
    <col min="6" max="6" width="16.5" style="15" customWidth="1"/>
    <col min="7" max="7" width="17.33203125" style="15" customWidth="1"/>
    <col min="8" max="8" width="13" style="15" customWidth="1"/>
    <col min="9" max="16384" width="8.83203125" style="15"/>
  </cols>
  <sheetData>
    <row r="1" spans="1:8" ht="15">
      <c r="A1" s="117" t="s">
        <v>434</v>
      </c>
    </row>
    <row r="2" spans="1:8" ht="15">
      <c r="A2" s="116" t="s">
        <v>433</v>
      </c>
    </row>
    <row r="3" spans="1:8" ht="15">
      <c r="A3" s="116" t="s">
        <v>432</v>
      </c>
    </row>
    <row r="4" spans="1:8" ht="15">
      <c r="A4" s="116" t="s">
        <v>431</v>
      </c>
    </row>
    <row r="5" spans="1:8" ht="15">
      <c r="A5" s="116"/>
    </row>
    <row r="7" spans="1:8" s="113" customFormat="1" ht="43" thickBot="1">
      <c r="A7" s="115" t="s">
        <v>412</v>
      </c>
      <c r="B7" s="114" t="s">
        <v>430</v>
      </c>
      <c r="C7" s="114" t="s">
        <v>429</v>
      </c>
      <c r="D7" s="114" t="s">
        <v>428</v>
      </c>
      <c r="E7" s="114" t="s">
        <v>427</v>
      </c>
      <c r="F7" s="114" t="s">
        <v>426</v>
      </c>
      <c r="G7" s="114" t="s">
        <v>425</v>
      </c>
      <c r="H7" s="114" t="s">
        <v>424</v>
      </c>
    </row>
    <row r="8" spans="1:8" ht="29.25" customHeight="1">
      <c r="A8" s="112" t="s">
        <v>397</v>
      </c>
      <c r="B8" s="72">
        <v>2</v>
      </c>
      <c r="C8" s="72">
        <v>304</v>
      </c>
      <c r="D8" s="72">
        <v>240</v>
      </c>
      <c r="E8" s="72">
        <v>589</v>
      </c>
      <c r="F8" s="72">
        <v>198</v>
      </c>
      <c r="G8" s="72">
        <v>117</v>
      </c>
      <c r="H8" s="72">
        <v>855</v>
      </c>
    </row>
    <row r="9" spans="1:8">
      <c r="A9" s="111" t="s">
        <v>389</v>
      </c>
      <c r="B9" s="72">
        <v>2</v>
      </c>
      <c r="C9" s="72">
        <v>504</v>
      </c>
      <c r="D9" s="72">
        <v>232</v>
      </c>
      <c r="E9" s="72">
        <v>162</v>
      </c>
      <c r="F9" s="72">
        <v>20</v>
      </c>
      <c r="G9" s="72">
        <v>110</v>
      </c>
      <c r="H9" s="72">
        <v>410</v>
      </c>
    </row>
    <row r="10" spans="1:8" ht="29.25" customHeight="1">
      <c r="A10" s="111" t="s">
        <v>382</v>
      </c>
      <c r="B10" s="72">
        <v>2</v>
      </c>
      <c r="C10" s="72">
        <v>81</v>
      </c>
      <c r="D10" s="72">
        <v>42</v>
      </c>
      <c r="E10" s="72">
        <v>227</v>
      </c>
      <c r="F10" s="72">
        <v>50</v>
      </c>
      <c r="G10" s="72">
        <v>32</v>
      </c>
      <c r="H10" s="72">
        <v>412</v>
      </c>
    </row>
    <row r="11" spans="1:8" ht="42" customHeight="1">
      <c r="A11" s="111" t="s">
        <v>372</v>
      </c>
      <c r="B11" s="72">
        <v>4</v>
      </c>
      <c r="C11" s="72">
        <v>606</v>
      </c>
      <c r="D11" s="72">
        <v>443</v>
      </c>
      <c r="E11" s="72">
        <v>6</v>
      </c>
      <c r="F11" s="72" t="s">
        <v>423</v>
      </c>
      <c r="G11" s="72">
        <v>510</v>
      </c>
      <c r="H11" s="72">
        <v>868</v>
      </c>
    </row>
    <row r="12" spans="1:8" ht="30.75" customHeight="1">
      <c r="A12" s="111" t="s">
        <v>355</v>
      </c>
      <c r="B12" s="72">
        <v>16</v>
      </c>
      <c r="C12" s="72">
        <v>2330</v>
      </c>
      <c r="D12" s="72">
        <v>1786</v>
      </c>
      <c r="E12" s="72">
        <v>107</v>
      </c>
      <c r="F12" s="72">
        <v>306</v>
      </c>
      <c r="G12" s="72">
        <v>1827</v>
      </c>
      <c r="H12" s="72">
        <v>838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Brian</cp:lastModifiedBy>
  <dcterms:created xsi:type="dcterms:W3CDTF">2012-08-07T14:32:08Z</dcterms:created>
  <dcterms:modified xsi:type="dcterms:W3CDTF">2013-03-26T13:23:34Z</dcterms:modified>
</cp:coreProperties>
</file>