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tered_for_sharing" sheetId="1" r:id="rId4"/>
  </sheets>
  <definedNames>
    <definedName hidden="1" localSheetId="0" name="_xlnm._FilterDatabase">filtered_for_sharing!$AI$1:$AI$954</definedName>
  </definedNames>
  <calcPr/>
</workbook>
</file>

<file path=xl/sharedStrings.xml><?xml version="1.0" encoding="utf-8"?>
<sst xmlns="http://schemas.openxmlformats.org/spreadsheetml/2006/main" count="6657" uniqueCount="969">
  <si>
    <t>Study</t>
  </si>
  <si>
    <t>Sourcelink</t>
  </si>
  <si>
    <t>Webplotdigitizer</t>
  </si>
  <si>
    <t>SAVE_lab</t>
  </si>
  <si>
    <t>year</t>
  </si>
  <si>
    <t>Assay Type</t>
  </si>
  <si>
    <t>Cell-type</t>
  </si>
  <si>
    <t>Sera details long</t>
  </si>
  <si>
    <t>Number of sera</t>
  </si>
  <si>
    <t>Comparator antigen</t>
  </si>
  <si>
    <t>Titre drop</t>
  </si>
  <si>
    <t>Uncertainty</t>
  </si>
  <si>
    <t>numerical Titre drop</t>
  </si>
  <si>
    <t>TitersHAg</t>
  </si>
  <si>
    <t>TitersOmicron</t>
  </si>
  <si>
    <t>Log2HAg</t>
  </si>
  <si>
    <t>Log2Omi</t>
  </si>
  <si>
    <t>Titre drop Alpha</t>
  </si>
  <si>
    <t>TitersAlpha</t>
  </si>
  <si>
    <t>Titre drop Beta</t>
  </si>
  <si>
    <t>TitersBeta</t>
  </si>
  <si>
    <t>Titre drop Gamma</t>
  </si>
  <si>
    <t>TitersGamma</t>
  </si>
  <si>
    <t>Titre drop Delta</t>
  </si>
  <si>
    <t>TitersDelta</t>
  </si>
  <si>
    <t>Sera_details_no_time</t>
  </si>
  <si>
    <t>time</t>
  </si>
  <si>
    <t>Standardised_sera_names</t>
  </si>
  <si>
    <t>standardise_encounters</t>
  </si>
  <si>
    <t>vacc_type_het</t>
  </si>
  <si>
    <t>vacc_type</t>
  </si>
  <si>
    <t>vaccine_manufacturer</t>
  </si>
  <si>
    <t>standardised_assay</t>
  </si>
  <si>
    <t>standardised_cell</t>
  </si>
  <si>
    <t>shared_data</t>
  </si>
  <si>
    <t>internal_slides</t>
  </si>
  <si>
    <t>Arien</t>
  </si>
  <si>
    <t>https://www.medrxiv.org/content/10.1101/2021.12.23.21268316v1.full.pdf</t>
  </si>
  <si>
    <t>n</t>
  </si>
  <si>
    <t>2021.12.24</t>
  </si>
  <si>
    <t>Live-virus</t>
  </si>
  <si>
    <t>Vero</t>
  </si>
  <si>
    <t xml:space="preserve">Infection + 3*Pfizer </t>
  </si>
  <si>
    <t>WT</t>
  </si>
  <si>
    <t>20.4x</t>
  </si>
  <si>
    <t>Infection + 3*Pfizer</t>
  </si>
  <si>
    <t>Inf + 3*Pfizer</t>
  </si>
  <si>
    <t>inf+vacc</t>
  </si>
  <si>
    <t>y</t>
  </si>
  <si>
    <t>2*Pfizer (28 days post 2nd dose)</t>
  </si>
  <si>
    <t>13.1x</t>
  </si>
  <si>
    <t>2*Pfizer</t>
  </si>
  <si>
    <t>28d post 2nd dose</t>
  </si>
  <si>
    <t>mRNA</t>
  </si>
  <si>
    <t>pfizer</t>
  </si>
  <si>
    <t>D614G Hospitalized</t>
  </si>
  <si>
    <t>&gt;&gt;21.7x</t>
  </si>
  <si>
    <t>&gt;&gt;</t>
  </si>
  <si>
    <t>WT hospitalized</t>
  </si>
  <si>
    <t>WT acute</t>
  </si>
  <si>
    <t>WT conv</t>
  </si>
  <si>
    <t>Balazs</t>
  </si>
  <si>
    <t>https://balazslab.partners.org/pdfs/051%20-%20MedRxiv-Garcia-Belran,2021.pdf</t>
  </si>
  <si>
    <t>y (Delta titers)</t>
  </si>
  <si>
    <t>Lentiviral Pseudotype</t>
  </si>
  <si>
    <t>HEK293T-ACE2</t>
  </si>
  <si>
    <t>1*Janssen + boost</t>
  </si>
  <si>
    <t>&gt;</t>
  </si>
  <si>
    <t>13x</t>
  </si>
  <si>
    <t>&lt;3m post boost</t>
  </si>
  <si>
    <t>J&amp;J + mRNA</t>
  </si>
  <si>
    <t>heterologous</t>
  </si>
  <si>
    <t>Pseudovirus</t>
  </si>
  <si>
    <t>293T-ACE2</t>
  </si>
  <si>
    <t>1*Janssen                       (less than 3 months)</t>
  </si>
  <si>
    <t>1.4x</t>
  </si>
  <si>
    <t>1*Janssen</t>
  </si>
  <si>
    <t>&lt;3m post 2nd dose</t>
  </si>
  <si>
    <t>J&amp;J</t>
  </si>
  <si>
    <t>j&amp;j</t>
  </si>
  <si>
    <t>1*Janssen.                       (6-12 months)</t>
  </si>
  <si>
    <t>1.6x</t>
  </si>
  <si>
    <t>6-12m post dose</t>
  </si>
  <si>
    <t>2*Moderna                         (less than 3 months)</t>
  </si>
  <si>
    <t>43x</t>
  </si>
  <si>
    <t>2*Moderna</t>
  </si>
  <si>
    <t>moderna</t>
  </si>
  <si>
    <t>2*Moderna                         (6-12 months)</t>
  </si>
  <si>
    <t>8x</t>
  </si>
  <si>
    <t>6-12m post 2nd dose</t>
  </si>
  <si>
    <t>2*Pfizer                                 (less than 3 months)</t>
  </si>
  <si>
    <t>122x</t>
  </si>
  <si>
    <t>2*Pfizer                                 (6-12 months)</t>
  </si>
  <si>
    <t>3x</t>
  </si>
  <si>
    <t>2*Moderna + boost</t>
  </si>
  <si>
    <t>6x</t>
  </si>
  <si>
    <t>&lt;3m post 3rd dose</t>
  </si>
  <si>
    <t>2*Moderna + Moderna</t>
  </si>
  <si>
    <t>2*Pfizer + boost </t>
  </si>
  <si>
    <t>4x</t>
  </si>
  <si>
    <t>2*Pfizer + Pfizer</t>
  </si>
  <si>
    <t>2*Moderna + infection                  (6-12 months)</t>
  </si>
  <si>
    <t>9x</t>
  </si>
  <si>
    <t>2*Moderna + infection</t>
  </si>
  <si>
    <t>2*Moderna + Inf</t>
  </si>
  <si>
    <t>vacc+inf</t>
  </si>
  <si>
    <t>2*Pfizer + infection                             (6-12 months)</t>
  </si>
  <si>
    <t>12x</t>
  </si>
  <si>
    <t>2*Pfizer + infection</t>
  </si>
  <si>
    <t>2*Pfizer + Inf</t>
  </si>
  <si>
    <t>1*Janssen + infection                  (6-12 months)</t>
  </si>
  <si>
    <t>17x</t>
  </si>
  <si>
    <t>1*Janssen + infection</t>
  </si>
  <si>
    <t>J&amp;J + Inf</t>
  </si>
  <si>
    <t>Barouch</t>
  </si>
  <si>
    <t>https://doi.org/10.1101/2022.01.02.22268634</t>
  </si>
  <si>
    <t>2022.01.03</t>
  </si>
  <si>
    <t xml:space="preserve"> HEK293T-hACE2</t>
  </si>
  <si>
    <t>J&amp;J (1m post dose)</t>
  </si>
  <si>
    <t>WA1</t>
  </si>
  <si>
    <t>&gt;&gt;13.6</t>
  </si>
  <si>
    <t>1m post dose</t>
  </si>
  <si>
    <t>J&amp;J (8m post dose)</t>
  </si>
  <si>
    <t>&gt;&gt;9.2</t>
  </si>
  <si>
    <t>8m post dose</t>
  </si>
  <si>
    <t>2*Pfizer (1m post 2nd dose)</t>
  </si>
  <si>
    <t>&gt;19.6</t>
  </si>
  <si>
    <t>1m post 2nd dose</t>
  </si>
  <si>
    <t>2*Pfizer (8m post 2nd dose)</t>
  </si>
  <si>
    <t>&gt;&gt;8</t>
  </si>
  <si>
    <t>8m post 2nd dose</t>
  </si>
  <si>
    <t>Bhiman</t>
  </si>
  <si>
    <t>Unknown</t>
  </si>
  <si>
    <t>D614G</t>
  </si>
  <si>
    <t>18x</t>
  </si>
  <si>
    <t>10.75x</t>
  </si>
  <si>
    <t>Chen</t>
  </si>
  <si>
    <t>https://doi.org/10.1101/2021.12.17.21267961</t>
  </si>
  <si>
    <t>2021.12.20</t>
  </si>
  <si>
    <t>NA</t>
  </si>
  <si>
    <t>2*CoronaVac + CoronaVac (1m post 3rd dose)</t>
  </si>
  <si>
    <t>20.1x</t>
  </si>
  <si>
    <t>2*CoronaVac + CoronaVac</t>
  </si>
  <si>
    <t>1m post 3rd dose</t>
  </si>
  <si>
    <t>other</t>
  </si>
  <si>
    <t>Cicin-Sain</t>
  </si>
  <si>
    <t>https://www.medrxiv.org/content/10.1101/2021.12.21.21267898v1.full.pdf</t>
  </si>
  <si>
    <t>2021.12.21</t>
  </si>
  <si>
    <t>VeroE6</t>
  </si>
  <si>
    <t>AZ+Moderna</t>
  </si>
  <si>
    <t>B.1</t>
  </si>
  <si>
    <t>&gt;17.5x</t>
  </si>
  <si>
    <t>AZ + Moderna</t>
  </si>
  <si>
    <t>az+mRNA</t>
  </si>
  <si>
    <t>AZ+Pfizer</t>
  </si>
  <si>
    <t>14.7x</t>
  </si>
  <si>
    <t>AZ + Pfizer</t>
  </si>
  <si>
    <t>2*AZ</t>
  </si>
  <si>
    <t>&gt;12.8x</t>
  </si>
  <si>
    <t>az</t>
  </si>
  <si>
    <t>15.8x</t>
  </si>
  <si>
    <t>&gt;28.7x</t>
  </si>
  <si>
    <t>&gt;7.5x</t>
  </si>
  <si>
    <t>173d post second dose</t>
  </si>
  <si>
    <t>Ciesek</t>
  </si>
  <si>
    <t>https://www.medrxiv.org/content/10.1101/2021.12.07.21267432v4</t>
  </si>
  <si>
    <t>y (titers)</t>
  </si>
  <si>
    <t>Caco2</t>
  </si>
  <si>
    <t>1*AZ+1*Pfizer                                (6 months post 2nd dose)</t>
  </si>
  <si>
    <t>Delta</t>
  </si>
  <si>
    <t>10.0x</t>
  </si>
  <si>
    <t>1*AZ+1*Pfizer</t>
  </si>
  <si>
    <t>6m post 2nd dose</t>
  </si>
  <si>
    <t>Caco-2</t>
  </si>
  <si>
    <t>1*AZ+1*Pfizer + Pfizer boost         (0.5 months post 3rd dose)</t>
  </si>
  <si>
    <t>27.1x</t>
  </si>
  <si>
    <t xml:space="preserve">1*AZ+1*Pfizer + Pfizer boost </t>
  </si>
  <si>
    <t>0.5m post 3rd dose</t>
  </si>
  <si>
    <t>AZ + 2*Pfizer</t>
  </si>
  <si>
    <t>2*Moderna                                     (6 months post 2nd dose)</t>
  </si>
  <si>
    <t>20.0x</t>
  </si>
  <si>
    <t>2*Pfizer                                          (6 months post 2nd dose)</t>
  </si>
  <si>
    <t>11.4x</t>
  </si>
  <si>
    <t>2*Moderna + Pfizer boost              (0.5 months post 3rd dose)</t>
  </si>
  <si>
    <t>22.7x</t>
  </si>
  <si>
    <t>2*Moderna + Pfizer boost</t>
  </si>
  <si>
    <t>2*Moderna + Pfizer</t>
  </si>
  <si>
    <t>2*Pfizer + Pfizer boost                   (0.5 months post 3rd dose)</t>
  </si>
  <si>
    <t>37.0x</t>
  </si>
  <si>
    <t>2*Pfizer + Pfizer boost</t>
  </si>
  <si>
    <t>2*Pfizer + Pfizer boost                   (3 months post 3rd dose)</t>
  </si>
  <si>
    <t>24.5x</t>
  </si>
  <si>
    <t>3m post 3rd dose</t>
  </si>
  <si>
    <t>2*Pfizer + SARS-CoV-2 infection</t>
  </si>
  <si>
    <t>32.8x</t>
  </si>
  <si>
    <t>Corti</t>
  </si>
  <si>
    <t>https://doi.org/10.1101/2021.12.12.472269</t>
  </si>
  <si>
    <t>VSV Pseudotype</t>
  </si>
  <si>
    <t>VeroE6-TMPRSS2</t>
  </si>
  <si>
    <t>2*AZ  (&lt;1 months post 2nd dose)</t>
  </si>
  <si>
    <t>36x</t>
  </si>
  <si>
    <t>&lt;1m post 2nd dose</t>
  </si>
  <si>
    <t>J&amp;J (1-19 weeks post dose)</t>
  </si>
  <si>
    <t>8.2x</t>
  </si>
  <si>
    <t>1-19w post dose</t>
  </si>
  <si>
    <t>2*Moderna vs. B.1(&lt;1 months post 2nd dose)</t>
  </si>
  <si>
    <t>33x</t>
  </si>
  <si>
    <t>2*Pfizer  (&lt;1 months post 2nd dose)</t>
  </si>
  <si>
    <t>44x</t>
  </si>
  <si>
    <t>BBIBP-CorV  (&lt;1 months post 2nd dose)</t>
  </si>
  <si>
    <t>15.4x</t>
  </si>
  <si>
    <t>BBIBP-CorV</t>
  </si>
  <si>
    <t>CoronaVac</t>
  </si>
  <si>
    <t>Sputnik V  (&lt;1 months post 2nd dose)</t>
  </si>
  <si>
    <t>11.5x</t>
  </si>
  <si>
    <t>Sputnik V</t>
  </si>
  <si>
    <t>SputnikV</t>
  </si>
  <si>
    <t>WT cnovalescent vs. B.1  (&lt;1 months post infection)</t>
  </si>
  <si>
    <t>13.6x</t>
  </si>
  <si>
    <t>WT covalescent</t>
  </si>
  <si>
    <t>&lt;1m post inf</t>
  </si>
  <si>
    <t>WT convalescent + Pfizer HCW  (&lt;1 months post 2nd dose)</t>
  </si>
  <si>
    <t>Wu-1</t>
  </si>
  <si>
    <t>5x</t>
  </si>
  <si>
    <t>WT convalescent + Pfizer HCW</t>
  </si>
  <si>
    <t>WT conv + Pfizer</t>
  </si>
  <si>
    <t>2*Moderna vs. WT (&lt;1 months post 2nd dose)</t>
  </si>
  <si>
    <t>15x</t>
  </si>
  <si>
    <t>2* Pfizer HCW  (&lt;1 months post 2nd dose)</t>
  </si>
  <si>
    <t>2* Pfizer HCW</t>
  </si>
  <si>
    <t>WT covalescent vs. WT (&lt;1 months post infection)</t>
  </si>
  <si>
    <t>57x</t>
  </si>
  <si>
    <t>Eckerle</t>
  </si>
  <si>
    <t>https://doi.org/10.1101/2021.12.28.21268491</t>
  </si>
  <si>
    <t>2021.12.31</t>
  </si>
  <si>
    <t xml:space="preserve">Alpha convalescent </t>
  </si>
  <si>
    <t>&gt;&gt;35</t>
  </si>
  <si>
    <t>8-42d post inf</t>
  </si>
  <si>
    <t xml:space="preserve">Alpha conv </t>
  </si>
  <si>
    <t>Beta convalescent</t>
  </si>
  <si>
    <t>&gt;6.5</t>
  </si>
  <si>
    <t>3-98d post inf</t>
  </si>
  <si>
    <t>Beta conv</t>
  </si>
  <si>
    <t>Delta convalescent</t>
  </si>
  <si>
    <t>9-118d post inf</t>
  </si>
  <si>
    <t>Delta conv</t>
  </si>
  <si>
    <t>Gamma convalescent</t>
  </si>
  <si>
    <t>10x</t>
  </si>
  <si>
    <t>7-137d post inf</t>
  </si>
  <si>
    <t>Gamma conv</t>
  </si>
  <si>
    <t>Inf + 2*mRNA</t>
  </si>
  <si>
    <t>2*mRNA</t>
  </si>
  <si>
    <t>&gt;&gt;45.6</t>
  </si>
  <si>
    <t>25-37d post inf</t>
  </si>
  <si>
    <t>1/2*mRNA + Omicron</t>
  </si>
  <si>
    <t>16d post 2nd dose</t>
  </si>
  <si>
    <t>2*mRNA + Delta</t>
  </si>
  <si>
    <t>37-60d post 2nd dose</t>
  </si>
  <si>
    <t>Gao</t>
  </si>
  <si>
    <t>https://doi.org/10.1101/2021.12.16.472391</t>
  </si>
  <si>
    <t>5.1x</t>
  </si>
  <si>
    <t>1.3x</t>
  </si>
  <si>
    <t>2.2x</t>
  </si>
  <si>
    <t>1.7x</t>
  </si>
  <si>
    <t>WT convalescent</t>
  </si>
  <si>
    <t>11.1x</t>
  </si>
  <si>
    <t>2.0x</t>
  </si>
  <si>
    <t>6.4x</t>
  </si>
  <si>
    <t>Gruell</t>
  </si>
  <si>
    <t>https://doi.org/10.1101/2021.12.14.21267769</t>
  </si>
  <si>
    <t>WT convalescent + Pfizer boost (2 months post boost)</t>
  </si>
  <si>
    <t>5.162685604</t>
  </si>
  <si>
    <t xml:space="preserve">WT convalescent + Pfizer boost </t>
  </si>
  <si>
    <t>2m post 3rd dose</t>
  </si>
  <si>
    <t>Inf + Pfizer</t>
  </si>
  <si>
    <t>2*Pfizer                                 (1 month post 2nd dose)</t>
  </si>
  <si>
    <t>68.25x</t>
  </si>
  <si>
    <t xml:space="preserve">2*Pfizer                                 </t>
  </si>
  <si>
    <t>2*Pfizer                                 (5 month post 2nd dose)</t>
  </si>
  <si>
    <t>5m post 2nd dose</t>
  </si>
  <si>
    <t>2*Pfizer + boost                    (1 month post boost)</t>
  </si>
  <si>
    <t>5.218227425</t>
  </si>
  <si>
    <t>WT convalescent                (1.5 months after recovery)</t>
  </si>
  <si>
    <t>82.3x</t>
  </si>
  <si>
    <t>1.5m post inf</t>
  </si>
  <si>
    <t>WT convalescent                (12 month after recovery)</t>
  </si>
  <si>
    <t>11.625x</t>
  </si>
  <si>
    <t>12m post inf</t>
  </si>
  <si>
    <t>Gupta</t>
  </si>
  <si>
    <t>https://www.citiid.cam.ac.uk/wp-content/uploads/2021/12/FIGURES-OMICRON-PAPER.pdf</t>
  </si>
  <si>
    <t>Vero E6 Ace2/TMPRSS2</t>
  </si>
  <si>
    <t>2*AZ (1m post 2nd dose)</t>
  </si>
  <si>
    <t>VeroE6-ACE2/TMPRSS2</t>
  </si>
  <si>
    <t>2*AZ (6m post 2nd dose)</t>
  </si>
  <si>
    <t>6.7x</t>
  </si>
  <si>
    <t>2*AZ + Pfizer (1m post 3rd dose)</t>
  </si>
  <si>
    <t>3.3x</t>
  </si>
  <si>
    <t>2*AZ + Pfizer</t>
  </si>
  <si>
    <t>2.8x</t>
  </si>
  <si>
    <t>2*Pfizer (6m post 2nd dose)</t>
  </si>
  <si>
    <t>2.6x</t>
  </si>
  <si>
    <t>2*Pfizer + Pfizer (1m post 3rd dose)</t>
  </si>
  <si>
    <t>2.3x</t>
  </si>
  <si>
    <t>Haagmans</t>
  </si>
  <si>
    <t>PRNT50</t>
  </si>
  <si>
    <t>Calu3</t>
  </si>
  <si>
    <t>2*vacc</t>
  </si>
  <si>
    <t>37.5x</t>
  </si>
  <si>
    <t>5.58x</t>
  </si>
  <si>
    <t>2.82x</t>
  </si>
  <si>
    <t>2*Vacc</t>
  </si>
  <si>
    <t>HKU</t>
  </si>
  <si>
    <t>http://www.med.hku.hk/en/news/press/20211212-omicron-avoids-killing-by-blood-serum</t>
  </si>
  <si>
    <t>Live virus</t>
  </si>
  <si>
    <t>32</t>
  </si>
  <si>
    <t>Ho</t>
  </si>
  <si>
    <t>https://www.biorxiv.org/content/10.1101/2021.12.14.472719v1.article-info</t>
  </si>
  <si>
    <t>Vero-E6</t>
  </si>
  <si>
    <t xml:space="preserve">2*AZ (some vaccinated + infected) </t>
  </si>
  <si>
    <t>1.57x</t>
  </si>
  <si>
    <t xml:space="preserve">VeroE6 </t>
  </si>
  <si>
    <t>J&amp;J (some vaccinated + infected)</t>
  </si>
  <si>
    <t>2.5x</t>
  </si>
  <si>
    <t>2*Moderna (&gt;2w post 2nd dose)</t>
  </si>
  <si>
    <t>9.3x</t>
  </si>
  <si>
    <t>&gt;2w post 2nd dose</t>
  </si>
  <si>
    <t>Vero-TMPRSS2</t>
  </si>
  <si>
    <t>2*mRNA (Moderna or Pfizer) (&gt;2w post 2nd dose)</t>
  </si>
  <si>
    <t xml:space="preserve">2*mRNA (Moderna or Pfizer) </t>
  </si>
  <si>
    <t>2*Pfizer (some vaccinated + infected) (&gt;2w post 2nd dose)</t>
  </si>
  <si>
    <t>21x</t>
  </si>
  <si>
    <t>2*Pfizer (some vaccinated + infected)</t>
  </si>
  <si>
    <t>2*mRNA + homologous boost PV (n= 13 Pfizer, n= 2 Moderna) (&gt;2w post 3rd dose)</t>
  </si>
  <si>
    <t>6.5x</t>
  </si>
  <si>
    <t>2*mRNA + homologous boost (n= 13 Pfizer, n= 2 Moderna)</t>
  </si>
  <si>
    <t>&gt;2w post 3rd dose</t>
  </si>
  <si>
    <t>2*mRNA + mRNA</t>
  </si>
  <si>
    <t>2*mRNA + homologous boost LV (n= 13 Pfizer, n= 2 Moderna) (&gt;2w post 3rd dose)</t>
  </si>
  <si>
    <t>4.1x</t>
  </si>
  <si>
    <t>32.2x</t>
  </si>
  <si>
    <t>Israel MoH</t>
  </si>
  <si>
    <t>https://twitter.com/JScholar/status/1470110894856286216/photo/1</t>
  </si>
  <si>
    <t>Wu-1?</t>
  </si>
  <si>
    <t>14.9x</t>
  </si>
  <si>
    <t>3*vacc</t>
  </si>
  <si>
    <t>8.3x</t>
  </si>
  <si>
    <t>2*Vacc + Vacc</t>
  </si>
  <si>
    <t>Kimpel</t>
  </si>
  <si>
    <t>https://doi.org/10.1101/2021.12.08.21267491</t>
  </si>
  <si>
    <t>Alpha (B.1.1.7) convalescent</t>
  </si>
  <si>
    <t>Alpha</t>
  </si>
  <si>
    <t>35.3</t>
  </si>
  <si>
    <t>Alpha conv</t>
  </si>
  <si>
    <t>23.8</t>
  </si>
  <si>
    <t>Beta (B.1.351) convalescent</t>
  </si>
  <si>
    <t>18.9</t>
  </si>
  <si>
    <t>Delta (B.1.617.2) convalescent</t>
  </si>
  <si>
    <t>24.6</t>
  </si>
  <si>
    <t>18.3</t>
  </si>
  <si>
    <t>47.6</t>
  </si>
  <si>
    <t>4-6m post 2nd dose</t>
  </si>
  <si>
    <t>30</t>
  </si>
  <si>
    <t>Beta</t>
  </si>
  <si>
    <t>20.8</t>
  </si>
  <si>
    <t>13.6</t>
  </si>
  <si>
    <t>64</t>
  </si>
  <si>
    <t>23</t>
  </si>
  <si>
    <t>10.4</t>
  </si>
  <si>
    <t>15</t>
  </si>
  <si>
    <t>7.7</t>
  </si>
  <si>
    <t>15.5</t>
  </si>
  <si>
    <t>7.2</t>
  </si>
  <si>
    <t>11.1</t>
  </si>
  <si>
    <t>Infection then vaccine</t>
  </si>
  <si>
    <t>3.6</t>
  </si>
  <si>
    <t>Inf + Vacc</t>
  </si>
  <si>
    <t>36.5</t>
  </si>
  <si>
    <t>14.5</t>
  </si>
  <si>
    <t>Vaccine then infection</t>
  </si>
  <si>
    <t>5.6</t>
  </si>
  <si>
    <t>Vacc + Inf</t>
  </si>
  <si>
    <t>Krammer</t>
  </si>
  <si>
    <t>https://doi.org/10.1101/2021.12.20.21268134</t>
  </si>
  <si>
    <t>y (Titers)</t>
  </si>
  <si>
    <t>2021.12.22</t>
  </si>
  <si>
    <t>live-virus</t>
  </si>
  <si>
    <t>WT convalescent + 2*Moderna (&lt;1m post 2nd dose)</t>
  </si>
  <si>
    <t>10.6</t>
  </si>
  <si>
    <t xml:space="preserve">WT convalescent + 2*Moderna </t>
  </si>
  <si>
    <t>WT conv + 2*Moderna</t>
  </si>
  <si>
    <t>WT convalescent + 2*Pfizer (26d post 2nd dose)</t>
  </si>
  <si>
    <t>13.7</t>
  </si>
  <si>
    <t xml:space="preserve">WT convalescent + 2*Pfizer </t>
  </si>
  <si>
    <t>WT conv + 2*Pfizer</t>
  </si>
  <si>
    <t>WT convalescent + 3*Pfizer (&lt;1m post 3rd dose)</t>
  </si>
  <si>
    <t>13.1</t>
  </si>
  <si>
    <t xml:space="preserve">WT convalescent + 3*Pfizer </t>
  </si>
  <si>
    <t>&lt;1m post 3rd dose</t>
  </si>
  <si>
    <t>WT conv + 3*Pfizer</t>
  </si>
  <si>
    <t>2*Moderna (&lt;1m post 2nd dose)</t>
  </si>
  <si>
    <t>42.6</t>
  </si>
  <si>
    <t>2*Pfizer (&lt;1m post 2nd dose)</t>
  </si>
  <si>
    <t>23.3</t>
  </si>
  <si>
    <t>2*Moderna + Moderna (&lt;1m post 3rd dose)</t>
  </si>
  <si>
    <t>16.7</t>
  </si>
  <si>
    <t xml:space="preserve">2*Moderna + Moderna </t>
  </si>
  <si>
    <t>2*Pfizer + Pfizer (&lt;1m post 3rd dose)</t>
  </si>
  <si>
    <t>7.5</t>
  </si>
  <si>
    <t xml:space="preserve">2*Pfizer + Pfizer </t>
  </si>
  <si>
    <t>WT convalescent (&lt;1m post infection)</t>
  </si>
  <si>
    <t xml:space="preserve">WT convalescent </t>
  </si>
  <si>
    <t>&lt;1m post infection</t>
  </si>
  <si>
    <t>Landau</t>
  </si>
  <si>
    <t>https://www.biorxiv.org/content/10.1101/2021.12.28.474369v1.full.pdf</t>
  </si>
  <si>
    <t>2021.12.30</t>
  </si>
  <si>
    <t>Lentiviral pseudotype</t>
  </si>
  <si>
    <t>293T-ACE2/VERO</t>
  </si>
  <si>
    <t>Infection + 2*Pfizer (1 month post second dose)</t>
  </si>
  <si>
    <t>Infection + 2*Pfizer</t>
  </si>
  <si>
    <t>Inf + 2*Pfizer</t>
  </si>
  <si>
    <t>Infection + 2*Pfizer (7-8 month post second dose)</t>
  </si>
  <si>
    <t>7-8m post 2nd dose</t>
  </si>
  <si>
    <t>Infection + 3*Pfizer (1 month post third dose)</t>
  </si>
  <si>
    <t>2*Moderna (80 days post 2nd dose)</t>
  </si>
  <si>
    <t>80d post 2nd dose</t>
  </si>
  <si>
    <t>2*Pfizer (1 month post second dose)</t>
  </si>
  <si>
    <t>2*Pfizer (7-8 month post second dose)</t>
  </si>
  <si>
    <t>2*Pfizer (90 days post 2nd dose)</t>
  </si>
  <si>
    <t xml:space="preserve">2*Pfizer </t>
  </si>
  <si>
    <t>90d post 2nd dose</t>
  </si>
  <si>
    <t>3*Pfizer (1 month post third dose)</t>
  </si>
  <si>
    <t>3*Pfizer</t>
  </si>
  <si>
    <t>WT convalescent (32-57d post onset)</t>
  </si>
  <si>
    <t>&gt;25.9</t>
  </si>
  <si>
    <t>32-57d post onset</t>
  </si>
  <si>
    <t>Liu</t>
  </si>
  <si>
    <t>https://doi.org/10.1101/2021.12.16.472934</t>
  </si>
  <si>
    <t>Delta ICU (3d post hospitalization)</t>
  </si>
  <si>
    <t>19.9</t>
  </si>
  <si>
    <t>Delta ICU</t>
  </si>
  <si>
    <t>3d post hospitalization</t>
  </si>
  <si>
    <t>2*Moderna (3-4w post 2nd dose)</t>
  </si>
  <si>
    <t>62.8</t>
  </si>
  <si>
    <t xml:space="preserve">2*Moderna </t>
  </si>
  <si>
    <t>3-4w post 2nd dose</t>
  </si>
  <si>
    <t>2*Pfizer (3-4w post 2nd dose)</t>
  </si>
  <si>
    <t>27.9</t>
  </si>
  <si>
    <t>2*Moderna + Moderna (1-11w post 3rd dose)</t>
  </si>
  <si>
    <t>5.1</t>
  </si>
  <si>
    <t>1-11w post 3rd dose</t>
  </si>
  <si>
    <t>2*Pfizer + Pfizer (1-11w post 3rd dose)</t>
  </si>
  <si>
    <t>4.3</t>
  </si>
  <si>
    <t>Vacc + Delta ICU (3d post hospitalization)</t>
  </si>
  <si>
    <t>213.7</t>
  </si>
  <si>
    <t>Vacc + Delta ICU</t>
  </si>
  <si>
    <t>WT ICU (3d post hospitalization)</t>
  </si>
  <si>
    <t>145.2</t>
  </si>
  <si>
    <t>WT ICU</t>
  </si>
  <si>
    <t>WT non-ICU (3d post hospitalization)</t>
  </si>
  <si>
    <t>25.6</t>
  </si>
  <si>
    <t>WT non-ICU</t>
  </si>
  <si>
    <t>Montefiori/Doria-Rose</t>
  </si>
  <si>
    <t>https://www.medrxiv.org/content/10.1101/2021.12.15.21267805v2.full.pdf</t>
  </si>
  <si>
    <t>49x</t>
  </si>
  <si>
    <t>9.2x</t>
  </si>
  <si>
    <t>2*Moderna (Duke)</t>
  </si>
  <si>
    <t>2*Moderna (4w post 2nd dose)</t>
  </si>
  <si>
    <t>41x</t>
  </si>
  <si>
    <t>5.4x</t>
  </si>
  <si>
    <t>2*Moderna (Emory)</t>
  </si>
  <si>
    <t>4w post 2nd dose</t>
  </si>
  <si>
    <t>2*Moderna (NIH)</t>
  </si>
  <si>
    <t>84x</t>
  </si>
  <si>
    <t>4.2x</t>
  </si>
  <si>
    <t>2w post 3rd dose</t>
  </si>
  <si>
    <t>2*Moderna + Moderna (Duke)</t>
  </si>
  <si>
    <t>2*Moderna + Moderna (NIH)</t>
  </si>
  <si>
    <t>3.4x</t>
  </si>
  <si>
    <t>Peiris</t>
  </si>
  <si>
    <t>32x</t>
  </si>
  <si>
    <t>2*CoronaVac</t>
  </si>
  <si>
    <t>17.3x</t>
  </si>
  <si>
    <t>9.1x</t>
  </si>
  <si>
    <t>5-7m post inf</t>
  </si>
  <si>
    <t>Pfizer/Biontech</t>
  </si>
  <si>
    <t>https://twitter.com/Carolynyjohnson/status/1468583768961130501</t>
  </si>
  <si>
    <t>Pseudotype</t>
  </si>
  <si>
    <t>2*Pfizer                                          (21 days post 2nd dose)</t>
  </si>
  <si>
    <t>25.8x</t>
  </si>
  <si>
    <t>*</t>
  </si>
  <si>
    <t>21d post 2nd dose</t>
  </si>
  <si>
    <t>https://www.pfizer.com/news/press-release/press-release-detail/pfizer-and-biontech-provide-update-omicron-variant</t>
  </si>
  <si>
    <t>2*Pfizer with Pfizer boost              (1 month after 3rd dose)</t>
  </si>
  <si>
    <t>2*Pfizer with Pfizer boost</t>
  </si>
  <si>
    <t>1m after 3rd dose</t>
  </si>
  <si>
    <t>Poehlmann</t>
  </si>
  <si>
    <t>https://doi.org/10.1101/2021.12.12.472286</t>
  </si>
  <si>
    <t>Vero cells</t>
  </si>
  <si>
    <t>AZ + Pfizer (&lt;1 month)</t>
  </si>
  <si>
    <t>13.5x</t>
  </si>
  <si>
    <t>2*Pfizer (&lt;3 months)</t>
  </si>
  <si>
    <t>33.8x</t>
  </si>
  <si>
    <t>2*Pfizer + Pfizer boost ( &lt; 1 month post 3rd dose)</t>
  </si>
  <si>
    <t>8.1x</t>
  </si>
  <si>
    <t>WT convalescent (&lt; 2 months)</t>
  </si>
  <si>
    <t>80.4x</t>
  </si>
  <si>
    <t>&lt;2m post inf</t>
  </si>
  <si>
    <t>Sahin</t>
  </si>
  <si>
    <t>https://www.medrxiv.org/content/10.1101/2021.12.22.21268103v1.full.pdf</t>
  </si>
  <si>
    <t>2021.12.23</t>
  </si>
  <si>
    <t>&gt;&gt;22.8</t>
  </si>
  <si>
    <t>Sanders</t>
  </si>
  <si>
    <t>https://doi.org/10.1101/2022.01.03.21268582</t>
  </si>
  <si>
    <t>Alpha covalescent (3-9w post symptom onset)</t>
  </si>
  <si>
    <t>Alpha covalescent</t>
  </si>
  <si>
    <t>3-9w post inf</t>
  </si>
  <si>
    <t>Beta convalescent (3-9w post symptom onset)</t>
  </si>
  <si>
    <t>Delta convalescent (3-9w post symptom onset)</t>
  </si>
  <si>
    <t>Gamma convalescent (3-9w post symptom onset)</t>
  </si>
  <si>
    <t>WT convalescent (3-9w post symptom onset)</t>
  </si>
  <si>
    <t>Schmidt</t>
  </si>
  <si>
    <t>https://doi.org/10.1101/2021.12.12.21267646</t>
  </si>
  <si>
    <t>HIV-1 Pseudotype</t>
  </si>
  <si>
    <t>HT1080/ACE2</t>
  </si>
  <si>
    <t>Infection + mRNA vaccine</t>
  </si>
  <si>
    <t>49</t>
  </si>
  <si>
    <t>Inf + mRNA</t>
  </si>
  <si>
    <t>J and J                                  (1 month post vaccination)</t>
  </si>
  <si>
    <t>J and J</t>
  </si>
  <si>
    <t>J and J                                  (5 months post vaccination)</t>
  </si>
  <si>
    <t xml:space="preserve">J and J                                  </t>
  </si>
  <si>
    <t>5m post dose</t>
  </si>
  <si>
    <t>2*mRNA vaccine                  (1.3 months post 2nd dose)</t>
  </si>
  <si>
    <t>127</t>
  </si>
  <si>
    <t>2*mRNA vaccine</t>
  </si>
  <si>
    <t>1.3m post 2nd dose</t>
  </si>
  <si>
    <t>2*mRNA vaccine                  (5 months post 2nd dose)</t>
  </si>
  <si>
    <t>27</t>
  </si>
  <si>
    <t>2*mRNA + Pfizer boost        (1 month post 3rd dose)</t>
  </si>
  <si>
    <t>18</t>
  </si>
  <si>
    <t xml:space="preserve">2*mRNA + Pfizer boost        </t>
  </si>
  <si>
    <t>2*mRNA + Pfizer</t>
  </si>
  <si>
    <t>WT convalescent                  (1.3 months post infection)</t>
  </si>
  <si>
    <t>58</t>
  </si>
  <si>
    <t>1.3m post inf</t>
  </si>
  <si>
    <t>WT convalescent                  (6 months post infection)</t>
  </si>
  <si>
    <t>6m post inf</t>
  </si>
  <si>
    <t>WT convalescent                  (12 months post infection)</t>
  </si>
  <si>
    <t>43</t>
  </si>
  <si>
    <t>Schwartz</t>
  </si>
  <si>
    <t>https://www.biorxiv.org/content/10.1101/2021.12.14.472630v1.full.pdf</t>
  </si>
  <si>
    <t>S-Fuse cells</t>
  </si>
  <si>
    <t>2*AZ (5m post 2nd dose)</t>
  </si>
  <si>
    <t>12.5x</t>
  </si>
  <si>
    <t>S-Fuse</t>
  </si>
  <si>
    <t>WT convalescent + Pfizer (12m post infection, 1m post boost)</t>
  </si>
  <si>
    <t>4.5x</t>
  </si>
  <si>
    <t>WT convalescent + Pfizer</t>
  </si>
  <si>
    <t>2*Pfizer (5m post 2nd dose)</t>
  </si>
  <si>
    <t>22x</t>
  </si>
  <si>
    <t>12.3x</t>
  </si>
  <si>
    <t>WT convalescent (6m post infection)</t>
  </si>
  <si>
    <t>14.1x</t>
  </si>
  <si>
    <t>WT convalescent (12m post infection)</t>
  </si>
  <si>
    <t>7.2x</t>
  </si>
  <si>
    <t>Screaton</t>
  </si>
  <si>
    <t>https://www.cell.com/cell/pdf/S0092-8674(21)01578-6.pdf?_returnURL=https%3A%2F%2Flinkinghub.elsevier.com%2Fretrieve%2Fpii%2FS0092867421015786%3Fshowall%3Dtrue</t>
  </si>
  <si>
    <t>2021.12.29</t>
  </si>
  <si>
    <t>Live-virus (Omicron + A701V)</t>
  </si>
  <si>
    <t>Alpha convalescent (18d post inf)</t>
  </si>
  <si>
    <t>Alpha convalescent</t>
  </si>
  <si>
    <t>18d post inf</t>
  </si>
  <si>
    <t>2*AZ (28d post 2nd dose)</t>
  </si>
  <si>
    <t>2*AZ + AZ (28d post 3rd dose)</t>
  </si>
  <si>
    <t>2*AZ + AZ</t>
  </si>
  <si>
    <t>28d post 3rd dose</t>
  </si>
  <si>
    <t>Beta convalescent (61d post inf)</t>
  </si>
  <si>
    <t>61d post inf</t>
  </si>
  <si>
    <t>Delta convalescent (38d post inf)</t>
  </si>
  <si>
    <t>38d post inf</t>
  </si>
  <si>
    <t>Gamma convalescent (63d post inf)</t>
  </si>
  <si>
    <t>63d post inf</t>
  </si>
  <si>
    <t>2*Pfizer (28d post 2nd dose)</t>
  </si>
  <si>
    <t>2*Pfizer + Pfizer (28d post 3rd dose)</t>
  </si>
  <si>
    <t>Delta inf + vacc/ vacc + inf</t>
  </si>
  <si>
    <t>Delta + vacc/vacc + Delta</t>
  </si>
  <si>
    <t>WT convlasecent (42d post inf)</t>
  </si>
  <si>
    <t>WT convlasecent</t>
  </si>
  <si>
    <t>42d post inf</t>
  </si>
  <si>
    <t>Sheward</t>
  </si>
  <si>
    <t>https://www.tkbilgin.com/wp-content/uploads/2021/12/ShewardEtAl.pdf</t>
  </si>
  <si>
    <t>From blood donors with detectable neutralization against Wu-1.  Sera collected during week 48, 2021 in Sweden.</t>
  </si>
  <si>
    <t>BD detectable Wu-1 neut</t>
  </si>
  <si>
    <t>From Swedish hospital workers confirmed PCR positive for SARS-CoV-2 infection in May 2020.  Sera collected in Nov 2021.</t>
  </si>
  <si>
    <t>HCW confirmed PCR positive</t>
  </si>
  <si>
    <t>Shi</t>
  </si>
  <si>
    <t>https://www.biorxiv.org/content/10.1101/2021.12.20.473584v1.full.pdf</t>
  </si>
  <si>
    <t>Non-omicron infection (1m post infection)</t>
  </si>
  <si>
    <t>Infection</t>
  </si>
  <si>
    <t>1m post infection</t>
  </si>
  <si>
    <t>Non-Omicron Inf</t>
  </si>
  <si>
    <t>Non-omicron infection (6m post infection)</t>
  </si>
  <si>
    <t>&gt;4.4x</t>
  </si>
  <si>
    <t>6m post infection</t>
  </si>
  <si>
    <t>Sigal</t>
  </si>
  <si>
    <t>https://secureservercdn.net/50.62.198.70/1mx.c5c.myftpupload.com/wp-content/uploads/2021/12/MEDRXIV-2021-267417v3-Sigal.pdf</t>
  </si>
  <si>
    <t>H1299-ACE2</t>
  </si>
  <si>
    <t>infection+Pfizer vaccine plasma</t>
  </si>
  <si>
    <t>Infection+Pfizer</t>
  </si>
  <si>
    <t>Pfizer vaccine-only plasma and infection+Pfizer vaccine plasma</t>
  </si>
  <si>
    <t>Pfizer and infection+Pfizer</t>
  </si>
  <si>
    <t>Inf + 2*Pfizer, Pfizer</t>
  </si>
  <si>
    <t xml:space="preserve">Pfizer vaccine-only plasma </t>
  </si>
  <si>
    <t xml:space="preserve">Pfizer </t>
  </si>
  <si>
    <t>Sigal (071221)</t>
  </si>
  <si>
    <t>46.8</t>
  </si>
  <si>
    <t>41.4</t>
  </si>
  <si>
    <t>16.9</t>
  </si>
  <si>
    <t>Snape</t>
  </si>
  <si>
    <t>https://www.medrxiv.org/content/10.1101/2021.12.10.21267534v1.full-text</t>
  </si>
  <si>
    <t>Vero CCL-81</t>
  </si>
  <si>
    <t>28.9x</t>
  </si>
  <si>
    <t>Suthar</t>
  </si>
  <si>
    <t>Multivariant (raw data email)</t>
  </si>
  <si>
    <t>2022.01.04</t>
  </si>
  <si>
    <t>B.1.351 Convalescent Sera</t>
  </si>
  <si>
    <t>B.1.617.2 Acute Sera</t>
  </si>
  <si>
    <t>Delta acute</t>
  </si>
  <si>
    <t>https://doi.org/10.1101/2021.12.20.473557</t>
  </si>
  <si>
    <t>WT conv + 2*Moderna (6m post 2nd dose)</t>
  </si>
  <si>
    <t>WT conv + 2*Pfizer (6m post 2nd dose)</t>
  </si>
  <si>
    <t>2*Moderna (2-4w post 2nd dose</t>
  </si>
  <si>
    <t>2-4w post 2nd dose</t>
  </si>
  <si>
    <t>2*Moderna  + Naive (6m post 2nd dose)</t>
  </si>
  <si>
    <t>2*Moderna  + Naive</t>
  </si>
  <si>
    <t>Moderna Sera</t>
  </si>
  <si>
    <t>2*Pfizer (2-4w post 2nd dose)</t>
  </si>
  <si>
    <t>2*Pfizer + Naive (6m post 2nd dose)</t>
  </si>
  <si>
    <t>2*Pfizer + Naive</t>
  </si>
  <si>
    <t>2*Moderna + Moderna (1-4w post 3rd dose)</t>
  </si>
  <si>
    <t>1-4w post 3rd dose</t>
  </si>
  <si>
    <t>2*Moderna + Pfizer (1-4w post 3rd dose)</t>
  </si>
  <si>
    <t>2*Pfizer + Moderna (1-4w post 3rd dose)</t>
  </si>
  <si>
    <t>2*Pfizer + Moderna</t>
  </si>
  <si>
    <t>2*Pfizer + Pfizer (1-4w post 3rd dose)</t>
  </si>
  <si>
    <t>WA1 Convalescent Sera</t>
  </si>
  <si>
    <t>Suthar (SAVE as publihed)</t>
  </si>
  <si>
    <t>WT convalescent + 2*mRNA (6m post infection)</t>
  </si>
  <si>
    <t>22</t>
  </si>
  <si>
    <t>WT convalescent + 2*mRNA</t>
  </si>
  <si>
    <t>WT conv + 2*mRNA</t>
  </si>
  <si>
    <t>2*mRNA (2-4w post 2nd dose)</t>
  </si>
  <si>
    <t>30.6</t>
  </si>
  <si>
    <t>2*mRNA (6m post 2nd dose)</t>
  </si>
  <si>
    <t>5.3</t>
  </si>
  <si>
    <t>2*mRNA + mRNA (1-4w post 3rd dose)</t>
  </si>
  <si>
    <t>14</t>
  </si>
  <si>
    <t xml:space="preserve">2*mRNA + mRNA </t>
  </si>
  <si>
    <t>Suzuki</t>
  </si>
  <si>
    <t>https://doi.org/10.1101/2021.12.28.21268481</t>
  </si>
  <si>
    <t>2022.01.01</t>
  </si>
  <si>
    <t>Live-virus(woR346K)</t>
  </si>
  <si>
    <t>2*Pfizer (51d post 1st dose)</t>
  </si>
  <si>
    <t>&gt;&gt;7.9</t>
  </si>
  <si>
    <t>2m post 1st dose</t>
  </si>
  <si>
    <t>2*Pfizer (161d post 1st dose)</t>
  </si>
  <si>
    <t>&gt;&gt;3</t>
  </si>
  <si>
    <t>6m post 1st dose</t>
  </si>
  <si>
    <t>Live-virus(R346K)</t>
  </si>
  <si>
    <t>2*Pfizer wR346K (161d post 2nd dose)</t>
  </si>
  <si>
    <t xml:space="preserve">6m post 1st dose </t>
  </si>
  <si>
    <t>2*Pfizer (R346K)</t>
  </si>
  <si>
    <t>2*Pfizer wR346K (51d post 2nd dose)</t>
  </si>
  <si>
    <t>&gt;&gt;8.6</t>
  </si>
  <si>
    <t>vacc + Alpha/Delta</t>
  </si>
  <si>
    <t>vacc + Alpha/Delta wR346K</t>
  </si>
  <si>
    <t>vacc + Alpha/Delta (R346K)</t>
  </si>
  <si>
    <t>VSV-Pseudovirus</t>
  </si>
  <si>
    <t>2*Pfizer PV (51d post 2nd dose)</t>
  </si>
  <si>
    <t>&gt;&gt;18.5</t>
  </si>
  <si>
    <t>2*Pfizer (PV)</t>
  </si>
  <si>
    <t>2*Pfizer PV (161d post 2nd dose)</t>
  </si>
  <si>
    <t>&gt;5.4</t>
  </si>
  <si>
    <t>vacc + Alpha/Delta PV</t>
  </si>
  <si>
    <t>vacc + Alpha/Delta (PV)</t>
  </si>
  <si>
    <t>Thomson</t>
  </si>
  <si>
    <t>https://doi.org/10.1101/2022.01.03.21268111</t>
  </si>
  <si>
    <t>293T</t>
  </si>
  <si>
    <t>2*AZ (&gt;2w post 2nd dose)</t>
  </si>
  <si>
    <t xml:space="preserve">2*AZ </t>
  </si>
  <si>
    <t>2*AZ + Moderna (&gt;2w post 3rd dose)</t>
  </si>
  <si>
    <t>2*AZ + Moderna</t>
  </si>
  <si>
    <t>2*AZ + Pfizer (&gt;2w post 3rd dose)</t>
  </si>
  <si>
    <t>2*Pfizer (&gt;2w post 2nd dose)</t>
  </si>
  <si>
    <t>2*Pfizer + Moderna (&gt;2w post 3rd dose)</t>
  </si>
  <si>
    <t>2*Pfizer + Pfizer (&gt;2w post 3rd dose)</t>
  </si>
  <si>
    <t>Veesler</t>
  </si>
  <si>
    <t>https://doi.org/10.1101/2021.12.19.473391</t>
  </si>
  <si>
    <t>2*Moderna (1-4w post 2nd dose)</t>
  </si>
  <si>
    <t>25.8</t>
  </si>
  <si>
    <t>1-4w post 2nd dose</t>
  </si>
  <si>
    <t>2*Pfizer (1-4w post 2nd dose)</t>
  </si>
  <si>
    <t>12.3</t>
  </si>
  <si>
    <t>Wang</t>
  </si>
  <si>
    <t>https://www.biorxiv.org/content/10.1101/2021.12.24.474138v1.full.pdf</t>
  </si>
  <si>
    <t>2021.12.27</t>
  </si>
  <si>
    <t>VSV Pseudovirus</t>
  </si>
  <si>
    <t>2*BBIBP-Corv (14d)</t>
  </si>
  <si>
    <t>&gt;&gt;1.9x</t>
  </si>
  <si>
    <t xml:space="preserve">2*BBIBP-Corv </t>
  </si>
  <si>
    <t>14d post 2nd dose</t>
  </si>
  <si>
    <t>2*Coronovac</t>
  </si>
  <si>
    <t>3*BBIBP-Corv (14d)</t>
  </si>
  <si>
    <t>3*BBIBP-Corv</t>
  </si>
  <si>
    <t>14d post 3rd dose</t>
  </si>
  <si>
    <t>3*Coronovac</t>
  </si>
  <si>
    <t>3*ZF2001 (14d)</t>
  </si>
  <si>
    <t>&gt;&gt;11.8x</t>
  </si>
  <si>
    <t>3*ZF2001</t>
  </si>
  <si>
    <t>3*Zifivax</t>
  </si>
  <si>
    <t xml:space="preserve">https://www.biorxiv.org/content/10.1101/2021.12.24.474138v1.full.pdf </t>
  </si>
  <si>
    <t>2*BBIBP-Corv + Inf (3-4m)</t>
  </si>
  <si>
    <t>&gt;&gt;26x</t>
  </si>
  <si>
    <t>2*BBIBP-Corv + Inf</t>
  </si>
  <si>
    <t>3-4m post infection</t>
  </si>
  <si>
    <t>2*Coronovac + Inf</t>
  </si>
  <si>
    <t>Weiss</t>
  </si>
  <si>
    <t>293T-ACE2/TMPRSS8</t>
  </si>
  <si>
    <t>72.2x</t>
  </si>
  <si>
    <t>293T-ACE2/TMPRSS2</t>
  </si>
  <si>
    <t>https://doi.org/10.1101/2021.12.22.473880</t>
  </si>
  <si>
    <t>2021.12.28</t>
  </si>
  <si>
    <t>293T-ACE2/TMPRSS9</t>
  </si>
  <si>
    <t>4.3x</t>
  </si>
  <si>
    <t>293T-ACE2/TMPRSS11</t>
  </si>
  <si>
    <t>Delta (AY.3/.14/.25) convalescent</t>
  </si>
  <si>
    <t>Delta (AY.3/.14/.25) conv</t>
  </si>
  <si>
    <t>293T-ACE2/TMPRSS10</t>
  </si>
  <si>
    <t>Delta (B.1.617.2) conv</t>
  </si>
  <si>
    <t>293T-ACE2/TMPRSS4</t>
  </si>
  <si>
    <t>57.1x</t>
  </si>
  <si>
    <t>25.1x</t>
  </si>
  <si>
    <t>293T-ACE2/TMPRSS5</t>
  </si>
  <si>
    <t>5.5x</t>
  </si>
  <si>
    <t>293T-ACE2/TMPRSS3</t>
  </si>
  <si>
    <t>2*Pfizer + Pfizer (1-13w post 3rd dose)</t>
  </si>
  <si>
    <t>1-13w post 3rd dose</t>
  </si>
  <si>
    <t>293T-ACE2/TMPRSS7</t>
  </si>
  <si>
    <t>WT (B.1.2) convalescent</t>
  </si>
  <si>
    <t>27.6x</t>
  </si>
  <si>
    <t>WT (B.1.2) conv</t>
  </si>
  <si>
    <t>293T-ACE2/TMPRSS6</t>
  </si>
  <si>
    <t>WT (B.1) convalescent</t>
  </si>
  <si>
    <t>23.2x</t>
  </si>
  <si>
    <t>WT (B.1) conv</t>
  </si>
  <si>
    <t>Zhang</t>
  </si>
  <si>
    <t>https://doi.org/10.1080/22221751.2021.2017757</t>
  </si>
  <si>
    <t>Pseudotype virus</t>
  </si>
  <si>
    <t>Huh 7</t>
  </si>
  <si>
    <t xml:space="preserve">WT convalescent sera selected based on high neutralization activity in preliminary study </t>
  </si>
  <si>
    <t>8.4x</t>
  </si>
  <si>
    <t>WT convalescent sera selected based on high neutralization activity in preliminary study (1 month after recovery)</t>
  </si>
  <si>
    <t>10.6x</t>
  </si>
  <si>
    <t>1m post inf</t>
  </si>
  <si>
    <t>WT convalescent sera selected based on high neutralization activity in preliminary study (3 month after recovery)</t>
  </si>
  <si>
    <t>3m post inf</t>
  </si>
  <si>
    <t>Haveri</t>
  </si>
  <si>
    <t>https://doi.org/10.1101/2021.12.22.21268273</t>
  </si>
  <si>
    <t>3*Pfizer elderly  (21-42d post 3rd dose)</t>
  </si>
  <si>
    <t>3*mRNA elderly</t>
  </si>
  <si>
    <t>21-42d post 3rd dose</t>
  </si>
  <si>
    <t>3*Pfizer elderly</t>
  </si>
  <si>
    <t>3*mRNA HCW  (21-42d post 3rd dose)</t>
  </si>
  <si>
    <t>3*mRNA HCW</t>
  </si>
  <si>
    <t>3*mRNA HCW  (43-77d post 3rd dose)</t>
  </si>
  <si>
    <t>43-77d post 3rd dose</t>
  </si>
  <si>
    <t>WT convalescent  (1m post inf)</t>
  </si>
  <si>
    <t>Alpha convalescent  (1m post inf)</t>
  </si>
  <si>
    <t>Beta convalescent  (1m post inf)</t>
  </si>
  <si>
    <t>WT convalescent + Pfizer (10-20d post dose)</t>
  </si>
  <si>
    <t>10-20d post dose</t>
  </si>
  <si>
    <t>Alpha convalescent + Pfizer (21-42d post dose)</t>
  </si>
  <si>
    <t>Alpha convalescent + Pfizer</t>
  </si>
  <si>
    <t>21-42d post dose</t>
  </si>
  <si>
    <t>Alpha conv + Pfizer</t>
  </si>
  <si>
    <t>Beta convalescent + Pfizer (&gt;42d post dose)</t>
  </si>
  <si>
    <t>Beta convalescent + Pfizer</t>
  </si>
  <si>
    <t>&gt;42d post dose</t>
  </si>
  <si>
    <t>Beta conv + Pfizer</t>
  </si>
  <si>
    <t>Bailey</t>
  </si>
  <si>
    <t>https://doi.org/10.1101/2021.12.23.21268293</t>
  </si>
  <si>
    <t>HEK293T-hACE2</t>
  </si>
  <si>
    <t>Inf + 2*Pfizer elderly (70-79)  (3w post 2nd dose)</t>
  </si>
  <si>
    <t>Inf + 2*Pfizer elderly (70-79)</t>
  </si>
  <si>
    <t>3w post 2nd dose</t>
  </si>
  <si>
    <t>Inf + 2*Pfizer elderly (70-79)  (20w post 2nd dose)</t>
  </si>
  <si>
    <t>20w post 2nd dose</t>
  </si>
  <si>
    <t>Inf + 3*Pfizer elderly (70-79)  (4w post 3rd dose)</t>
  </si>
  <si>
    <t>Inf + 3*Pfizer elderly (70-79)</t>
  </si>
  <si>
    <t>4w post 3rd dose</t>
  </si>
  <si>
    <t>2*Pfizer elderly (70-79)  (3w post 2nd dose)</t>
  </si>
  <si>
    <t>2*Pfizer elderly (70-79)</t>
  </si>
  <si>
    <t>2*Pfizer elderly (70-79)  (20w post 2nd dose)</t>
  </si>
  <si>
    <t>3*Pfizer elderly (70-79)  (4w post 3rd dose)</t>
  </si>
  <si>
    <t>3*Pfizer elderly (70-79)</t>
  </si>
  <si>
    <t>2*Pfizer elderly (80-89)  (3w post 2nd dose)</t>
  </si>
  <si>
    <t>2*Pfizer elderly (80-89)</t>
  </si>
  <si>
    <t>2*Pfizer elderly (80-89)  (20w post 2nd dose)</t>
  </si>
  <si>
    <t>3*Pfizer elderly (80-89)  (4w post 3rd dose)</t>
  </si>
  <si>
    <t>3*Pfizer elderly (80-89)</t>
  </si>
  <si>
    <t>Iwasaki</t>
  </si>
  <si>
    <t>https://doi.org/10.1101/2021.12.27.21268459</t>
  </si>
  <si>
    <t>2*CoronaVac (&gt;4w post 2nd dose)</t>
  </si>
  <si>
    <t>&gt;4w post 2nd dose</t>
  </si>
  <si>
    <t>2*CoronaVac +  Pfizer   (28d post 3rd dose)</t>
  </si>
  <si>
    <t>2*CoronaVac +  Pfizer</t>
  </si>
  <si>
    <t>Inf + 2*CoronaVac + Pfizer (28d post 3rd dose)</t>
  </si>
  <si>
    <t>Inf + 2*CoronaVac + Pfizer</t>
  </si>
  <si>
    <t>2*mRNA    (28d post 2nd dose)</t>
  </si>
  <si>
    <t>Inf + 2*mRNA    (28d post 2nd dose)</t>
  </si>
  <si>
    <t>Chen(HKU)</t>
  </si>
  <si>
    <t>https://doi.org/10.1101/2021.12.27.474218</t>
  </si>
  <si>
    <t>2*Pfizer + Omicron (9d post symptom onset)</t>
  </si>
  <si>
    <t>2*Pfizer + Omicron</t>
  </si>
  <si>
    <t>9d post inf</t>
  </si>
  <si>
    <t>2*Moderna + Omicron (12d post symptom onset)</t>
  </si>
  <si>
    <t>2*Moderna + Omicron</t>
  </si>
  <si>
    <t>12d post inf</t>
  </si>
  <si>
    <t>Behrens</t>
  </si>
  <si>
    <t>https://doi.org/10.1101/2021.12.25.21268392</t>
  </si>
  <si>
    <t>Surrogate Virus</t>
  </si>
  <si>
    <t>2*AZ  (6m post 2nd dose)</t>
  </si>
  <si>
    <t>2*AZ + Pfizer  (14d post 3rd dose)</t>
  </si>
  <si>
    <t>AZ + Pfizer (6m post 2nd dose)</t>
  </si>
  <si>
    <t>AZ + 2*Pfizer (14d post 3rd dose)</t>
  </si>
  <si>
    <t>2*Pfizer  (9m post 2nd dose)</t>
  </si>
  <si>
    <t>9m post 2nd dose</t>
  </si>
  <si>
    <t>3*Pfizer  (3w post 3rd dose)</t>
  </si>
  <si>
    <t>3w post 3rd dose</t>
  </si>
  <si>
    <t>Wang(CDC)</t>
  </si>
  <si>
    <t>https://www.biorxiv.org/content/10.1101/2021.11.24.469906v2.full.pdf</t>
  </si>
  <si>
    <t>2022.01.05</t>
  </si>
  <si>
    <t>2*mRNA (2-6w post second dose)</t>
  </si>
  <si>
    <t>2-6w post 2nd dose</t>
  </si>
  <si>
    <t>2*mRNA (prebooster serum)</t>
  </si>
  <si>
    <t>pre-boost</t>
  </si>
  <si>
    <t>3*mRNA (2-6w post third dose)</t>
  </si>
  <si>
    <t>3*mRNA</t>
  </si>
  <si>
    <t>2-6w post 3rd dose</t>
  </si>
  <si>
    <t>Garg</t>
  </si>
  <si>
    <t>https://doi.org/10.1101/2022.01.04.22268747</t>
  </si>
  <si>
    <t xml:space="preserve">2*BBV152  (1m post 2nd dose)  </t>
  </si>
  <si>
    <t>2*BBV152</t>
  </si>
  <si>
    <t>2*BBV152 + Delta (1m post inf)</t>
  </si>
  <si>
    <t>2*BBV152 + Delta</t>
  </si>
  <si>
    <t xml:space="preserve">2*AZ   (1m post 2nd dose) </t>
  </si>
  <si>
    <t xml:space="preserve">2*AZ + Delta  (&gt;2w post inf) </t>
  </si>
  <si>
    <t>2*AZ + Delta</t>
  </si>
  <si>
    <t>&gt;2w post inf</t>
  </si>
  <si>
    <t>Lyke/Atmar</t>
  </si>
  <si>
    <t>https://doi.org/10.1101/2022.01.13.22268861</t>
  </si>
  <si>
    <t>2022.01.14</t>
  </si>
  <si>
    <t>2*Moderna (pre-boost)</t>
  </si>
  <si>
    <t>2*Moderna + 100mcg Moderna (29d post 3rd dose)</t>
  </si>
  <si>
    <t>2*Moderna + 100mcg Moderna</t>
  </si>
  <si>
    <t>29d post 3rd dose</t>
  </si>
  <si>
    <t>3*Moderna</t>
  </si>
  <si>
    <t>J&amp;J (pre-boost J&amp;J)</t>
  </si>
  <si>
    <t>2*J&amp;J (29d post 2nd dose)</t>
  </si>
  <si>
    <t>2*J&amp;J</t>
  </si>
  <si>
    <t>29d post 2nd dose</t>
  </si>
  <si>
    <t>2*Pfizer (pre-boost Pfizer)</t>
  </si>
  <si>
    <t>3*Pfizer (29d post 3rd dose)</t>
  </si>
  <si>
    <t>J&amp;J (pre-boost Pfizer)</t>
  </si>
  <si>
    <t>J&amp;J + Pfizer (29d post 3rd dose)</t>
  </si>
  <si>
    <t>J&amp;J + Pfizer</t>
  </si>
  <si>
    <t>2*Pfizer (pre-boost J&amp;J)</t>
  </si>
  <si>
    <t>2*Pfizer + J&amp;J (29d post 3rd dose)</t>
  </si>
  <si>
    <t>2*Pfizer + J&amp;J</t>
  </si>
  <si>
    <t>Münch</t>
  </si>
  <si>
    <t>https://doi.org/10.1101/2022.01.17.22269201</t>
  </si>
  <si>
    <t>2022.01.17</t>
  </si>
  <si>
    <t>Conv (2-5m post inf)</t>
  </si>
  <si>
    <t>Conv</t>
  </si>
  <si>
    <t>2-5m post inf</t>
  </si>
  <si>
    <t>Conv + 1*vacc</t>
  </si>
  <si>
    <t>Conv + mRNA</t>
  </si>
  <si>
    <t>Conv + 2*vacc</t>
  </si>
  <si>
    <t>Conv + 2*mRNA</t>
  </si>
  <si>
    <t>Conv + 2*vacc (&lt;3m post2nd dose)</t>
  </si>
  <si>
    <t>Conv + 2*vacc (&gt;3m post 2nd dose)</t>
  </si>
  <si>
    <t>&gt;3m post 2nd dose</t>
  </si>
  <si>
    <t>Takahashi</t>
  </si>
  <si>
    <t>https://doi.org/10.1101/2021.12.24.474091</t>
  </si>
  <si>
    <t>2021.12.26</t>
  </si>
  <si>
    <t>2*Pfizer (51d post dose)</t>
  </si>
  <si>
    <t>51d post dose</t>
  </si>
  <si>
    <t>2*Pfizer (161d post dose)</t>
  </si>
  <si>
    <t>Xia/Swanson/Shi</t>
  </si>
  <si>
    <r>
      <rPr>
        <color rgb="FF1155CC"/>
        <sz val="9.0"/>
        <u/>
      </rPr>
      <t>https://doi.org/10.1101/2022.01.21.476344</t>
    </r>
    <r>
      <rPr>
        <sz val="9.0"/>
      </rPr>
      <t>4</t>
    </r>
  </si>
  <si>
    <t>2022.01.22</t>
  </si>
  <si>
    <r>
      <rPr>
        <color rgb="FF1155CC"/>
        <sz val="9.0"/>
        <u/>
      </rPr>
      <t>https://doi.org/10.1101/2022.01.21.476344</t>
    </r>
    <r>
      <rPr>
        <sz val="9.0"/>
      </rPr>
      <t>4</t>
    </r>
  </si>
  <si>
    <t>2*Pfizer (8-9m post 2nd dose)</t>
  </si>
  <si>
    <t>8-9m post 2nd dose</t>
  </si>
  <si>
    <r>
      <rPr>
        <color rgb="FF1155CC"/>
        <sz val="9.0"/>
        <u/>
      </rPr>
      <t>https://doi.org/10.1101/2022.01.21.476344</t>
    </r>
    <r>
      <rPr>
        <sz val="9.0"/>
      </rPr>
      <t>4</t>
    </r>
  </si>
  <si>
    <t>3*Pfizer (1m post 3rd dose)</t>
  </si>
  <si>
    <r>
      <rPr>
        <color rgb="FF1155CC"/>
        <sz val="9.0"/>
        <u/>
      </rPr>
      <t>https://doi.org/10.1101/2022.01.21.476344</t>
    </r>
    <r>
      <rPr>
        <sz val="9.0"/>
      </rPr>
      <t>4</t>
    </r>
  </si>
  <si>
    <t>3*Pfizer (4m post 3rd dose)</t>
  </si>
  <si>
    <t>4m post 3rd dose</t>
  </si>
  <si>
    <t>Pajon/Doria-Rose</t>
  </si>
  <si>
    <t>DOI: 10.1056/NEJMc2119912</t>
  </si>
  <si>
    <t>2022.01.26</t>
  </si>
  <si>
    <t>2*Moderna (1m post 2nd dose)</t>
  </si>
  <si>
    <t>2*Moderna (7m post 2nd dose)</t>
  </si>
  <si>
    <t>7m post 2nd dose</t>
  </si>
  <si>
    <t>2*Moderna + 50ug Moderna (6m post 3rd dose)</t>
  </si>
  <si>
    <t>2*Moderna + 50ug Moderna</t>
  </si>
  <si>
    <t>6m post 3rd dose</t>
  </si>
  <si>
    <t>2*Moderna + 50ug Moderna (1m post 3rd dose)</t>
  </si>
  <si>
    <t>2*Moderna + 100ug Moderna (1m post 3rd dose)</t>
  </si>
  <si>
    <t>2*Moderna + 100ug Moderna</t>
  </si>
  <si>
    <t>2*Moderna + 50ug 1273.211 (1m post 3rd dose)</t>
  </si>
  <si>
    <t>2*Moderna + 50ug 1273.211</t>
  </si>
  <si>
    <t>2*Moderna + 100ug 1273.211 (1m post 3rd dose)</t>
  </si>
  <si>
    <t>2*Moderna + 100ug 1273.211</t>
  </si>
  <si>
    <t>Gintsburg</t>
  </si>
  <si>
    <t>https://doi.org/10.1101/2022.01.15.22269335</t>
  </si>
  <si>
    <t>2022.01.19</t>
  </si>
  <si>
    <t>2*SputnikV (&lt;3m post 2nd dose)</t>
  </si>
  <si>
    <t>2*SputnikV</t>
  </si>
  <si>
    <t>2*SputnikV (3-6m post 2nd dose)</t>
  </si>
  <si>
    <t>3-6m post 2nd dose</t>
  </si>
  <si>
    <t>2*Pfizer (2w post 2nd dose)</t>
  </si>
  <si>
    <t>2w post 2nd dose</t>
  </si>
  <si>
    <t>2*Pfizer (3m post 2nd dose)</t>
  </si>
  <si>
    <t>3m post 2nd dose</t>
  </si>
  <si>
    <t>SputnikV + mild inf</t>
  </si>
  <si>
    <t>SputnikV + inf</t>
  </si>
  <si>
    <t>Mizukami</t>
  </si>
  <si>
    <t>https://doi.org/10.1101/2022.01.20.22269587</t>
  </si>
  <si>
    <t>2022.01.21</t>
  </si>
  <si>
    <t>Live-virus microneut</t>
  </si>
  <si>
    <t xml:space="preserve">2*Pfizer woR346K (12d post 2nd dose) </t>
  </si>
  <si>
    <t>2*Pfizer woR346K</t>
  </si>
  <si>
    <t>12d post 2nd dose</t>
  </si>
  <si>
    <t>2*Pfizer w R346K (12d post 2nd dose)</t>
  </si>
  <si>
    <t>2*Pfizer w R346K</t>
  </si>
  <si>
    <t xml:space="preserve">2*Pfizer woR346K (8m post 2nd dose) </t>
  </si>
  <si>
    <t>3*Pfizer wo R346K (12d post 3rd dose)</t>
  </si>
  <si>
    <t>3*Pfizer wo R346K</t>
  </si>
  <si>
    <t>12d post 3rd dose</t>
  </si>
  <si>
    <t>Poovorawan</t>
  </si>
  <si>
    <t>https://doi.org/10.1101/2022.01.17.22269415</t>
  </si>
  <si>
    <t>2022.01.18</t>
  </si>
  <si>
    <t>2*CoronaVac + Inf</t>
  </si>
  <si>
    <t>Protzer</t>
  </si>
  <si>
    <t>https://doi.org/10.1038/s41591-022-01715-4</t>
  </si>
  <si>
    <t>2022.01.28</t>
  </si>
  <si>
    <t>MDA-MB-231-hACE2</t>
  </si>
  <si>
    <t>WT conv + Pfizer (2w post 1st dose)</t>
  </si>
  <si>
    <t>2w post 1st dose</t>
  </si>
  <si>
    <t>WT conv + 2*Pfizer (2w post 2nd dose)</t>
  </si>
  <si>
    <t>2*Pfizer (4m post 2nd dose)</t>
  </si>
  <si>
    <t>4m post 2nd dose</t>
  </si>
  <si>
    <t>2*Pfizer (7m post 2nd dose)</t>
  </si>
  <si>
    <t>WT conv + 2*Pfizer (4m post 2nd dose)</t>
  </si>
  <si>
    <t>WT conv + 2*Pfizer (7m post 2nd dose)</t>
  </si>
  <si>
    <t>3*Pfizer (2w post 3rd dose)</t>
  </si>
  <si>
    <t>WT conv + 3*Pfizer (2w psot 3rd dose)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</si>
</sst>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2">
    <font>
      <sz val="10.0"/>
      <color rgb="FF000000"/>
      <name val="Arial"/>
    </font>
    <font>
      <sz val="12.0"/>
      <color theme="1"/>
      <name val="Calibri"/>
    </font>
    <font>
      <sz val="12.0"/>
      <color rgb="FF000000"/>
      <name val="Calibri"/>
    </font>
    <font>
      <b/>
      <sz val="12.0"/>
      <color theme="1"/>
      <name val="Calibri"/>
    </font>
    <font>
      <color theme="1"/>
      <name val="Arial"/>
    </font>
    <font>
      <u/>
      <color rgb="FF0000FF"/>
    </font>
    <font>
      <sz val="12.0"/>
      <color rgb="FF000000"/>
      <name val="Arial"/>
    </font>
    <font>
      <sz val="12.0"/>
      <color theme="1"/>
      <name val="Arial"/>
    </font>
    <font>
      <u/>
      <sz val="12.0"/>
      <color rgb="FF0563C1"/>
      <name val="Calibri"/>
    </font>
    <font>
      <b/>
      <sz val="12.0"/>
      <color rgb="FF000000"/>
      <name val="Arial"/>
    </font>
    <font>
      <color theme="1"/>
      <name val="Calibri"/>
    </font>
    <font>
      <sz val="11.0"/>
      <color rgb="FF000000"/>
      <name val="Calibri"/>
    </font>
    <font>
      <u/>
      <sz val="8.0"/>
      <color rgb="FF0000FF"/>
      <name val="Helvetica"/>
    </font>
    <font>
      <sz val="10.0"/>
      <color theme="1"/>
      <name val="Arial"/>
    </font>
    <font>
      <color rgb="FF000000"/>
      <name val="Roboto"/>
    </font>
    <font>
      <u/>
      <sz val="12.0"/>
      <color rgb="FF0563C1"/>
      <name val="Calibri"/>
    </font>
    <font>
      <i/>
      <color theme="1"/>
      <name val="Arial"/>
    </font>
    <font>
      <u/>
      <sz val="12.0"/>
      <color rgb="FF0563C1"/>
      <name val="Calibri"/>
    </font>
    <font>
      <u/>
      <sz val="11.0"/>
      <color rgb="FF333333"/>
      <name val="GillSansRegular"/>
    </font>
    <font>
      <u/>
      <sz val="8.0"/>
      <color rgb="FF0000FF"/>
      <name val="Arial"/>
    </font>
    <font>
      <b/>
      <i/>
      <sz val="12.0"/>
      <color rgb="FF000000"/>
      <name val="Arial"/>
    </font>
    <font>
      <u/>
      <sz val="8.0"/>
      <color rgb="FF0000FF"/>
      <name val="Arial"/>
    </font>
    <font>
      <u/>
      <sz val="14.0"/>
      <color rgb="FF1155CC"/>
      <name val="Calibri"/>
    </font>
    <font>
      <sz val="11.0"/>
      <color rgb="FF000000"/>
      <name val="Inconsolata"/>
    </font>
    <font>
      <b/>
      <u/>
      <sz val="8.0"/>
      <color rgb="FF0000FF"/>
      <name val="Arial"/>
    </font>
    <font>
      <u/>
      <color rgb="FF0000FF"/>
    </font>
    <font>
      <u/>
      <sz val="12.0"/>
      <color theme="1"/>
      <name val="Calibri"/>
    </font>
    <font>
      <u/>
      <sz val="8.0"/>
      <color rgb="FF000000"/>
      <name val="Helvetica"/>
    </font>
    <font>
      <u/>
      <sz val="12.0"/>
      <color rgb="FF0000FF"/>
      <name val="Calibri"/>
    </font>
    <font>
      <i/>
      <sz val="12.0"/>
      <color rgb="FF000000"/>
      <name val="Arial"/>
    </font>
    <font>
      <u/>
      <sz val="8.0"/>
      <color rgb="FF000000"/>
      <name val="Arial"/>
    </font>
    <font>
      <u/>
      <sz val="8.0"/>
      <color rgb="FF2200CC"/>
      <name val="Arial"/>
    </font>
    <font>
      <u/>
      <sz val="8.0"/>
      <color rgb="FF000000"/>
      <name val="Arial"/>
    </font>
    <font>
      <sz val="11.0"/>
      <color theme="1"/>
      <name val="Calibri"/>
    </font>
    <font>
      <sz val="8.0"/>
      <color rgb="FF0000FF"/>
      <name val="Helvetica"/>
    </font>
    <font>
      <sz val="15.0"/>
      <color rgb="FF000000"/>
      <name val="Inconsolata"/>
    </font>
    <font>
      <sz val="8.0"/>
      <color theme="1"/>
      <name val="Arial"/>
    </font>
    <font>
      <u/>
      <sz val="8.0"/>
      <color rgb="FF0000FF"/>
    </font>
    <font>
      <i/>
      <sz val="10.0"/>
      <color theme="1"/>
      <name val="Arial"/>
    </font>
    <font>
      <sz val="12.0"/>
      <color rgb="FF222222"/>
      <name val="TimesNewRomanPSMT"/>
    </font>
    <font>
      <u/>
      <sz val="8.0"/>
      <color rgb="FF0000FF"/>
      <name val="Arial"/>
    </font>
    <font>
      <u/>
      <sz val="8.0"/>
      <color rgb="FF000000"/>
      <name val="Arial"/>
    </font>
    <font>
      <u/>
      <color rgb="FF0563C1"/>
    </font>
    <font>
      <u/>
      <color rgb="FF0563C1"/>
      <name val="Arial"/>
    </font>
    <font>
      <u/>
      <sz val="11.0"/>
      <color rgb="FF333333"/>
      <name val="GillSansRegular"/>
    </font>
    <font>
      <u/>
      <sz val="9.0"/>
      <color rgb="FF333333"/>
      <name val="GillSansRegular"/>
    </font>
    <font>
      <u/>
      <sz val="9.0"/>
      <color rgb="FF0000FF"/>
    </font>
    <font>
      <sz val="9.0"/>
      <color rgb="FF000000"/>
      <name val="Arial"/>
    </font>
    <font>
      <sz val="9.0"/>
      <color rgb="FF595959"/>
      <name val="Arial"/>
    </font>
    <font>
      <u/>
      <sz val="12.0"/>
      <color rgb="FF222222"/>
      <name val="-apple-system"/>
    </font>
    <font>
      <sz val="12.0"/>
      <color rgb="FF222222"/>
      <name val="-apple-system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 readingOrder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9" numFmtId="0" xfId="0" applyFont="1"/>
    <xf borderId="0" fillId="0" fontId="10" numFmtId="0" xfId="0" applyAlignment="1" applyFont="1">
      <alignment vertical="bottom"/>
    </xf>
    <xf borderId="0" fillId="0" fontId="6" numFmtId="0" xfId="0" applyFont="1"/>
    <xf borderId="0" fillId="0" fontId="1" numFmtId="0" xfId="0" applyAlignment="1" applyFont="1">
      <alignment horizontal="right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1" numFmtId="0" xfId="0" applyAlignment="1" applyFont="1">
      <alignment readingOrder="0" vertical="bottom"/>
    </xf>
    <xf borderId="0" fillId="2" fontId="14" numFmtId="0" xfId="0" applyAlignment="1" applyFill="1" applyFont="1">
      <alignment readingOrder="0"/>
    </xf>
    <xf borderId="0" fillId="0" fontId="15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16" numFmtId="0" xfId="0" applyAlignment="1" applyFont="1">
      <alignment vertical="bottom"/>
    </xf>
    <xf borderId="0" fillId="0" fontId="6" numFmtId="0" xfId="0" applyAlignment="1" applyFont="1">
      <alignment horizontal="right"/>
    </xf>
    <xf borderId="0" fillId="0" fontId="1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0" fillId="2" fontId="18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20" numFmtId="0" xfId="0" applyFont="1"/>
    <xf borderId="0" fillId="0" fontId="21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22" numFmtId="0" xfId="0" applyAlignment="1" applyFont="1">
      <alignment vertical="bottom"/>
    </xf>
    <xf borderId="1" fillId="0" fontId="20" numFmtId="0" xfId="0" applyBorder="1" applyFont="1"/>
    <xf borderId="1" fillId="0" fontId="9" numFmtId="0" xfId="0" applyBorder="1" applyFont="1"/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23" numFmtId="0" xfId="0" applyAlignment="1" applyFont="1">
      <alignment readingOrder="0"/>
    </xf>
    <xf borderId="0" fillId="0" fontId="24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2" xfId="0" applyAlignment="1" applyFont="1" applyNumberFormat="1">
      <alignment horizontal="right" vertical="bottom"/>
    </xf>
    <xf borderId="0" fillId="0" fontId="1" numFmtId="0" xfId="0" applyAlignment="1" applyFont="1">
      <alignment horizontal="left" vertical="bottom"/>
    </xf>
    <xf borderId="0" fillId="0" fontId="6" numFmtId="16" xfId="0" applyFont="1" applyNumberFormat="1"/>
    <xf borderId="0" fillId="0" fontId="1" numFmtId="2" xfId="0" applyFont="1" applyNumberFormat="1"/>
    <xf borderId="0" fillId="0" fontId="7" numFmtId="0" xfId="0" applyAlignment="1" applyFont="1">
      <alignment readingOrder="0" vertical="bottom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27" numFmtId="0" xfId="0" applyAlignment="1" applyFont="1">
      <alignment readingOrder="0"/>
    </xf>
    <xf borderId="0" fillId="0" fontId="28" numFmtId="0" xfId="0" applyAlignment="1" applyFont="1">
      <alignment vertical="bottom"/>
    </xf>
    <xf borderId="0" fillId="0" fontId="29" numFmtId="0" xfId="0" applyFont="1"/>
    <xf borderId="0" fillId="0" fontId="4" numFmtId="0" xfId="0" applyAlignment="1" applyFont="1">
      <alignment readingOrder="0" vertical="bottom"/>
    </xf>
    <xf borderId="0" fillId="0" fontId="30" numFmtId="0" xfId="0" applyAlignment="1" applyFont="1">
      <alignment readingOrder="0" shrinkToFit="0" wrapText="0"/>
    </xf>
    <xf borderId="0" fillId="0" fontId="31" numFmtId="0" xfId="0" applyAlignment="1" applyFont="1">
      <alignment vertical="bottom"/>
    </xf>
    <xf borderId="0" fillId="0" fontId="3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33" numFmtId="0" xfId="0" applyAlignment="1" applyFont="1">
      <alignment horizontal="right" vertical="bottom"/>
    </xf>
    <xf borderId="0" fillId="0" fontId="34" numFmtId="0" xfId="0" applyAlignment="1" applyFont="1">
      <alignment readingOrder="0"/>
    </xf>
    <xf borderId="0" fillId="2" fontId="35" numFmtId="0" xfId="0" applyAlignment="1" applyFont="1">
      <alignment readingOrder="0"/>
    </xf>
    <xf borderId="0" fillId="0" fontId="36" numFmtId="0" xfId="0" applyAlignment="1" applyFont="1">
      <alignment shrinkToFit="0" wrapText="0"/>
    </xf>
    <xf borderId="0" fillId="0" fontId="1" numFmtId="0" xfId="0" applyAlignment="1" applyFont="1">
      <alignment horizontal="left"/>
    </xf>
    <xf borderId="0" fillId="0" fontId="6" numFmtId="0" xfId="0" applyAlignment="1" applyFont="1">
      <alignment shrinkToFit="0" vertical="bottom" wrapText="0"/>
    </xf>
    <xf borderId="0" fillId="0" fontId="4" numFmtId="0" xfId="0" applyFont="1"/>
    <xf borderId="0" fillId="0" fontId="37" numFmtId="0" xfId="0" applyAlignment="1" applyFont="1">
      <alignment readingOrder="0" shrinkToFit="0" wrapText="0"/>
    </xf>
    <xf borderId="0" fillId="0" fontId="3" numFmtId="0" xfId="0" applyFont="1"/>
    <xf borderId="0" fillId="0" fontId="38" numFmtId="0" xfId="0" applyAlignment="1" applyFont="1">
      <alignment readingOrder="0"/>
    </xf>
    <xf borderId="0" fillId="2" fontId="39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7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1" numFmtId="3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 readingOrder="0"/>
    </xf>
    <xf borderId="0" fillId="0" fontId="41" numFmtId="0" xfId="0" applyAlignment="1" applyFont="1">
      <alignment readingOrder="0" shrinkToFit="0" wrapText="0"/>
    </xf>
    <xf borderId="0" fillId="0" fontId="42" numFmtId="0" xfId="0" applyAlignment="1" applyFont="1">
      <alignment readingOrder="0"/>
    </xf>
    <xf borderId="0" fillId="0" fontId="43" numFmtId="0" xfId="0" applyAlignment="1" applyFont="1">
      <alignment readingOrder="0"/>
    </xf>
    <xf borderId="0" fillId="2" fontId="44" numFmtId="0" xfId="0" applyAlignment="1" applyFont="1">
      <alignment readingOrder="0"/>
    </xf>
    <xf borderId="0" fillId="2" fontId="45" numFmtId="0" xfId="0" applyAlignment="1" applyFont="1">
      <alignment readingOrder="0"/>
    </xf>
    <xf borderId="0" fillId="0" fontId="46" numFmtId="0" xfId="0" applyAlignment="1" applyFont="1">
      <alignment readingOrder="0"/>
    </xf>
    <xf borderId="0" fillId="0" fontId="47" numFmtId="0" xfId="0" applyAlignment="1" applyFont="1">
      <alignment readingOrder="0"/>
    </xf>
    <xf borderId="0" fillId="0" fontId="47" numFmtId="0" xfId="0" applyAlignment="1" applyFont="1">
      <alignment horizontal="right" readingOrder="0"/>
    </xf>
    <xf borderId="0" fillId="0" fontId="48" numFmtId="0" xfId="0" applyAlignment="1" applyFont="1">
      <alignment readingOrder="0"/>
    </xf>
    <xf borderId="0" fillId="0" fontId="4" numFmtId="0" xfId="0" applyFont="1"/>
    <xf borderId="0" fillId="2" fontId="49" numFmtId="0" xfId="0" applyAlignment="1" applyFont="1">
      <alignment horizontal="left" readingOrder="0"/>
    </xf>
    <xf borderId="0" fillId="2" fontId="50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5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101/2021.12.12.472269" TargetMode="External"/><Relationship Id="rId190" Type="http://schemas.openxmlformats.org/officeDocument/2006/relationships/hyperlink" Target="https://doi.org/10.1101/2022.01.03.21268111" TargetMode="External"/><Relationship Id="rId42" Type="http://schemas.openxmlformats.org/officeDocument/2006/relationships/hyperlink" Target="https://doi.org/10.1101/2021.12.12.472269" TargetMode="External"/><Relationship Id="rId41" Type="http://schemas.openxmlformats.org/officeDocument/2006/relationships/hyperlink" Target="https://doi.org/10.1101/2021.12.12.472269" TargetMode="External"/><Relationship Id="rId44" Type="http://schemas.openxmlformats.org/officeDocument/2006/relationships/hyperlink" Target="https://doi.org/10.1101/2021.12.12.472269" TargetMode="External"/><Relationship Id="rId194" Type="http://schemas.openxmlformats.org/officeDocument/2006/relationships/hyperlink" Target="https://www.biorxiv.org/content/10.1101/2021.12.24.474138v1.full.pdf" TargetMode="External"/><Relationship Id="rId43" Type="http://schemas.openxmlformats.org/officeDocument/2006/relationships/hyperlink" Target="https://doi.org/10.1101/2021.12.12.472269" TargetMode="External"/><Relationship Id="rId193" Type="http://schemas.openxmlformats.org/officeDocument/2006/relationships/hyperlink" Target="https://doi.org/10.1101/2021.12.19.473391" TargetMode="External"/><Relationship Id="rId46" Type="http://schemas.openxmlformats.org/officeDocument/2006/relationships/hyperlink" Target="https://doi.org/10.1101/2021.12.28.21268491" TargetMode="External"/><Relationship Id="rId192" Type="http://schemas.openxmlformats.org/officeDocument/2006/relationships/hyperlink" Target="https://doi.org/10.1101/2021.12.19.473391" TargetMode="External"/><Relationship Id="rId45" Type="http://schemas.openxmlformats.org/officeDocument/2006/relationships/hyperlink" Target="https://doi.org/10.1101/2021.12.12.472269" TargetMode="External"/><Relationship Id="rId191" Type="http://schemas.openxmlformats.org/officeDocument/2006/relationships/hyperlink" Target="https://doi.org/10.1101/2022.01.03.21268111" TargetMode="External"/><Relationship Id="rId48" Type="http://schemas.openxmlformats.org/officeDocument/2006/relationships/hyperlink" Target="https://doi.org/10.1101/2021.12.28.21268491" TargetMode="External"/><Relationship Id="rId187" Type="http://schemas.openxmlformats.org/officeDocument/2006/relationships/hyperlink" Target="https://doi.org/10.1101/2021.12.28.21268481" TargetMode="External"/><Relationship Id="rId47" Type="http://schemas.openxmlformats.org/officeDocument/2006/relationships/hyperlink" Target="https://doi.org/10.1101/2021.12.28.21268491" TargetMode="External"/><Relationship Id="rId186" Type="http://schemas.openxmlformats.org/officeDocument/2006/relationships/hyperlink" Target="https://doi.org/10.1101/2021.12.28.21268481" TargetMode="External"/><Relationship Id="rId185" Type="http://schemas.openxmlformats.org/officeDocument/2006/relationships/hyperlink" Target="https://doi.org/10.1101/2021.12.20.473557" TargetMode="External"/><Relationship Id="rId49" Type="http://schemas.openxmlformats.org/officeDocument/2006/relationships/hyperlink" Target="https://doi.org/10.1101/2021.12.28.21268491" TargetMode="External"/><Relationship Id="rId184" Type="http://schemas.openxmlformats.org/officeDocument/2006/relationships/hyperlink" Target="https://doi.org/10.1101/2021.12.20.473557" TargetMode="External"/><Relationship Id="rId189" Type="http://schemas.openxmlformats.org/officeDocument/2006/relationships/hyperlink" Target="https://doi.org/10.1101/2022.01.03.21268111" TargetMode="External"/><Relationship Id="rId188" Type="http://schemas.openxmlformats.org/officeDocument/2006/relationships/hyperlink" Target="https://doi.org/10.1101/2021.12.28.21268481" TargetMode="External"/><Relationship Id="rId31" Type="http://schemas.openxmlformats.org/officeDocument/2006/relationships/hyperlink" Target="https://www.medrxiv.org/content/10.1101/2021.12.07.21267432v4" TargetMode="External"/><Relationship Id="rId30" Type="http://schemas.openxmlformats.org/officeDocument/2006/relationships/hyperlink" Target="https://www.medrxiv.org/content/10.1101/2021.12.07.21267432v4" TargetMode="External"/><Relationship Id="rId33" Type="http://schemas.openxmlformats.org/officeDocument/2006/relationships/hyperlink" Target="https://www.medrxiv.org/content/10.1101/2021.12.07.21267432v4" TargetMode="External"/><Relationship Id="rId183" Type="http://schemas.openxmlformats.org/officeDocument/2006/relationships/hyperlink" Target="https://doi.org/10.1101/2021.12.20.473557" TargetMode="External"/><Relationship Id="rId32" Type="http://schemas.openxmlformats.org/officeDocument/2006/relationships/hyperlink" Target="https://www.medrxiv.org/content/10.1101/2021.12.07.21267432v4" TargetMode="External"/><Relationship Id="rId182" Type="http://schemas.openxmlformats.org/officeDocument/2006/relationships/hyperlink" Target="https://doi.org/10.1101/2021.12.20.473557" TargetMode="External"/><Relationship Id="rId35" Type="http://schemas.openxmlformats.org/officeDocument/2006/relationships/hyperlink" Target="https://doi.org/10.1101/2021.12.12.472269" TargetMode="External"/><Relationship Id="rId181" Type="http://schemas.openxmlformats.org/officeDocument/2006/relationships/hyperlink" Target="https://doi.org/10.1101/2021.12.20.473557" TargetMode="External"/><Relationship Id="rId34" Type="http://schemas.openxmlformats.org/officeDocument/2006/relationships/hyperlink" Target="https://www.medrxiv.org/content/10.1101/2021.12.07.21267432v4" TargetMode="External"/><Relationship Id="rId180" Type="http://schemas.openxmlformats.org/officeDocument/2006/relationships/hyperlink" Target="https://doi.org/10.1101/2021.12.20.473557" TargetMode="External"/><Relationship Id="rId37" Type="http://schemas.openxmlformats.org/officeDocument/2006/relationships/hyperlink" Target="https://doi.org/10.1101/2021.12.12.472269" TargetMode="External"/><Relationship Id="rId176" Type="http://schemas.openxmlformats.org/officeDocument/2006/relationships/hyperlink" Target="https://doi.org/10.1101/2021.12.20.473557" TargetMode="External"/><Relationship Id="rId36" Type="http://schemas.openxmlformats.org/officeDocument/2006/relationships/hyperlink" Target="https://doi.org/10.1101/2021.12.12.472269" TargetMode="External"/><Relationship Id="rId175" Type="http://schemas.openxmlformats.org/officeDocument/2006/relationships/hyperlink" Target="https://doi.org/10.1101/2021.12.20.473557" TargetMode="External"/><Relationship Id="rId39" Type="http://schemas.openxmlformats.org/officeDocument/2006/relationships/hyperlink" Target="https://doi.org/10.1101/2021.12.12.472269" TargetMode="External"/><Relationship Id="rId174" Type="http://schemas.openxmlformats.org/officeDocument/2006/relationships/hyperlink" Target="https://doi.org/10.1101/2021.12.20.473557" TargetMode="External"/><Relationship Id="rId38" Type="http://schemas.openxmlformats.org/officeDocument/2006/relationships/hyperlink" Target="https://doi.org/10.1101/2021.12.12.472269" TargetMode="External"/><Relationship Id="rId173" Type="http://schemas.openxmlformats.org/officeDocument/2006/relationships/hyperlink" Target="https://doi.org/10.1101/2021.12.20.473557" TargetMode="External"/><Relationship Id="rId179" Type="http://schemas.openxmlformats.org/officeDocument/2006/relationships/hyperlink" Target="https://doi.org/10.1101/2021.12.20.473557" TargetMode="External"/><Relationship Id="rId178" Type="http://schemas.openxmlformats.org/officeDocument/2006/relationships/hyperlink" Target="https://doi.org/10.1101/2021.12.20.473557" TargetMode="External"/><Relationship Id="rId177" Type="http://schemas.openxmlformats.org/officeDocument/2006/relationships/hyperlink" Target="https://doi.org/10.1101/2021.12.20.473557" TargetMode="External"/><Relationship Id="rId20" Type="http://schemas.openxmlformats.org/officeDocument/2006/relationships/hyperlink" Target="https://doi.org/10.1101/2021.12.17.21267961" TargetMode="External"/><Relationship Id="rId22" Type="http://schemas.openxmlformats.org/officeDocument/2006/relationships/hyperlink" Target="https://www.medrxiv.org/content/10.1101/2021.12.21.21267898v1.full.pdf" TargetMode="External"/><Relationship Id="rId21" Type="http://schemas.openxmlformats.org/officeDocument/2006/relationships/hyperlink" Target="https://www.medrxiv.org/content/10.1101/2021.12.21.21267898v1.full.pdf" TargetMode="External"/><Relationship Id="rId24" Type="http://schemas.openxmlformats.org/officeDocument/2006/relationships/hyperlink" Target="https://www.medrxiv.org/content/10.1101/2021.12.21.21267898v1.full.pdf" TargetMode="External"/><Relationship Id="rId23" Type="http://schemas.openxmlformats.org/officeDocument/2006/relationships/hyperlink" Target="https://www.medrxiv.org/content/10.1101/2021.12.21.21267898v1.full.pdf" TargetMode="External"/><Relationship Id="rId26" Type="http://schemas.openxmlformats.org/officeDocument/2006/relationships/hyperlink" Target="https://www.medrxiv.org/content/10.1101/2021.12.21.21267898v1.full.pdf" TargetMode="External"/><Relationship Id="rId25" Type="http://schemas.openxmlformats.org/officeDocument/2006/relationships/hyperlink" Target="https://www.medrxiv.org/content/10.1101/2021.12.21.21267898v1.full.pdf" TargetMode="External"/><Relationship Id="rId28" Type="http://schemas.openxmlformats.org/officeDocument/2006/relationships/hyperlink" Target="https://www.medrxiv.org/content/10.1101/2021.12.07.21267432v4" TargetMode="External"/><Relationship Id="rId27" Type="http://schemas.openxmlformats.org/officeDocument/2006/relationships/hyperlink" Target="https://www.medrxiv.org/content/10.1101/2021.12.07.21267432v4" TargetMode="External"/><Relationship Id="rId29" Type="http://schemas.openxmlformats.org/officeDocument/2006/relationships/hyperlink" Target="https://www.medrxiv.org/content/10.1101/2021.12.07.21267432v4" TargetMode="External"/><Relationship Id="rId11" Type="http://schemas.openxmlformats.org/officeDocument/2006/relationships/hyperlink" Target="https://balazslab.partners.org/pdfs/051%20-%20MedRxiv-Garcia-Belran,2021.pdf" TargetMode="External"/><Relationship Id="rId10" Type="http://schemas.openxmlformats.org/officeDocument/2006/relationships/hyperlink" Target="https://balazslab.partners.org/pdfs/051%20-%20MedRxiv-Garcia-Belran,2021.pdf" TargetMode="External"/><Relationship Id="rId13" Type="http://schemas.openxmlformats.org/officeDocument/2006/relationships/hyperlink" Target="https://balazslab.partners.org/pdfs/051%20-%20MedRxiv-Garcia-Belran,2021.pdf" TargetMode="External"/><Relationship Id="rId12" Type="http://schemas.openxmlformats.org/officeDocument/2006/relationships/hyperlink" Target="https://balazslab.partners.org/pdfs/051%20-%20MedRxiv-Garcia-Belran,2021.pdf" TargetMode="External"/><Relationship Id="rId15" Type="http://schemas.openxmlformats.org/officeDocument/2006/relationships/hyperlink" Target="https://balazslab.partners.org/pdfs/051%20-%20MedRxiv-Garcia-Belran,2021.pdf" TargetMode="External"/><Relationship Id="rId198" Type="http://schemas.openxmlformats.org/officeDocument/2006/relationships/hyperlink" Target="https://doi.org/10.1101/2021.12.22.473880" TargetMode="External"/><Relationship Id="rId14" Type="http://schemas.openxmlformats.org/officeDocument/2006/relationships/hyperlink" Target="https://balazslab.partners.org/pdfs/051%20-%20MedRxiv-Garcia-Belran,2021.pdf" TargetMode="External"/><Relationship Id="rId197" Type="http://schemas.openxmlformats.org/officeDocument/2006/relationships/hyperlink" Target="https://doi.org/10.1101/2021.12.22.473880" TargetMode="External"/><Relationship Id="rId17" Type="http://schemas.openxmlformats.org/officeDocument/2006/relationships/hyperlink" Target="https://doi.org/10.1101/2022.01.02.22268634" TargetMode="External"/><Relationship Id="rId196" Type="http://schemas.openxmlformats.org/officeDocument/2006/relationships/hyperlink" Target="https://doi.org/10.1101/2021.12.22.473880" TargetMode="External"/><Relationship Id="rId16" Type="http://schemas.openxmlformats.org/officeDocument/2006/relationships/hyperlink" Target="https://doi.org/10.1101/2022.01.02.22268634" TargetMode="External"/><Relationship Id="rId195" Type="http://schemas.openxmlformats.org/officeDocument/2006/relationships/hyperlink" Target="https://doi.org/10.1101/2021.12.22.473880" TargetMode="External"/><Relationship Id="rId19" Type="http://schemas.openxmlformats.org/officeDocument/2006/relationships/hyperlink" Target="https://doi.org/10.1101/2022.01.02.22268634" TargetMode="External"/><Relationship Id="rId18" Type="http://schemas.openxmlformats.org/officeDocument/2006/relationships/hyperlink" Target="https://doi.org/10.1101/2022.01.02.22268634" TargetMode="External"/><Relationship Id="rId199" Type="http://schemas.openxmlformats.org/officeDocument/2006/relationships/hyperlink" Target="https://doi.org/10.1101/2021.12.22.473880" TargetMode="External"/><Relationship Id="rId84" Type="http://schemas.openxmlformats.org/officeDocument/2006/relationships/hyperlink" Target="https://doi.org/10.1101/2021.12.08.21267491" TargetMode="External"/><Relationship Id="rId83" Type="http://schemas.openxmlformats.org/officeDocument/2006/relationships/hyperlink" Target="https://doi.org/10.1101/2021.12.08.21267491" TargetMode="External"/><Relationship Id="rId86" Type="http://schemas.openxmlformats.org/officeDocument/2006/relationships/hyperlink" Target="https://doi.org/10.1101/2021.12.08.21267491" TargetMode="External"/><Relationship Id="rId85" Type="http://schemas.openxmlformats.org/officeDocument/2006/relationships/hyperlink" Target="https://doi.org/10.1101/2021.12.08.21267491" TargetMode="External"/><Relationship Id="rId88" Type="http://schemas.openxmlformats.org/officeDocument/2006/relationships/hyperlink" Target="https://doi.org/10.1101/2021.12.08.21267491" TargetMode="External"/><Relationship Id="rId150" Type="http://schemas.openxmlformats.org/officeDocument/2006/relationships/hyperlink" Target="https://www.biorxiv.org/content/10.1101/2021.12.14.472630v1.full.pdf" TargetMode="External"/><Relationship Id="rId271" Type="http://schemas.openxmlformats.org/officeDocument/2006/relationships/drawing" Target="../drawings/drawing1.xml"/><Relationship Id="rId87" Type="http://schemas.openxmlformats.org/officeDocument/2006/relationships/hyperlink" Target="https://doi.org/10.1101/2021.12.08.21267491" TargetMode="External"/><Relationship Id="rId270" Type="http://schemas.openxmlformats.org/officeDocument/2006/relationships/hyperlink" Target="https://doi.org/10.1038/s41591-022-01715-4" TargetMode="External"/><Relationship Id="rId89" Type="http://schemas.openxmlformats.org/officeDocument/2006/relationships/hyperlink" Target="https://doi.org/10.1101/2021.12.08.21267491" TargetMode="External"/><Relationship Id="rId80" Type="http://schemas.openxmlformats.org/officeDocument/2006/relationships/hyperlink" Target="https://doi.org/10.1101/2021.12.08.21267491" TargetMode="External"/><Relationship Id="rId82" Type="http://schemas.openxmlformats.org/officeDocument/2006/relationships/hyperlink" Target="https://doi.org/10.1101/2021.12.08.21267491" TargetMode="External"/><Relationship Id="rId81" Type="http://schemas.openxmlformats.org/officeDocument/2006/relationships/hyperlink" Target="https://doi.org/10.1101/2021.12.08.21267491" TargetMode="External"/><Relationship Id="rId1" Type="http://schemas.openxmlformats.org/officeDocument/2006/relationships/hyperlink" Target="https://www.medrxiv.org/content/10.1101/2021.12.23.21268316v1.full.pdf" TargetMode="External"/><Relationship Id="rId2" Type="http://schemas.openxmlformats.org/officeDocument/2006/relationships/hyperlink" Target="https://www.medrxiv.org/content/10.1101/2021.12.23.21268316v1.full.pdf" TargetMode="External"/><Relationship Id="rId3" Type="http://schemas.openxmlformats.org/officeDocument/2006/relationships/hyperlink" Target="https://www.medrxiv.org/content/10.1101/2021.12.23.21268316v1.full.pdf" TargetMode="External"/><Relationship Id="rId149" Type="http://schemas.openxmlformats.org/officeDocument/2006/relationships/hyperlink" Target="https://www.biorxiv.org/content/10.1101/2021.12.14.472630v1.full.pdf" TargetMode="External"/><Relationship Id="rId4" Type="http://schemas.openxmlformats.org/officeDocument/2006/relationships/hyperlink" Target="https://balazslab.partners.org/pdfs/051%20-%20MedRxiv-Garcia-Belran,2021.pdf" TargetMode="External"/><Relationship Id="rId148" Type="http://schemas.openxmlformats.org/officeDocument/2006/relationships/hyperlink" Target="https://www.biorxiv.org/content/10.1101/2021.12.14.472630v1.full.pdf" TargetMode="External"/><Relationship Id="rId269" Type="http://schemas.openxmlformats.org/officeDocument/2006/relationships/hyperlink" Target="https://doi.org/10.1038/s41591-022-01715-4" TargetMode="External"/><Relationship Id="rId9" Type="http://schemas.openxmlformats.org/officeDocument/2006/relationships/hyperlink" Target="https://balazslab.partners.org/pdfs/051%20-%20MedRxiv-Garcia-Belran,2021.pdf" TargetMode="External"/><Relationship Id="rId143" Type="http://schemas.openxmlformats.org/officeDocument/2006/relationships/hyperlink" Target="https://doi.org/10.1101/2021.12.12.21267646" TargetMode="External"/><Relationship Id="rId264" Type="http://schemas.openxmlformats.org/officeDocument/2006/relationships/hyperlink" Target="https://doi.org/10.1101/2022.01.20.22269587" TargetMode="External"/><Relationship Id="rId142" Type="http://schemas.openxmlformats.org/officeDocument/2006/relationships/hyperlink" Target="https://doi.org/10.1101/2021.12.12.21267646" TargetMode="External"/><Relationship Id="rId263" Type="http://schemas.openxmlformats.org/officeDocument/2006/relationships/hyperlink" Target="https://doi.org/10.1101/2022.01.15.22269335" TargetMode="External"/><Relationship Id="rId141" Type="http://schemas.openxmlformats.org/officeDocument/2006/relationships/hyperlink" Target="https://doi.org/10.1101/2021.12.12.21267646" TargetMode="External"/><Relationship Id="rId262" Type="http://schemas.openxmlformats.org/officeDocument/2006/relationships/hyperlink" Target="https://doi.org/10.1101/2022.01.15.22269335" TargetMode="External"/><Relationship Id="rId140" Type="http://schemas.openxmlformats.org/officeDocument/2006/relationships/hyperlink" Target="https://doi.org/10.1101/2021.12.12.21267646" TargetMode="External"/><Relationship Id="rId261" Type="http://schemas.openxmlformats.org/officeDocument/2006/relationships/hyperlink" Target="https://doi.org/10.1101/2022.01.15.22269335" TargetMode="External"/><Relationship Id="rId5" Type="http://schemas.openxmlformats.org/officeDocument/2006/relationships/hyperlink" Target="https://balazslab.partners.org/pdfs/051%20-%20MedRxiv-Garcia-Belran,2021.pdf" TargetMode="External"/><Relationship Id="rId147" Type="http://schemas.openxmlformats.org/officeDocument/2006/relationships/hyperlink" Target="https://www.biorxiv.org/content/10.1101/2021.12.14.472630v1.full.pdf" TargetMode="External"/><Relationship Id="rId268" Type="http://schemas.openxmlformats.org/officeDocument/2006/relationships/hyperlink" Target="https://doi.org/10.1101/2022.01.17.22269415" TargetMode="External"/><Relationship Id="rId6" Type="http://schemas.openxmlformats.org/officeDocument/2006/relationships/hyperlink" Target="https://balazslab.partners.org/pdfs/051%20-%20MedRxiv-Garcia-Belran,2021.pdf" TargetMode="External"/><Relationship Id="rId146" Type="http://schemas.openxmlformats.org/officeDocument/2006/relationships/hyperlink" Target="https://www.biorxiv.org/content/10.1101/2021.12.14.472630v1.full.pdf" TargetMode="External"/><Relationship Id="rId267" Type="http://schemas.openxmlformats.org/officeDocument/2006/relationships/hyperlink" Target="https://doi.org/10.1101/2022.01.20.22269587" TargetMode="External"/><Relationship Id="rId7" Type="http://schemas.openxmlformats.org/officeDocument/2006/relationships/hyperlink" Target="https://balazslab.partners.org/pdfs/051%20-%20MedRxiv-Garcia-Belran,2021.pdf" TargetMode="External"/><Relationship Id="rId145" Type="http://schemas.openxmlformats.org/officeDocument/2006/relationships/hyperlink" Target="https://doi.org/10.1101/2021.12.12.21267646" TargetMode="External"/><Relationship Id="rId266" Type="http://schemas.openxmlformats.org/officeDocument/2006/relationships/hyperlink" Target="https://doi.org/10.1101/2022.01.20.22269587" TargetMode="External"/><Relationship Id="rId8" Type="http://schemas.openxmlformats.org/officeDocument/2006/relationships/hyperlink" Target="https://balazslab.partners.org/pdfs/051%20-%20MedRxiv-Garcia-Belran,2021.pdf" TargetMode="External"/><Relationship Id="rId144" Type="http://schemas.openxmlformats.org/officeDocument/2006/relationships/hyperlink" Target="https://doi.org/10.1101/2021.12.12.21267646" TargetMode="External"/><Relationship Id="rId265" Type="http://schemas.openxmlformats.org/officeDocument/2006/relationships/hyperlink" Target="https://doi.org/10.1101/2022.01.20.22269587" TargetMode="External"/><Relationship Id="rId73" Type="http://schemas.openxmlformats.org/officeDocument/2006/relationships/hyperlink" Target="https://www.biorxiv.org/content/10.1101/2021.12.14.472719v1.article-info" TargetMode="External"/><Relationship Id="rId72" Type="http://schemas.openxmlformats.org/officeDocument/2006/relationships/hyperlink" Target="https://www.biorxiv.org/content/10.1101/2021.12.14.472719v1.article-info" TargetMode="External"/><Relationship Id="rId75" Type="http://schemas.openxmlformats.org/officeDocument/2006/relationships/hyperlink" Target="https://www.biorxiv.org/content/10.1101/2021.12.14.472719v1.article-info" TargetMode="External"/><Relationship Id="rId74" Type="http://schemas.openxmlformats.org/officeDocument/2006/relationships/hyperlink" Target="https://www.biorxiv.org/content/10.1101/2021.12.14.472719v1.article-info" TargetMode="External"/><Relationship Id="rId77" Type="http://schemas.openxmlformats.org/officeDocument/2006/relationships/hyperlink" Target="https://www.biorxiv.org/content/10.1101/2021.12.14.472719v1.article-info" TargetMode="External"/><Relationship Id="rId260" Type="http://schemas.openxmlformats.org/officeDocument/2006/relationships/hyperlink" Target="https://doi.org/10.1101/2022.01.15.22269335" TargetMode="External"/><Relationship Id="rId76" Type="http://schemas.openxmlformats.org/officeDocument/2006/relationships/hyperlink" Target="https://www.biorxiv.org/content/10.1101/2021.12.14.472719v1.article-info" TargetMode="External"/><Relationship Id="rId79" Type="http://schemas.openxmlformats.org/officeDocument/2006/relationships/hyperlink" Target="https://twitter.com/JScholar/status/1470110894856286216/photo/1" TargetMode="External"/><Relationship Id="rId78" Type="http://schemas.openxmlformats.org/officeDocument/2006/relationships/hyperlink" Target="https://twitter.com/JScholar/status/1470110894856286216/photo/1" TargetMode="External"/><Relationship Id="rId71" Type="http://schemas.openxmlformats.org/officeDocument/2006/relationships/hyperlink" Target="https://www.biorxiv.org/content/10.1101/2021.12.14.472719v1.article-info" TargetMode="External"/><Relationship Id="rId70" Type="http://schemas.openxmlformats.org/officeDocument/2006/relationships/hyperlink" Target="https://www.biorxiv.org/content/10.1101/2021.12.14.472719v1.article-info" TargetMode="External"/><Relationship Id="rId139" Type="http://schemas.openxmlformats.org/officeDocument/2006/relationships/hyperlink" Target="https://doi.org/10.1101/2021.12.12.21267646" TargetMode="External"/><Relationship Id="rId138" Type="http://schemas.openxmlformats.org/officeDocument/2006/relationships/hyperlink" Target="https://doi.org/10.1101/2021.12.12.21267646" TargetMode="External"/><Relationship Id="rId259" Type="http://schemas.openxmlformats.org/officeDocument/2006/relationships/hyperlink" Target="https://doi.org/10.1101/2022.01.15.22269335" TargetMode="External"/><Relationship Id="rId137" Type="http://schemas.openxmlformats.org/officeDocument/2006/relationships/hyperlink" Target="https://doi.org/10.1101/2021.12.12.21267646" TargetMode="External"/><Relationship Id="rId258" Type="http://schemas.openxmlformats.org/officeDocument/2006/relationships/hyperlink" Target="https://doi.org/10.1101/2022.01.15.22269335" TargetMode="External"/><Relationship Id="rId132" Type="http://schemas.openxmlformats.org/officeDocument/2006/relationships/hyperlink" Target="https://doi.org/10.1101/2022.01.03.21268582" TargetMode="External"/><Relationship Id="rId253" Type="http://schemas.openxmlformats.org/officeDocument/2006/relationships/hyperlink" Target="https://doi.org/10.1101/2022.01.21.476344" TargetMode="External"/><Relationship Id="rId131" Type="http://schemas.openxmlformats.org/officeDocument/2006/relationships/hyperlink" Target="https://www.medrxiv.org/content/10.1101/2021.12.22.21268103v1.full.pdf" TargetMode="External"/><Relationship Id="rId252" Type="http://schemas.openxmlformats.org/officeDocument/2006/relationships/hyperlink" Target="https://doi.org/10.1101/2022.01.21.476344" TargetMode="External"/><Relationship Id="rId130" Type="http://schemas.openxmlformats.org/officeDocument/2006/relationships/hyperlink" Target="https://www.medrxiv.org/content/10.1101/2021.12.22.21268103v1.full.pdf" TargetMode="External"/><Relationship Id="rId251" Type="http://schemas.openxmlformats.org/officeDocument/2006/relationships/hyperlink" Target="https://doi.org/10.1101/2021.12.24.474091" TargetMode="External"/><Relationship Id="rId250" Type="http://schemas.openxmlformats.org/officeDocument/2006/relationships/hyperlink" Target="https://doi.org/10.1101/2021.12.24.474091" TargetMode="External"/><Relationship Id="rId136" Type="http://schemas.openxmlformats.org/officeDocument/2006/relationships/hyperlink" Target="https://doi.org/10.1101/2022.01.03.21268582" TargetMode="External"/><Relationship Id="rId257" Type="http://schemas.openxmlformats.org/officeDocument/2006/relationships/hyperlink" Target="https://doi.org/10.1101/2022.01.15.22269335" TargetMode="External"/><Relationship Id="rId135" Type="http://schemas.openxmlformats.org/officeDocument/2006/relationships/hyperlink" Target="https://doi.org/10.1101/2022.01.03.21268582" TargetMode="External"/><Relationship Id="rId256" Type="http://schemas.openxmlformats.org/officeDocument/2006/relationships/hyperlink" Target="https://doi.org/10.1101/2022.01.15.22269335" TargetMode="External"/><Relationship Id="rId134" Type="http://schemas.openxmlformats.org/officeDocument/2006/relationships/hyperlink" Target="https://doi.org/10.1101/2022.01.03.21268582" TargetMode="External"/><Relationship Id="rId255" Type="http://schemas.openxmlformats.org/officeDocument/2006/relationships/hyperlink" Target="https://doi.org/10.1101/2022.01.21.476344" TargetMode="External"/><Relationship Id="rId133" Type="http://schemas.openxmlformats.org/officeDocument/2006/relationships/hyperlink" Target="https://doi.org/10.1101/2022.01.03.21268582" TargetMode="External"/><Relationship Id="rId254" Type="http://schemas.openxmlformats.org/officeDocument/2006/relationships/hyperlink" Target="https://doi.org/10.1101/2022.01.21.476344" TargetMode="External"/><Relationship Id="rId62" Type="http://schemas.openxmlformats.org/officeDocument/2006/relationships/hyperlink" Target="https://doi.org/10.1101/2021.12.14.21267769" TargetMode="External"/><Relationship Id="rId61" Type="http://schemas.openxmlformats.org/officeDocument/2006/relationships/hyperlink" Target="https://doi.org/10.1101/2021.12.14.21267769" TargetMode="External"/><Relationship Id="rId64" Type="http://schemas.openxmlformats.org/officeDocument/2006/relationships/hyperlink" Target="https://www.citiid.cam.ac.uk/wp-content/uploads/2021/12/FIGURES-OMICRON-PAPER.pdf" TargetMode="External"/><Relationship Id="rId63" Type="http://schemas.openxmlformats.org/officeDocument/2006/relationships/hyperlink" Target="https://www.citiid.cam.ac.uk/wp-content/uploads/2021/12/FIGURES-OMICRON-PAPER.pdf" TargetMode="External"/><Relationship Id="rId66" Type="http://schemas.openxmlformats.org/officeDocument/2006/relationships/hyperlink" Target="https://www.citiid.cam.ac.uk/wp-content/uploads/2021/12/FIGURES-OMICRON-PAPER.pdf" TargetMode="External"/><Relationship Id="rId172" Type="http://schemas.openxmlformats.org/officeDocument/2006/relationships/hyperlink" Target="https://doi.org/10.1101/2021.12.20.473557" TargetMode="External"/><Relationship Id="rId65" Type="http://schemas.openxmlformats.org/officeDocument/2006/relationships/hyperlink" Target="https://www.citiid.cam.ac.uk/wp-content/uploads/2021/12/FIGURES-OMICRON-PAPER.pdf" TargetMode="External"/><Relationship Id="rId171" Type="http://schemas.openxmlformats.org/officeDocument/2006/relationships/hyperlink" Target="https://www.medrxiv.org/content/10.1101/2021.12.10.21267534v1.full-text" TargetMode="External"/><Relationship Id="rId68" Type="http://schemas.openxmlformats.org/officeDocument/2006/relationships/hyperlink" Target="https://www.citiid.cam.ac.uk/wp-content/uploads/2021/12/FIGURES-OMICRON-PAPER.pdf" TargetMode="External"/><Relationship Id="rId170" Type="http://schemas.openxmlformats.org/officeDocument/2006/relationships/hyperlink" Target="https://www.medrxiv.org/content/10.1101/2021.12.10.21267534v1.full-text" TargetMode="External"/><Relationship Id="rId67" Type="http://schemas.openxmlformats.org/officeDocument/2006/relationships/hyperlink" Target="https://www.citiid.cam.ac.uk/wp-content/uploads/2021/12/FIGURES-OMICRON-PAPER.pdf" TargetMode="External"/><Relationship Id="rId60" Type="http://schemas.openxmlformats.org/officeDocument/2006/relationships/hyperlink" Target="https://doi.org/10.1101/2021.12.14.21267769" TargetMode="External"/><Relationship Id="rId165" Type="http://schemas.openxmlformats.org/officeDocument/2006/relationships/hyperlink" Target="https://www.biorxiv.org/content/10.1101/2021.12.20.473584v1.full.pdf" TargetMode="External"/><Relationship Id="rId69" Type="http://schemas.openxmlformats.org/officeDocument/2006/relationships/hyperlink" Target="http://www.med.hku.hk/en/news/press/20211212-omicron-avoids-killing-by-blood-serum" TargetMode="External"/><Relationship Id="rId164" Type="http://schemas.openxmlformats.org/officeDocument/2006/relationships/hyperlink" Target="https://www.tkbilgin.com/wp-content/uploads/2021/12/ShewardEtAl.pdf" TargetMode="External"/><Relationship Id="rId163" Type="http://schemas.openxmlformats.org/officeDocument/2006/relationships/hyperlink" Target="https://www.tkbilgin.com/wp-content/uploads/2021/12/ShewardEtAl.pdf" TargetMode="External"/><Relationship Id="rId162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169" Type="http://schemas.openxmlformats.org/officeDocument/2006/relationships/hyperlink" Target="https://secureservercdn.net/50.62.198.70/1mx.c5c.myftpupload.com/wp-content/uploads/2021/12/MEDRXIV-2021-267417v3-Sigal.pdf" TargetMode="External"/><Relationship Id="rId168" Type="http://schemas.openxmlformats.org/officeDocument/2006/relationships/hyperlink" Target="https://secureservercdn.net/50.62.198.70/1mx.c5c.myftpupload.com/wp-content/uploads/2021/12/MEDRXIV-2021-267417v3-Sigal.pdf" TargetMode="External"/><Relationship Id="rId167" Type="http://schemas.openxmlformats.org/officeDocument/2006/relationships/hyperlink" Target="https://secureservercdn.net/50.62.198.70/1mx.c5c.myftpupload.com/wp-content/uploads/2021/12/MEDRXIV-2021-267417v3-Sigal.pdf" TargetMode="External"/><Relationship Id="rId166" Type="http://schemas.openxmlformats.org/officeDocument/2006/relationships/hyperlink" Target="https://www.biorxiv.org/content/10.1101/2021.12.20.473584v1.full.pdf" TargetMode="External"/><Relationship Id="rId51" Type="http://schemas.openxmlformats.org/officeDocument/2006/relationships/hyperlink" Target="https://doi.org/10.1101/2021.12.28.21268491" TargetMode="External"/><Relationship Id="rId50" Type="http://schemas.openxmlformats.org/officeDocument/2006/relationships/hyperlink" Target="https://doi.org/10.1101/2021.12.28.21268491" TargetMode="External"/><Relationship Id="rId53" Type="http://schemas.openxmlformats.org/officeDocument/2006/relationships/hyperlink" Target="https://doi.org/10.1101/2021.12.28.21268491" TargetMode="External"/><Relationship Id="rId52" Type="http://schemas.openxmlformats.org/officeDocument/2006/relationships/hyperlink" Target="https://doi.org/10.1101/2021.12.28.21268491" TargetMode="External"/><Relationship Id="rId55" Type="http://schemas.openxmlformats.org/officeDocument/2006/relationships/hyperlink" Target="https://doi.org/10.1101/2021.12.16.472391" TargetMode="External"/><Relationship Id="rId161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54" Type="http://schemas.openxmlformats.org/officeDocument/2006/relationships/hyperlink" Target="https://doi.org/10.1101/2021.12.28.21268491" TargetMode="External"/><Relationship Id="rId160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57" Type="http://schemas.openxmlformats.org/officeDocument/2006/relationships/hyperlink" Target="https://doi.org/10.1101/2021.12.14.21267769" TargetMode="External"/><Relationship Id="rId56" Type="http://schemas.openxmlformats.org/officeDocument/2006/relationships/hyperlink" Target="https://doi.org/10.1101/2021.12.16.472391" TargetMode="External"/><Relationship Id="rId159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59" Type="http://schemas.openxmlformats.org/officeDocument/2006/relationships/hyperlink" Target="https://doi.org/10.1101/2021.12.14.21267769" TargetMode="External"/><Relationship Id="rId154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58" Type="http://schemas.openxmlformats.org/officeDocument/2006/relationships/hyperlink" Target="https://doi.org/10.1101/2021.12.14.21267769" TargetMode="External"/><Relationship Id="rId153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152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151" Type="http://schemas.openxmlformats.org/officeDocument/2006/relationships/hyperlink" Target="https://www.biorxiv.org/content/10.1101/2021.12.14.472630v1.full.pdf" TargetMode="External"/><Relationship Id="rId158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157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156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155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107" Type="http://schemas.openxmlformats.org/officeDocument/2006/relationships/hyperlink" Target="https://doi.org/10.1101/2021.12.20.21268134" TargetMode="External"/><Relationship Id="rId228" Type="http://schemas.openxmlformats.org/officeDocument/2006/relationships/hyperlink" Target="https://doi.org/10.1101/2021.12.25.21268392" TargetMode="External"/><Relationship Id="rId106" Type="http://schemas.openxmlformats.org/officeDocument/2006/relationships/hyperlink" Target="https://doi.org/10.1101/2021.12.20.21268134" TargetMode="External"/><Relationship Id="rId227" Type="http://schemas.openxmlformats.org/officeDocument/2006/relationships/hyperlink" Target="https://doi.org/10.1101/2021.12.25.21268392" TargetMode="External"/><Relationship Id="rId105" Type="http://schemas.openxmlformats.org/officeDocument/2006/relationships/hyperlink" Target="https://doi.org/10.1101/2021.12.20.21268134" TargetMode="External"/><Relationship Id="rId226" Type="http://schemas.openxmlformats.org/officeDocument/2006/relationships/hyperlink" Target="https://doi.org/10.1101/2021.12.25.21268392" TargetMode="External"/><Relationship Id="rId104" Type="http://schemas.openxmlformats.org/officeDocument/2006/relationships/hyperlink" Target="https://doi.org/10.1101/2021.12.20.21268134" TargetMode="External"/><Relationship Id="rId225" Type="http://schemas.openxmlformats.org/officeDocument/2006/relationships/hyperlink" Target="https://doi.org/10.1101/2021.12.27.474218" TargetMode="External"/><Relationship Id="rId109" Type="http://schemas.openxmlformats.org/officeDocument/2006/relationships/hyperlink" Target="https://doi.org/10.1101/2021.12.20.21268134" TargetMode="External"/><Relationship Id="rId108" Type="http://schemas.openxmlformats.org/officeDocument/2006/relationships/hyperlink" Target="https://doi.org/10.1101/2021.12.20.21268134" TargetMode="External"/><Relationship Id="rId229" Type="http://schemas.openxmlformats.org/officeDocument/2006/relationships/hyperlink" Target="https://doi.org/10.1101/2021.12.25.21268392" TargetMode="External"/><Relationship Id="rId220" Type="http://schemas.openxmlformats.org/officeDocument/2006/relationships/hyperlink" Target="https://doi.org/10.1101/2021.12.23.21268293" TargetMode="External"/><Relationship Id="rId103" Type="http://schemas.openxmlformats.org/officeDocument/2006/relationships/hyperlink" Target="https://doi.org/10.1101/2021.12.20.21268134" TargetMode="External"/><Relationship Id="rId224" Type="http://schemas.openxmlformats.org/officeDocument/2006/relationships/hyperlink" Target="https://doi.org/10.1101/2021.12.27.474218" TargetMode="External"/><Relationship Id="rId102" Type="http://schemas.openxmlformats.org/officeDocument/2006/relationships/hyperlink" Target="https://doi.org/10.1101/2021.12.08.21267491" TargetMode="External"/><Relationship Id="rId223" Type="http://schemas.openxmlformats.org/officeDocument/2006/relationships/hyperlink" Target="https://doi.org/10.1101/2021.12.27.474218" TargetMode="External"/><Relationship Id="rId101" Type="http://schemas.openxmlformats.org/officeDocument/2006/relationships/hyperlink" Target="https://doi.org/10.1101/2021.12.08.21267491" TargetMode="External"/><Relationship Id="rId222" Type="http://schemas.openxmlformats.org/officeDocument/2006/relationships/hyperlink" Target="https://doi.org/10.1101/2021.12.27.21268459" TargetMode="External"/><Relationship Id="rId100" Type="http://schemas.openxmlformats.org/officeDocument/2006/relationships/hyperlink" Target="https://doi.org/10.1101/2021.12.08.21267491" TargetMode="External"/><Relationship Id="rId221" Type="http://schemas.openxmlformats.org/officeDocument/2006/relationships/hyperlink" Target="https://doi.org/10.1101/2021.12.27.21268459" TargetMode="External"/><Relationship Id="rId217" Type="http://schemas.openxmlformats.org/officeDocument/2006/relationships/hyperlink" Target="https://doi.org/10.1101/2021.12.23.21268293" TargetMode="External"/><Relationship Id="rId216" Type="http://schemas.openxmlformats.org/officeDocument/2006/relationships/hyperlink" Target="https://doi.org/10.1101/2021.12.23.21268293" TargetMode="External"/><Relationship Id="rId215" Type="http://schemas.openxmlformats.org/officeDocument/2006/relationships/hyperlink" Target="https://doi.org/10.1101/2021.12.23.21268293" TargetMode="External"/><Relationship Id="rId214" Type="http://schemas.openxmlformats.org/officeDocument/2006/relationships/hyperlink" Target="https://doi.org/10.1101/2021.12.23.21268293" TargetMode="External"/><Relationship Id="rId219" Type="http://schemas.openxmlformats.org/officeDocument/2006/relationships/hyperlink" Target="https://doi.org/10.1101/2021.12.23.21268293" TargetMode="External"/><Relationship Id="rId218" Type="http://schemas.openxmlformats.org/officeDocument/2006/relationships/hyperlink" Target="https://doi.org/10.1101/2021.12.23.21268293" TargetMode="External"/><Relationship Id="rId213" Type="http://schemas.openxmlformats.org/officeDocument/2006/relationships/hyperlink" Target="https://doi.org/10.1101/2021.12.23.21268293" TargetMode="External"/><Relationship Id="rId212" Type="http://schemas.openxmlformats.org/officeDocument/2006/relationships/hyperlink" Target="https://doi.org/10.1101/2021.12.23.21268293" TargetMode="External"/><Relationship Id="rId211" Type="http://schemas.openxmlformats.org/officeDocument/2006/relationships/hyperlink" Target="https://doi.org/10.1101/2021.12.22.21268273" TargetMode="External"/><Relationship Id="rId210" Type="http://schemas.openxmlformats.org/officeDocument/2006/relationships/hyperlink" Target="https://doi.org/10.1101/2021.12.22.21268273" TargetMode="External"/><Relationship Id="rId129" Type="http://schemas.openxmlformats.org/officeDocument/2006/relationships/hyperlink" Target="https://doi.org/10.1101/2021.12.12.472286" TargetMode="External"/><Relationship Id="rId128" Type="http://schemas.openxmlformats.org/officeDocument/2006/relationships/hyperlink" Target="https://doi.org/10.1101/2021.12.12.472286" TargetMode="External"/><Relationship Id="rId249" Type="http://schemas.openxmlformats.org/officeDocument/2006/relationships/hyperlink" Target="https://doi.org/10.1101/2022.01.17.22269201" TargetMode="External"/><Relationship Id="rId127" Type="http://schemas.openxmlformats.org/officeDocument/2006/relationships/hyperlink" Target="https://doi.org/10.1101/2021.12.12.472286" TargetMode="External"/><Relationship Id="rId248" Type="http://schemas.openxmlformats.org/officeDocument/2006/relationships/hyperlink" Target="https://doi.org/10.1101/2022.01.17.22269201" TargetMode="External"/><Relationship Id="rId126" Type="http://schemas.openxmlformats.org/officeDocument/2006/relationships/hyperlink" Target="https://doi.org/10.1101/2021.12.12.472286" TargetMode="External"/><Relationship Id="rId247" Type="http://schemas.openxmlformats.org/officeDocument/2006/relationships/hyperlink" Target="https://doi.org/10.1101/2022.01.17.22269201" TargetMode="External"/><Relationship Id="rId121" Type="http://schemas.openxmlformats.org/officeDocument/2006/relationships/hyperlink" Target="https://www.medrxiv.org/content/10.1101/2021.12.15.21267805v2.full.pdf" TargetMode="External"/><Relationship Id="rId242" Type="http://schemas.openxmlformats.org/officeDocument/2006/relationships/hyperlink" Target="https://doi.org/10.1101/2022.01.13.22268861;" TargetMode="External"/><Relationship Id="rId120" Type="http://schemas.openxmlformats.org/officeDocument/2006/relationships/hyperlink" Target="https://www.medrxiv.org/content/10.1101/2021.12.15.21267805v2.full.pdf" TargetMode="External"/><Relationship Id="rId241" Type="http://schemas.openxmlformats.org/officeDocument/2006/relationships/hyperlink" Target="https://doi.org/10.1101/2022.01.13.22268861;" TargetMode="External"/><Relationship Id="rId240" Type="http://schemas.openxmlformats.org/officeDocument/2006/relationships/hyperlink" Target="https://doi.org/10.1101/2022.01.13.22268861;" TargetMode="External"/><Relationship Id="rId125" Type="http://schemas.openxmlformats.org/officeDocument/2006/relationships/hyperlink" Target="https://www.pfizer.com/news/press-release/press-release-detail/pfizer-and-biontech-provide-update-omicron-variant" TargetMode="External"/><Relationship Id="rId246" Type="http://schemas.openxmlformats.org/officeDocument/2006/relationships/hyperlink" Target="https://doi.org/10.1101/2022.01.17.22269201" TargetMode="External"/><Relationship Id="rId124" Type="http://schemas.openxmlformats.org/officeDocument/2006/relationships/hyperlink" Target="https://twitter.com/Carolynyjohnson/status/1468583768961130501" TargetMode="External"/><Relationship Id="rId245" Type="http://schemas.openxmlformats.org/officeDocument/2006/relationships/hyperlink" Target="https://doi.org/10.1101/2022.01.17.22269201" TargetMode="External"/><Relationship Id="rId123" Type="http://schemas.openxmlformats.org/officeDocument/2006/relationships/hyperlink" Target="https://www.medrxiv.org/content/10.1101/2021.12.15.21267805v2.full.pdf" TargetMode="External"/><Relationship Id="rId244" Type="http://schemas.openxmlformats.org/officeDocument/2006/relationships/hyperlink" Target="https://doi.org/10.1101/2022.01.13.22268861;" TargetMode="External"/><Relationship Id="rId122" Type="http://schemas.openxmlformats.org/officeDocument/2006/relationships/hyperlink" Target="https://www.medrxiv.org/content/10.1101/2021.12.15.21267805v2.full.pdf" TargetMode="External"/><Relationship Id="rId243" Type="http://schemas.openxmlformats.org/officeDocument/2006/relationships/hyperlink" Target="https://doi.org/10.1101/2022.01.13.22268861;" TargetMode="External"/><Relationship Id="rId95" Type="http://schemas.openxmlformats.org/officeDocument/2006/relationships/hyperlink" Target="https://doi.org/10.1101/2021.12.08.21267491" TargetMode="External"/><Relationship Id="rId94" Type="http://schemas.openxmlformats.org/officeDocument/2006/relationships/hyperlink" Target="https://doi.org/10.1101/2021.12.08.21267491" TargetMode="External"/><Relationship Id="rId97" Type="http://schemas.openxmlformats.org/officeDocument/2006/relationships/hyperlink" Target="https://doi.org/10.1101/2021.12.08.21267491" TargetMode="External"/><Relationship Id="rId96" Type="http://schemas.openxmlformats.org/officeDocument/2006/relationships/hyperlink" Target="https://doi.org/10.1101/2021.12.08.21267491" TargetMode="External"/><Relationship Id="rId99" Type="http://schemas.openxmlformats.org/officeDocument/2006/relationships/hyperlink" Target="https://doi.org/10.1101/2021.12.08.21267491" TargetMode="External"/><Relationship Id="rId98" Type="http://schemas.openxmlformats.org/officeDocument/2006/relationships/hyperlink" Target="https://doi.org/10.1101/2021.12.08.21267491" TargetMode="External"/><Relationship Id="rId91" Type="http://schemas.openxmlformats.org/officeDocument/2006/relationships/hyperlink" Target="https://doi.org/10.1101/2021.12.08.21267491" TargetMode="External"/><Relationship Id="rId90" Type="http://schemas.openxmlformats.org/officeDocument/2006/relationships/hyperlink" Target="https://doi.org/10.1101/2021.12.08.21267491" TargetMode="External"/><Relationship Id="rId93" Type="http://schemas.openxmlformats.org/officeDocument/2006/relationships/hyperlink" Target="https://doi.org/10.1101/2021.12.08.21267491" TargetMode="External"/><Relationship Id="rId92" Type="http://schemas.openxmlformats.org/officeDocument/2006/relationships/hyperlink" Target="https://doi.org/10.1101/2021.12.08.21267491" TargetMode="External"/><Relationship Id="rId118" Type="http://schemas.openxmlformats.org/officeDocument/2006/relationships/hyperlink" Target="https://doi.org/10.1101/2021.12.16.472934" TargetMode="External"/><Relationship Id="rId239" Type="http://schemas.openxmlformats.org/officeDocument/2006/relationships/hyperlink" Target="https://doi.org/10.1101/2022.01.13.22268861;" TargetMode="External"/><Relationship Id="rId117" Type="http://schemas.openxmlformats.org/officeDocument/2006/relationships/hyperlink" Target="https://doi.org/10.1101/2021.12.16.472934" TargetMode="External"/><Relationship Id="rId238" Type="http://schemas.openxmlformats.org/officeDocument/2006/relationships/hyperlink" Target="https://doi.org/10.1101/2022.01.04.22268747" TargetMode="External"/><Relationship Id="rId116" Type="http://schemas.openxmlformats.org/officeDocument/2006/relationships/hyperlink" Target="https://doi.org/10.1101/2021.12.16.472934" TargetMode="External"/><Relationship Id="rId237" Type="http://schemas.openxmlformats.org/officeDocument/2006/relationships/hyperlink" Target="https://doi.org/10.1101/2022.01.04.22268747" TargetMode="External"/><Relationship Id="rId115" Type="http://schemas.openxmlformats.org/officeDocument/2006/relationships/hyperlink" Target="https://doi.org/10.1101/2021.12.16.472934" TargetMode="External"/><Relationship Id="rId236" Type="http://schemas.openxmlformats.org/officeDocument/2006/relationships/hyperlink" Target="https://doi.org/10.1101/2022.01.04.22268747" TargetMode="External"/><Relationship Id="rId119" Type="http://schemas.openxmlformats.org/officeDocument/2006/relationships/hyperlink" Target="https://www.medrxiv.org/content/10.1101/2021.12.15.21267805v2.full.pdf" TargetMode="External"/><Relationship Id="rId110" Type="http://schemas.openxmlformats.org/officeDocument/2006/relationships/hyperlink" Target="https://doi.org/10.1101/2021.12.20.21268134" TargetMode="External"/><Relationship Id="rId231" Type="http://schemas.openxmlformats.org/officeDocument/2006/relationships/hyperlink" Target="https://doi.org/10.1101/2021.12.25.21268392" TargetMode="External"/><Relationship Id="rId230" Type="http://schemas.openxmlformats.org/officeDocument/2006/relationships/hyperlink" Target="https://doi.org/10.1101/2021.12.25.21268392" TargetMode="External"/><Relationship Id="rId114" Type="http://schemas.openxmlformats.org/officeDocument/2006/relationships/hyperlink" Target="https://doi.org/10.1101/2021.12.16.472934" TargetMode="External"/><Relationship Id="rId235" Type="http://schemas.openxmlformats.org/officeDocument/2006/relationships/hyperlink" Target="https://doi.org/10.1101/2022.01.04.22268747" TargetMode="External"/><Relationship Id="rId113" Type="http://schemas.openxmlformats.org/officeDocument/2006/relationships/hyperlink" Target="https://doi.org/10.1101/2021.12.16.472934" TargetMode="External"/><Relationship Id="rId234" Type="http://schemas.openxmlformats.org/officeDocument/2006/relationships/hyperlink" Target="http://www.biorxiv.org/content/10.1101/2021.11.24.469906v2.full.pdf" TargetMode="External"/><Relationship Id="rId112" Type="http://schemas.openxmlformats.org/officeDocument/2006/relationships/hyperlink" Target="https://doi.org/10.1101/2021.12.16.472934" TargetMode="External"/><Relationship Id="rId233" Type="http://schemas.openxmlformats.org/officeDocument/2006/relationships/hyperlink" Target="http://www.biorxiv.org/content/10.1101/2021.11.24.469906v2.full.pdf" TargetMode="External"/><Relationship Id="rId111" Type="http://schemas.openxmlformats.org/officeDocument/2006/relationships/hyperlink" Target="https://doi.org/10.1101/2021.12.16.472934" TargetMode="External"/><Relationship Id="rId232" Type="http://schemas.openxmlformats.org/officeDocument/2006/relationships/hyperlink" Target="http://www.biorxiv.org/content/10.1101/2021.11.24.469906v2.full.pdf" TargetMode="External"/><Relationship Id="rId206" Type="http://schemas.openxmlformats.org/officeDocument/2006/relationships/hyperlink" Target="https://doi.org/10.1101/2021.12.22.21268273" TargetMode="External"/><Relationship Id="rId205" Type="http://schemas.openxmlformats.org/officeDocument/2006/relationships/hyperlink" Target="https://doi.org/10.1080/22221751.2021.2017757" TargetMode="External"/><Relationship Id="rId204" Type="http://schemas.openxmlformats.org/officeDocument/2006/relationships/hyperlink" Target="https://doi.org/10.1080/22221751.2021.2017757" TargetMode="External"/><Relationship Id="rId203" Type="http://schemas.openxmlformats.org/officeDocument/2006/relationships/hyperlink" Target="https://doi.org/10.1080/22221751.2021.2017757" TargetMode="External"/><Relationship Id="rId209" Type="http://schemas.openxmlformats.org/officeDocument/2006/relationships/hyperlink" Target="https://doi.org/10.1101/2021.12.22.21268273" TargetMode="External"/><Relationship Id="rId208" Type="http://schemas.openxmlformats.org/officeDocument/2006/relationships/hyperlink" Target="https://doi.org/10.1101/2021.12.22.21268273" TargetMode="External"/><Relationship Id="rId207" Type="http://schemas.openxmlformats.org/officeDocument/2006/relationships/hyperlink" Target="https://doi.org/10.1101/2021.12.22.21268273" TargetMode="External"/><Relationship Id="rId202" Type="http://schemas.openxmlformats.org/officeDocument/2006/relationships/hyperlink" Target="https://doi.org/10.1101/2021.12.22.473880" TargetMode="External"/><Relationship Id="rId201" Type="http://schemas.openxmlformats.org/officeDocument/2006/relationships/hyperlink" Target="https://doi.org/10.1101/2021.12.22.473880" TargetMode="External"/><Relationship Id="rId200" Type="http://schemas.openxmlformats.org/officeDocument/2006/relationships/hyperlink" Target="https://doi.org/10.1101/2021.12.22.473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3.86"/>
    <col customWidth="1" min="2" max="2" width="18.29"/>
    <col customWidth="1" min="3" max="5" width="13.86"/>
    <col customWidth="1" min="6" max="6" width="28.14"/>
    <col customWidth="1" min="7" max="7" width="26.71"/>
    <col customWidth="1" min="8" max="8" width="62.43"/>
    <col customWidth="1" min="9" max="15" width="13.86"/>
    <col customWidth="1" hidden="1" min="16" max="17" width="13.86"/>
    <col customWidth="1" min="18" max="25" width="13.86"/>
    <col customWidth="1" hidden="1" min="26" max="26" width="46.29"/>
    <col customWidth="1" min="27" max="27" width="25.0"/>
    <col customWidth="1" min="28" max="28" width="30.86"/>
    <col customWidth="1" min="29" max="29" width="26.29"/>
    <col customWidth="1" min="30" max="31" width="13.86"/>
    <col customWidth="1" min="32" max="32" width="17.86"/>
    <col customWidth="1" min="33" max="33" width="42.71"/>
    <col customWidth="1" min="34" max="34" width="51.0"/>
    <col hidden="1" min="35" max="36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2" t="s">
        <v>29</v>
      </c>
      <c r="AE1" s="1" t="s">
        <v>30</v>
      </c>
      <c r="AF1" s="5" t="s">
        <v>31</v>
      </c>
      <c r="AG1" s="6" t="s">
        <v>32</v>
      </c>
      <c r="AH1" s="7" t="s">
        <v>33</v>
      </c>
      <c r="AI1" s="8" t="s">
        <v>34</v>
      </c>
      <c r="AJ1" s="8" t="s">
        <v>35</v>
      </c>
    </row>
    <row r="2" ht="15.75" customHeight="1">
      <c r="A2" s="2" t="s">
        <v>36</v>
      </c>
      <c r="B2" s="9" t="s">
        <v>37</v>
      </c>
      <c r="C2" s="2" t="s">
        <v>38</v>
      </c>
      <c r="D2" s="1"/>
      <c r="E2" s="2" t="s">
        <v>39</v>
      </c>
      <c r="F2" s="2" t="s">
        <v>40</v>
      </c>
      <c r="G2" s="2" t="s">
        <v>41</v>
      </c>
      <c r="H2" s="2" t="s">
        <v>42</v>
      </c>
      <c r="I2" s="2">
        <v>10.0</v>
      </c>
      <c r="J2" s="2" t="s">
        <v>43</v>
      </c>
      <c r="K2" s="3" t="s">
        <v>44</v>
      </c>
      <c r="L2" s="10"/>
      <c r="M2" s="2">
        <v>20.4</v>
      </c>
      <c r="N2" s="8">
        <v>4822.0</v>
      </c>
      <c r="O2" s="2">
        <v>236.0</v>
      </c>
      <c r="P2" s="1"/>
      <c r="Q2" s="1"/>
      <c r="R2" s="1"/>
      <c r="S2" s="1"/>
      <c r="T2" s="1"/>
      <c r="U2" s="1"/>
      <c r="V2" s="1"/>
      <c r="W2" s="1"/>
      <c r="X2" s="1"/>
      <c r="Y2" s="2">
        <v>1159.0</v>
      </c>
      <c r="Z2" s="2" t="s">
        <v>45</v>
      </c>
      <c r="AA2" s="1"/>
      <c r="AB2" s="2" t="s">
        <v>46</v>
      </c>
      <c r="AC2" s="11" t="s">
        <v>47</v>
      </c>
      <c r="AD2" s="11" t="s">
        <v>47</v>
      </c>
      <c r="AE2" s="11" t="s">
        <v>47</v>
      </c>
      <c r="AF2" s="11" t="s">
        <v>47</v>
      </c>
      <c r="AG2" s="8" t="s">
        <v>40</v>
      </c>
      <c r="AH2" s="8" t="s">
        <v>41</v>
      </c>
      <c r="AI2" s="8" t="s">
        <v>48</v>
      </c>
      <c r="AJ2" s="8" t="s">
        <v>48</v>
      </c>
    </row>
    <row r="3" ht="18.0" customHeight="1">
      <c r="A3" s="2" t="s">
        <v>36</v>
      </c>
      <c r="B3" s="9" t="s">
        <v>37</v>
      </c>
      <c r="C3" s="2" t="s">
        <v>38</v>
      </c>
      <c r="D3" s="1"/>
      <c r="E3" s="2" t="s">
        <v>39</v>
      </c>
      <c r="F3" s="2" t="s">
        <v>40</v>
      </c>
      <c r="G3" s="2" t="s">
        <v>41</v>
      </c>
      <c r="H3" s="2" t="s">
        <v>49</v>
      </c>
      <c r="I3" s="2">
        <v>10.0</v>
      </c>
      <c r="J3" s="2" t="s">
        <v>43</v>
      </c>
      <c r="K3" s="3" t="s">
        <v>50</v>
      </c>
      <c r="L3" s="10"/>
      <c r="M3" s="2">
        <v>13.1</v>
      </c>
      <c r="N3" s="8">
        <v>2157.0</v>
      </c>
      <c r="O3" s="2">
        <v>165.0</v>
      </c>
      <c r="P3" s="1"/>
      <c r="Q3" s="1"/>
      <c r="R3" s="1"/>
      <c r="S3" s="1"/>
      <c r="T3" s="1"/>
      <c r="U3" s="1"/>
      <c r="V3" s="1"/>
      <c r="W3" s="1"/>
      <c r="X3" s="1"/>
      <c r="Y3" s="2">
        <v>477.0</v>
      </c>
      <c r="Z3" s="2" t="s">
        <v>51</v>
      </c>
      <c r="AA3" s="2" t="s">
        <v>52</v>
      </c>
      <c r="AB3" s="2" t="s">
        <v>51</v>
      </c>
      <c r="AC3" s="11">
        <v>2.0</v>
      </c>
      <c r="AD3" s="2" t="s">
        <v>53</v>
      </c>
      <c r="AE3" s="2" t="s">
        <v>53</v>
      </c>
      <c r="AF3" s="12" t="s">
        <v>54</v>
      </c>
      <c r="AG3" s="8" t="s">
        <v>40</v>
      </c>
      <c r="AH3" s="8" t="s">
        <v>41</v>
      </c>
      <c r="AI3" s="8" t="s">
        <v>48</v>
      </c>
      <c r="AJ3" s="8" t="s">
        <v>48</v>
      </c>
    </row>
    <row r="4" ht="18.0" customHeight="1">
      <c r="A4" s="2" t="s">
        <v>36</v>
      </c>
      <c r="B4" s="9" t="s">
        <v>37</v>
      </c>
      <c r="C4" s="2" t="s">
        <v>38</v>
      </c>
      <c r="D4" s="1"/>
      <c r="E4" s="2" t="s">
        <v>39</v>
      </c>
      <c r="F4" s="2" t="s">
        <v>40</v>
      </c>
      <c r="G4" s="2" t="s">
        <v>41</v>
      </c>
      <c r="H4" s="2" t="s">
        <v>55</v>
      </c>
      <c r="I4" s="2">
        <v>10.0</v>
      </c>
      <c r="J4" s="2" t="s">
        <v>43</v>
      </c>
      <c r="K4" s="3" t="s">
        <v>56</v>
      </c>
      <c r="L4" s="3" t="s">
        <v>57</v>
      </c>
      <c r="M4" s="2">
        <v>21.7</v>
      </c>
      <c r="N4" s="8">
        <v>1086.0</v>
      </c>
      <c r="O4" s="2">
        <v>50.0</v>
      </c>
      <c r="P4" s="1"/>
      <c r="Q4" s="1"/>
      <c r="R4" s="1"/>
      <c r="S4" s="1"/>
      <c r="T4" s="1"/>
      <c r="U4" s="1"/>
      <c r="V4" s="1"/>
      <c r="W4" s="1"/>
      <c r="X4" s="1"/>
      <c r="Y4" s="2">
        <v>151.0</v>
      </c>
      <c r="Z4" s="2" t="s">
        <v>58</v>
      </c>
      <c r="AA4" s="1"/>
      <c r="AB4" s="2" t="s">
        <v>59</v>
      </c>
      <c r="AC4" s="11" t="s">
        <v>60</v>
      </c>
      <c r="AD4" s="11" t="s">
        <v>60</v>
      </c>
      <c r="AE4" s="11" t="s">
        <v>60</v>
      </c>
      <c r="AF4" s="11" t="s">
        <v>60</v>
      </c>
      <c r="AG4" s="8" t="s">
        <v>40</v>
      </c>
      <c r="AH4" s="8" t="s">
        <v>41</v>
      </c>
      <c r="AI4" s="8" t="s">
        <v>48</v>
      </c>
      <c r="AJ4" s="8" t="s">
        <v>48</v>
      </c>
    </row>
    <row r="5" ht="15.75" customHeight="1">
      <c r="A5" s="13" t="s">
        <v>61</v>
      </c>
      <c r="B5" s="14" t="s">
        <v>62</v>
      </c>
      <c r="C5" s="15" t="s">
        <v>63</v>
      </c>
      <c r="D5" s="2" t="s">
        <v>38</v>
      </c>
      <c r="E5" s="16">
        <v>2021.0</v>
      </c>
      <c r="F5" s="17" t="s">
        <v>64</v>
      </c>
      <c r="G5" s="17" t="s">
        <v>65</v>
      </c>
      <c r="H5" s="18" t="s">
        <v>66</v>
      </c>
      <c r="I5" s="2">
        <v>8.0</v>
      </c>
      <c r="J5" s="18" t="s">
        <v>43</v>
      </c>
      <c r="K5" s="19" t="str">
        <f t="shared" ref="K5:K16" si="1">L5&amp;""&amp;M5</f>
        <v>&gt;13x</v>
      </c>
      <c r="L5" s="3" t="s">
        <v>67</v>
      </c>
      <c r="M5" s="3" t="s">
        <v>68</v>
      </c>
      <c r="N5" s="1">
        <v>1201.0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8" t="s">
        <v>66</v>
      </c>
      <c r="AA5" s="2" t="s">
        <v>69</v>
      </c>
      <c r="AB5" s="20" t="s">
        <v>70</v>
      </c>
      <c r="AC5" s="4">
        <v>3.0</v>
      </c>
      <c r="AD5" s="21" t="s">
        <v>71</v>
      </c>
      <c r="AE5" s="21" t="s">
        <v>71</v>
      </c>
      <c r="AF5" s="21" t="s">
        <v>71</v>
      </c>
      <c r="AG5" s="22" t="s">
        <v>72</v>
      </c>
      <c r="AH5" s="23" t="s">
        <v>73</v>
      </c>
      <c r="AI5" s="8" t="s">
        <v>48</v>
      </c>
      <c r="AJ5" s="8" t="s">
        <v>48</v>
      </c>
    </row>
    <row r="6" ht="18.0" customHeight="1">
      <c r="A6" s="13" t="s">
        <v>61</v>
      </c>
      <c r="B6" s="14" t="s">
        <v>62</v>
      </c>
      <c r="C6" s="15" t="s">
        <v>63</v>
      </c>
      <c r="D6" s="2" t="s">
        <v>38</v>
      </c>
      <c r="E6" s="16">
        <v>2021.0</v>
      </c>
      <c r="F6" s="17" t="s">
        <v>64</v>
      </c>
      <c r="G6" s="17" t="s">
        <v>65</v>
      </c>
      <c r="H6" s="18" t="s">
        <v>74</v>
      </c>
      <c r="I6" s="2">
        <v>20.0</v>
      </c>
      <c r="J6" s="18" t="s">
        <v>43</v>
      </c>
      <c r="K6" s="19" t="str">
        <f t="shared" si="1"/>
        <v>&gt;1.4x</v>
      </c>
      <c r="L6" s="3" t="s">
        <v>67</v>
      </c>
      <c r="M6" s="3" t="s">
        <v>75</v>
      </c>
      <c r="N6" s="1">
        <v>42.0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8" t="s">
        <v>76</v>
      </c>
      <c r="AA6" s="1" t="s">
        <v>77</v>
      </c>
      <c r="AB6" s="18" t="s">
        <v>78</v>
      </c>
      <c r="AC6" s="4">
        <v>2.0</v>
      </c>
      <c r="AD6" s="18" t="s">
        <v>79</v>
      </c>
      <c r="AE6" s="18" t="s">
        <v>79</v>
      </c>
      <c r="AF6" s="21" t="s">
        <v>79</v>
      </c>
      <c r="AG6" s="22" t="s">
        <v>72</v>
      </c>
      <c r="AH6" s="23" t="s">
        <v>73</v>
      </c>
      <c r="AI6" s="8" t="s">
        <v>48</v>
      </c>
      <c r="AJ6" s="8" t="s">
        <v>48</v>
      </c>
    </row>
    <row r="7" ht="18.0" customHeight="1">
      <c r="A7" s="13" t="s">
        <v>61</v>
      </c>
      <c r="B7" s="14" t="s">
        <v>62</v>
      </c>
      <c r="C7" s="15" t="s">
        <v>63</v>
      </c>
      <c r="D7" s="2" t="s">
        <v>38</v>
      </c>
      <c r="E7" s="16">
        <v>2021.0</v>
      </c>
      <c r="F7" s="17" t="s">
        <v>64</v>
      </c>
      <c r="G7" s="17" t="s">
        <v>65</v>
      </c>
      <c r="H7" s="18" t="s">
        <v>80</v>
      </c>
      <c r="I7" s="2">
        <v>6.0</v>
      </c>
      <c r="J7" s="18" t="s">
        <v>43</v>
      </c>
      <c r="K7" s="19" t="str">
        <f t="shared" si="1"/>
        <v>&gt;&gt;1.6x</v>
      </c>
      <c r="L7" s="24" t="s">
        <v>57</v>
      </c>
      <c r="M7" s="3" t="s">
        <v>81</v>
      </c>
      <c r="N7" s="1">
        <v>33.0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8" t="s">
        <v>76</v>
      </c>
      <c r="AA7" s="1" t="s">
        <v>82</v>
      </c>
      <c r="AB7" s="18" t="s">
        <v>78</v>
      </c>
      <c r="AC7" s="4">
        <v>2.0</v>
      </c>
      <c r="AD7" s="18" t="s">
        <v>79</v>
      </c>
      <c r="AE7" s="18" t="s">
        <v>79</v>
      </c>
      <c r="AF7" s="21" t="s">
        <v>79</v>
      </c>
      <c r="AG7" s="22" t="s">
        <v>72</v>
      </c>
      <c r="AH7" s="23" t="s">
        <v>73</v>
      </c>
      <c r="AI7" s="8" t="s">
        <v>48</v>
      </c>
      <c r="AJ7" s="8" t="s">
        <v>48</v>
      </c>
    </row>
    <row r="8" ht="18.0" customHeight="1">
      <c r="A8" s="13" t="s">
        <v>61</v>
      </c>
      <c r="B8" s="14" t="s">
        <v>62</v>
      </c>
      <c r="C8" s="15" t="s">
        <v>63</v>
      </c>
      <c r="D8" s="2" t="s">
        <v>38</v>
      </c>
      <c r="E8" s="16">
        <v>2021.0</v>
      </c>
      <c r="F8" s="17" t="s">
        <v>64</v>
      </c>
      <c r="G8" s="17" t="s">
        <v>65</v>
      </c>
      <c r="H8" s="18" t="s">
        <v>83</v>
      </c>
      <c r="I8" s="2">
        <v>24.0</v>
      </c>
      <c r="J8" s="18" t="s">
        <v>43</v>
      </c>
      <c r="K8" s="19" t="str">
        <f t="shared" si="1"/>
        <v>&gt;&gt;43x</v>
      </c>
      <c r="L8" s="24" t="s">
        <v>57</v>
      </c>
      <c r="M8" s="3" t="s">
        <v>84</v>
      </c>
      <c r="N8" s="1">
        <v>1362.0</v>
      </c>
      <c r="O8" s="1"/>
      <c r="P8" s="1"/>
      <c r="Q8" s="1"/>
      <c r="R8" s="1"/>
      <c r="S8" s="1"/>
      <c r="T8" s="1"/>
      <c r="U8" s="1"/>
      <c r="V8" s="1"/>
      <c r="W8" s="1"/>
      <c r="X8" s="1">
        <f t="shared" ref="X8:X15" si="2">N8/Y8</f>
        <v>3.16744186</v>
      </c>
      <c r="Y8" s="2">
        <v>430.0</v>
      </c>
      <c r="Z8" s="18" t="s">
        <v>85</v>
      </c>
      <c r="AA8" s="1" t="s">
        <v>77</v>
      </c>
      <c r="AB8" s="18" t="s">
        <v>85</v>
      </c>
      <c r="AC8" s="4">
        <v>2.0</v>
      </c>
      <c r="AD8" s="18" t="s">
        <v>53</v>
      </c>
      <c r="AE8" s="18" t="s">
        <v>53</v>
      </c>
      <c r="AF8" s="21" t="s">
        <v>86</v>
      </c>
      <c r="AG8" s="22" t="s">
        <v>72</v>
      </c>
      <c r="AH8" s="23" t="s">
        <v>73</v>
      </c>
      <c r="AI8" s="8" t="s">
        <v>48</v>
      </c>
      <c r="AJ8" s="8" t="s">
        <v>48</v>
      </c>
    </row>
    <row r="9" ht="15.75" customHeight="1">
      <c r="A9" s="13" t="s">
        <v>61</v>
      </c>
      <c r="B9" s="14" t="s">
        <v>62</v>
      </c>
      <c r="C9" s="15" t="s">
        <v>63</v>
      </c>
      <c r="D9" s="2" t="s">
        <v>38</v>
      </c>
      <c r="E9" s="16">
        <v>2021.0</v>
      </c>
      <c r="F9" s="17" t="s">
        <v>64</v>
      </c>
      <c r="G9" s="17" t="s">
        <v>65</v>
      </c>
      <c r="H9" s="18" t="s">
        <v>87</v>
      </c>
      <c r="I9" s="2">
        <v>23.0</v>
      </c>
      <c r="J9" s="18" t="s">
        <v>43</v>
      </c>
      <c r="K9" s="19" t="str">
        <f t="shared" si="1"/>
        <v>&gt;&gt;8x</v>
      </c>
      <c r="L9" s="24" t="s">
        <v>57</v>
      </c>
      <c r="M9" s="3" t="s">
        <v>88</v>
      </c>
      <c r="N9" s="1">
        <v>192.0</v>
      </c>
      <c r="O9" s="1"/>
      <c r="P9" s="1"/>
      <c r="Q9" s="1"/>
      <c r="R9" s="1"/>
      <c r="S9" s="1"/>
      <c r="T9" s="1"/>
      <c r="U9" s="1"/>
      <c r="V9" s="1"/>
      <c r="W9" s="1"/>
      <c r="X9" s="1">
        <f t="shared" si="2"/>
        <v>5.485714286</v>
      </c>
      <c r="Y9" s="2">
        <v>35.0</v>
      </c>
      <c r="Z9" s="18" t="s">
        <v>85</v>
      </c>
      <c r="AA9" s="1" t="s">
        <v>89</v>
      </c>
      <c r="AB9" s="18" t="s">
        <v>85</v>
      </c>
      <c r="AC9" s="4">
        <v>2.0</v>
      </c>
      <c r="AD9" s="18" t="s">
        <v>53</v>
      </c>
      <c r="AE9" s="18" t="s">
        <v>53</v>
      </c>
      <c r="AF9" s="21" t="s">
        <v>86</v>
      </c>
      <c r="AG9" s="22" t="s">
        <v>72</v>
      </c>
      <c r="AH9" s="23" t="s">
        <v>73</v>
      </c>
      <c r="AI9" s="8" t="s">
        <v>48</v>
      </c>
      <c r="AJ9" s="8" t="s">
        <v>48</v>
      </c>
    </row>
    <row r="10" ht="15.75" customHeight="1">
      <c r="A10" s="13" t="s">
        <v>61</v>
      </c>
      <c r="B10" s="14" t="s">
        <v>62</v>
      </c>
      <c r="C10" s="15" t="s">
        <v>63</v>
      </c>
      <c r="D10" s="2" t="s">
        <v>38</v>
      </c>
      <c r="E10" s="16">
        <v>2021.0</v>
      </c>
      <c r="F10" s="17" t="s">
        <v>64</v>
      </c>
      <c r="G10" s="17" t="s">
        <v>65</v>
      </c>
      <c r="H10" s="18" t="s">
        <v>90</v>
      </c>
      <c r="I10" s="2">
        <v>21.0</v>
      </c>
      <c r="J10" s="18" t="s">
        <v>43</v>
      </c>
      <c r="K10" s="19" t="str">
        <f t="shared" si="1"/>
        <v>&gt;&gt;122x</v>
      </c>
      <c r="L10" s="24" t="s">
        <v>57</v>
      </c>
      <c r="M10" s="3" t="s">
        <v>91</v>
      </c>
      <c r="N10" s="1">
        <v>2402.0</v>
      </c>
      <c r="O10" s="1"/>
      <c r="P10" s="1"/>
      <c r="Q10" s="1"/>
      <c r="R10" s="1"/>
      <c r="S10" s="1"/>
      <c r="T10" s="1"/>
      <c r="U10" s="1"/>
      <c r="V10" s="1"/>
      <c r="W10" s="1"/>
      <c r="X10" s="1">
        <f t="shared" si="2"/>
        <v>21.44642857</v>
      </c>
      <c r="Y10" s="2">
        <v>112.0</v>
      </c>
      <c r="Z10" s="18" t="s">
        <v>51</v>
      </c>
      <c r="AA10" s="1" t="s">
        <v>77</v>
      </c>
      <c r="AB10" s="18" t="s">
        <v>51</v>
      </c>
      <c r="AC10" s="4">
        <v>2.0</v>
      </c>
      <c r="AD10" s="18" t="s">
        <v>53</v>
      </c>
      <c r="AE10" s="18" t="s">
        <v>53</v>
      </c>
      <c r="AF10" s="21" t="s">
        <v>54</v>
      </c>
      <c r="AG10" s="22" t="s">
        <v>72</v>
      </c>
      <c r="AH10" s="23" t="s">
        <v>73</v>
      </c>
      <c r="AI10" s="8" t="s">
        <v>48</v>
      </c>
      <c r="AJ10" s="8" t="s">
        <v>48</v>
      </c>
    </row>
    <row r="11" ht="15.75" customHeight="1">
      <c r="A11" s="13" t="s">
        <v>61</v>
      </c>
      <c r="B11" s="14" t="s">
        <v>62</v>
      </c>
      <c r="C11" s="15" t="s">
        <v>63</v>
      </c>
      <c r="D11" s="2" t="s">
        <v>38</v>
      </c>
      <c r="E11" s="16">
        <v>2021.0</v>
      </c>
      <c r="F11" s="17" t="s">
        <v>64</v>
      </c>
      <c r="G11" s="17" t="s">
        <v>65</v>
      </c>
      <c r="H11" s="18" t="s">
        <v>92</v>
      </c>
      <c r="I11" s="2">
        <v>33.0</v>
      </c>
      <c r="J11" s="18" t="s">
        <v>43</v>
      </c>
      <c r="K11" s="19" t="str">
        <f t="shared" si="1"/>
        <v>&gt;&gt;3x</v>
      </c>
      <c r="L11" s="24" t="s">
        <v>57</v>
      </c>
      <c r="M11" s="3" t="s">
        <v>93</v>
      </c>
      <c r="N11" s="1">
        <v>78.0</v>
      </c>
      <c r="O11" s="1"/>
      <c r="P11" s="1"/>
      <c r="Q11" s="1"/>
      <c r="R11" s="1"/>
      <c r="S11" s="1"/>
      <c r="T11" s="1"/>
      <c r="U11" s="1"/>
      <c r="V11" s="1"/>
      <c r="W11" s="1"/>
      <c r="X11" s="1">
        <f t="shared" si="2"/>
        <v>2.785714286</v>
      </c>
      <c r="Y11" s="2">
        <v>28.0</v>
      </c>
      <c r="Z11" s="18" t="s">
        <v>51</v>
      </c>
      <c r="AA11" s="1" t="s">
        <v>89</v>
      </c>
      <c r="AB11" s="18" t="s">
        <v>51</v>
      </c>
      <c r="AC11" s="4">
        <v>2.0</v>
      </c>
      <c r="AD11" s="18" t="s">
        <v>53</v>
      </c>
      <c r="AE11" s="18" t="s">
        <v>53</v>
      </c>
      <c r="AF11" s="21" t="s">
        <v>54</v>
      </c>
      <c r="AG11" s="22" t="s">
        <v>72</v>
      </c>
      <c r="AH11" s="23" t="s">
        <v>73</v>
      </c>
      <c r="AI11" s="8" t="s">
        <v>48</v>
      </c>
      <c r="AJ11" s="8" t="s">
        <v>48</v>
      </c>
    </row>
    <row r="12" ht="15.75" customHeight="1">
      <c r="A12" s="13" t="s">
        <v>61</v>
      </c>
      <c r="B12" s="14" t="s">
        <v>62</v>
      </c>
      <c r="C12" s="15" t="s">
        <v>63</v>
      </c>
      <c r="D12" s="2" t="s">
        <v>38</v>
      </c>
      <c r="E12" s="16">
        <v>2021.0</v>
      </c>
      <c r="F12" s="17" t="s">
        <v>64</v>
      </c>
      <c r="G12" s="17" t="s">
        <v>65</v>
      </c>
      <c r="H12" s="18" t="s">
        <v>94</v>
      </c>
      <c r="I12" s="2">
        <v>33.0</v>
      </c>
      <c r="J12" s="18" t="s">
        <v>43</v>
      </c>
      <c r="K12" s="19" t="str">
        <f t="shared" si="1"/>
        <v>6x</v>
      </c>
      <c r="L12" s="19"/>
      <c r="M12" s="3" t="s">
        <v>95</v>
      </c>
      <c r="N12" s="1">
        <v>2862.0</v>
      </c>
      <c r="O12" s="1"/>
      <c r="P12" s="1"/>
      <c r="Q12" s="1"/>
      <c r="R12" s="1"/>
      <c r="S12" s="1"/>
      <c r="T12" s="1"/>
      <c r="U12" s="1"/>
      <c r="V12" s="1"/>
      <c r="W12" s="1"/>
      <c r="X12" s="1">
        <f t="shared" si="2"/>
        <v>1.949591281</v>
      </c>
      <c r="Y12" s="2">
        <v>1468.0</v>
      </c>
      <c r="Z12" s="18" t="s">
        <v>94</v>
      </c>
      <c r="AA12" s="2" t="s">
        <v>96</v>
      </c>
      <c r="AB12" s="18" t="s">
        <v>97</v>
      </c>
      <c r="AC12" s="4">
        <v>3.0</v>
      </c>
      <c r="AD12" s="18" t="s">
        <v>53</v>
      </c>
      <c r="AE12" s="18" t="s">
        <v>53</v>
      </c>
      <c r="AF12" s="21" t="s">
        <v>86</v>
      </c>
      <c r="AG12" s="22" t="s">
        <v>72</v>
      </c>
      <c r="AH12" s="23" t="s">
        <v>73</v>
      </c>
      <c r="AI12" s="8" t="s">
        <v>48</v>
      </c>
      <c r="AJ12" s="8" t="s">
        <v>48</v>
      </c>
    </row>
    <row r="13" ht="15.75" customHeight="1">
      <c r="A13" s="13" t="s">
        <v>61</v>
      </c>
      <c r="B13" s="14" t="s">
        <v>62</v>
      </c>
      <c r="C13" s="15" t="s">
        <v>63</v>
      </c>
      <c r="D13" s="2" t="s">
        <v>38</v>
      </c>
      <c r="E13" s="16">
        <v>2021.0</v>
      </c>
      <c r="F13" s="17" t="s">
        <v>64</v>
      </c>
      <c r="G13" s="17" t="s">
        <v>65</v>
      </c>
      <c r="H13" s="18" t="s">
        <v>98</v>
      </c>
      <c r="I13" s="2">
        <v>30.0</v>
      </c>
      <c r="J13" s="18" t="s">
        <v>43</v>
      </c>
      <c r="K13" s="19" t="str">
        <f t="shared" si="1"/>
        <v>4x</v>
      </c>
      <c r="L13" s="19"/>
      <c r="M13" s="3" t="s">
        <v>99</v>
      </c>
      <c r="N13" s="1">
        <v>2219.0</v>
      </c>
      <c r="O13" s="1"/>
      <c r="P13" s="1"/>
      <c r="Q13" s="1"/>
      <c r="R13" s="1"/>
      <c r="S13" s="1"/>
      <c r="T13" s="1"/>
      <c r="U13" s="1"/>
      <c r="V13" s="1"/>
      <c r="W13" s="1"/>
      <c r="X13" s="1">
        <f t="shared" si="2"/>
        <v>1.98125</v>
      </c>
      <c r="Y13" s="2">
        <v>1120.0</v>
      </c>
      <c r="Z13" s="18" t="s">
        <v>98</v>
      </c>
      <c r="AA13" s="2" t="s">
        <v>96</v>
      </c>
      <c r="AB13" s="18" t="s">
        <v>100</v>
      </c>
      <c r="AC13" s="4">
        <v>3.0</v>
      </c>
      <c r="AD13" s="18" t="s">
        <v>53</v>
      </c>
      <c r="AE13" s="18" t="s">
        <v>53</v>
      </c>
      <c r="AF13" s="21" t="s">
        <v>54</v>
      </c>
      <c r="AG13" s="22" t="s">
        <v>72</v>
      </c>
      <c r="AH13" s="23" t="s">
        <v>73</v>
      </c>
      <c r="AI13" s="8" t="s">
        <v>48</v>
      </c>
      <c r="AJ13" s="8" t="s">
        <v>48</v>
      </c>
    </row>
    <row r="14" ht="15.75" customHeight="1">
      <c r="A14" s="13" t="s">
        <v>61</v>
      </c>
      <c r="B14" s="14" t="s">
        <v>62</v>
      </c>
      <c r="C14" s="15" t="s">
        <v>63</v>
      </c>
      <c r="D14" s="2" t="s">
        <v>38</v>
      </c>
      <c r="E14" s="16">
        <v>2021.0</v>
      </c>
      <c r="F14" s="17" t="s">
        <v>64</v>
      </c>
      <c r="G14" s="17" t="s">
        <v>65</v>
      </c>
      <c r="H14" s="18" t="s">
        <v>101</v>
      </c>
      <c r="I14" s="2">
        <v>8.0</v>
      </c>
      <c r="J14" s="18" t="s">
        <v>43</v>
      </c>
      <c r="K14" s="19" t="str">
        <f t="shared" si="1"/>
        <v>&gt;9x</v>
      </c>
      <c r="L14" s="3" t="s">
        <v>67</v>
      </c>
      <c r="M14" s="3" t="s">
        <v>102</v>
      </c>
      <c r="N14" s="1">
        <v>904.0</v>
      </c>
      <c r="O14" s="1"/>
      <c r="P14" s="1"/>
      <c r="Q14" s="1"/>
      <c r="R14" s="1"/>
      <c r="S14" s="1"/>
      <c r="T14" s="1"/>
      <c r="U14" s="1"/>
      <c r="V14" s="1"/>
      <c r="W14" s="1"/>
      <c r="X14" s="1">
        <f t="shared" si="2"/>
        <v>2.860759494</v>
      </c>
      <c r="Y14" s="2">
        <v>316.0</v>
      </c>
      <c r="Z14" s="18" t="s">
        <v>103</v>
      </c>
      <c r="AA14" s="1" t="s">
        <v>89</v>
      </c>
      <c r="AB14" s="18" t="s">
        <v>104</v>
      </c>
      <c r="AC14" s="4" t="s">
        <v>105</v>
      </c>
      <c r="AD14" s="18" t="s">
        <v>105</v>
      </c>
      <c r="AE14" s="18" t="s">
        <v>105</v>
      </c>
      <c r="AF14" s="21" t="s">
        <v>105</v>
      </c>
      <c r="AG14" s="22" t="s">
        <v>72</v>
      </c>
      <c r="AH14" s="23" t="s">
        <v>73</v>
      </c>
      <c r="AI14" s="8" t="s">
        <v>48</v>
      </c>
      <c r="AJ14" s="8" t="s">
        <v>48</v>
      </c>
    </row>
    <row r="15" ht="15.75" customHeight="1">
      <c r="A15" s="13" t="s">
        <v>61</v>
      </c>
      <c r="B15" s="14" t="s">
        <v>62</v>
      </c>
      <c r="C15" s="15" t="s">
        <v>63</v>
      </c>
      <c r="D15" s="2" t="s">
        <v>38</v>
      </c>
      <c r="E15" s="16">
        <v>2021.0</v>
      </c>
      <c r="F15" s="17" t="s">
        <v>64</v>
      </c>
      <c r="G15" s="17" t="s">
        <v>65</v>
      </c>
      <c r="H15" s="18" t="s">
        <v>106</v>
      </c>
      <c r="I15" s="2">
        <v>27.0</v>
      </c>
      <c r="J15" s="18" t="s">
        <v>43</v>
      </c>
      <c r="K15" s="19" t="str">
        <f t="shared" si="1"/>
        <v>&gt;12x</v>
      </c>
      <c r="L15" s="3" t="s">
        <v>67</v>
      </c>
      <c r="M15" s="3" t="s">
        <v>107</v>
      </c>
      <c r="N15" s="1">
        <v>947.0</v>
      </c>
      <c r="O15" s="1"/>
      <c r="P15" s="1"/>
      <c r="Q15" s="1"/>
      <c r="R15" s="1"/>
      <c r="S15" s="1"/>
      <c r="T15" s="1"/>
      <c r="U15" s="1"/>
      <c r="V15" s="1"/>
      <c r="W15" s="1"/>
      <c r="X15" s="1">
        <f t="shared" si="2"/>
        <v>3.978991597</v>
      </c>
      <c r="Y15" s="2">
        <v>238.0</v>
      </c>
      <c r="Z15" s="18" t="s">
        <v>108</v>
      </c>
      <c r="AA15" s="1" t="s">
        <v>89</v>
      </c>
      <c r="AB15" s="18" t="s">
        <v>109</v>
      </c>
      <c r="AC15" s="4" t="s">
        <v>105</v>
      </c>
      <c r="AD15" s="18" t="s">
        <v>105</v>
      </c>
      <c r="AE15" s="18" t="s">
        <v>105</v>
      </c>
      <c r="AF15" s="21" t="s">
        <v>105</v>
      </c>
      <c r="AG15" s="22" t="s">
        <v>72</v>
      </c>
      <c r="AH15" s="23" t="s">
        <v>73</v>
      </c>
      <c r="AI15" s="8" t="s">
        <v>48</v>
      </c>
      <c r="AJ15" s="8" t="s">
        <v>48</v>
      </c>
    </row>
    <row r="16" ht="15.75" customHeight="1">
      <c r="A16" s="13" t="s">
        <v>61</v>
      </c>
      <c r="B16" s="14" t="s">
        <v>62</v>
      </c>
      <c r="C16" s="15" t="s">
        <v>63</v>
      </c>
      <c r="D16" s="2" t="s">
        <v>38</v>
      </c>
      <c r="E16" s="16">
        <v>2021.0</v>
      </c>
      <c r="F16" s="17" t="s">
        <v>64</v>
      </c>
      <c r="G16" s="17" t="s">
        <v>65</v>
      </c>
      <c r="H16" s="18" t="s">
        <v>110</v>
      </c>
      <c r="I16" s="2">
        <v>6.0</v>
      </c>
      <c r="J16" s="18" t="s">
        <v>43</v>
      </c>
      <c r="K16" s="19" t="str">
        <f t="shared" si="1"/>
        <v>&gt;&gt;17x</v>
      </c>
      <c r="L16" s="24" t="s">
        <v>57</v>
      </c>
      <c r="M16" s="3" t="s">
        <v>111</v>
      </c>
      <c r="N16" s="1">
        <v>603.0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8" t="s">
        <v>112</v>
      </c>
      <c r="AA16" s="1" t="s">
        <v>82</v>
      </c>
      <c r="AB16" s="18" t="s">
        <v>113</v>
      </c>
      <c r="AC16" s="4" t="s">
        <v>105</v>
      </c>
      <c r="AD16" s="18" t="s">
        <v>105</v>
      </c>
      <c r="AE16" s="18" t="s">
        <v>105</v>
      </c>
      <c r="AF16" s="21" t="s">
        <v>105</v>
      </c>
      <c r="AG16" s="22" t="s">
        <v>72</v>
      </c>
      <c r="AH16" s="23" t="s">
        <v>73</v>
      </c>
      <c r="AI16" s="8" t="s">
        <v>48</v>
      </c>
      <c r="AJ16" s="8" t="s">
        <v>48</v>
      </c>
    </row>
    <row r="17" ht="15.75" customHeight="1">
      <c r="A17" s="2" t="s">
        <v>114</v>
      </c>
      <c r="B17" s="25" t="s">
        <v>115</v>
      </c>
      <c r="C17" s="2" t="s">
        <v>38</v>
      </c>
      <c r="D17" s="2" t="s">
        <v>48</v>
      </c>
      <c r="E17" s="2" t="s">
        <v>116</v>
      </c>
      <c r="F17" s="2" t="s">
        <v>72</v>
      </c>
      <c r="G17" s="2" t="s">
        <v>117</v>
      </c>
      <c r="H17" s="2" t="s">
        <v>118</v>
      </c>
      <c r="I17" s="2">
        <v>20.0</v>
      </c>
      <c r="J17" s="2" t="s">
        <v>119</v>
      </c>
      <c r="K17" s="3" t="s">
        <v>120</v>
      </c>
      <c r="L17" s="3" t="s">
        <v>57</v>
      </c>
      <c r="M17" s="10"/>
      <c r="N17" s="2">
        <v>272.0</v>
      </c>
      <c r="O17" s="2">
        <v>20.0</v>
      </c>
      <c r="P17" s="1"/>
      <c r="Q17" s="1"/>
      <c r="R17" s="1"/>
      <c r="S17" s="1"/>
      <c r="T17" s="1"/>
      <c r="U17" s="2">
        <v>20.0</v>
      </c>
      <c r="V17" s="1"/>
      <c r="W17" s="1"/>
      <c r="X17" s="1"/>
      <c r="Y17" s="2">
        <v>39.0</v>
      </c>
      <c r="Z17" s="2" t="s">
        <v>78</v>
      </c>
      <c r="AA17" s="2" t="s">
        <v>121</v>
      </c>
      <c r="AB17" s="2" t="s">
        <v>78</v>
      </c>
      <c r="AC17" s="11">
        <v>2.0</v>
      </c>
      <c r="AD17" s="2" t="s">
        <v>79</v>
      </c>
      <c r="AE17" s="2" t="s">
        <v>79</v>
      </c>
      <c r="AF17" s="12" t="s">
        <v>79</v>
      </c>
      <c r="AG17" s="2" t="s">
        <v>72</v>
      </c>
      <c r="AH17" s="26" t="s">
        <v>73</v>
      </c>
      <c r="AI17" s="8" t="s">
        <v>48</v>
      </c>
      <c r="AJ17" s="8" t="s">
        <v>48</v>
      </c>
    </row>
    <row r="18" ht="15.75" customHeight="1">
      <c r="A18" s="2" t="s">
        <v>114</v>
      </c>
      <c r="B18" s="25" t="s">
        <v>115</v>
      </c>
      <c r="C18" s="2" t="s">
        <v>38</v>
      </c>
      <c r="D18" s="2" t="s">
        <v>48</v>
      </c>
      <c r="E18" s="2" t="s">
        <v>116</v>
      </c>
      <c r="F18" s="2" t="s">
        <v>72</v>
      </c>
      <c r="G18" s="2" t="s">
        <v>117</v>
      </c>
      <c r="H18" s="2" t="s">
        <v>122</v>
      </c>
      <c r="I18" s="2">
        <v>20.0</v>
      </c>
      <c r="J18" s="2" t="s">
        <v>119</v>
      </c>
      <c r="K18" s="3" t="s">
        <v>123</v>
      </c>
      <c r="L18" s="3" t="s">
        <v>57</v>
      </c>
      <c r="M18" s="10"/>
      <c r="N18" s="2">
        <v>184.0</v>
      </c>
      <c r="O18" s="2">
        <v>20.0</v>
      </c>
      <c r="P18" s="1"/>
      <c r="Q18" s="1"/>
      <c r="R18" s="1"/>
      <c r="S18" s="1"/>
      <c r="T18" s="1"/>
      <c r="U18" s="2">
        <v>78.0</v>
      </c>
      <c r="V18" s="1"/>
      <c r="W18" s="1"/>
      <c r="X18" s="1"/>
      <c r="Y18" s="2">
        <v>60.0</v>
      </c>
      <c r="Z18" s="2" t="s">
        <v>78</v>
      </c>
      <c r="AA18" s="2" t="s">
        <v>124</v>
      </c>
      <c r="AB18" s="2" t="s">
        <v>78</v>
      </c>
      <c r="AC18" s="11">
        <v>2.0</v>
      </c>
      <c r="AD18" s="2" t="s">
        <v>79</v>
      </c>
      <c r="AE18" s="2" t="s">
        <v>79</v>
      </c>
      <c r="AF18" s="12" t="s">
        <v>79</v>
      </c>
      <c r="AG18" s="2" t="s">
        <v>72</v>
      </c>
      <c r="AH18" s="26" t="s">
        <v>73</v>
      </c>
      <c r="AI18" s="8" t="s">
        <v>48</v>
      </c>
      <c r="AJ18" s="8" t="s">
        <v>48</v>
      </c>
    </row>
    <row r="19" ht="15.75" customHeight="1">
      <c r="A19" s="2" t="s">
        <v>114</v>
      </c>
      <c r="B19" s="25" t="s">
        <v>115</v>
      </c>
      <c r="C19" s="2" t="s">
        <v>38</v>
      </c>
      <c r="D19" s="2" t="s">
        <v>48</v>
      </c>
      <c r="E19" s="2" t="s">
        <v>116</v>
      </c>
      <c r="F19" s="2" t="s">
        <v>72</v>
      </c>
      <c r="G19" s="2" t="s">
        <v>117</v>
      </c>
      <c r="H19" s="2" t="s">
        <v>125</v>
      </c>
      <c r="I19" s="2">
        <v>31.0</v>
      </c>
      <c r="J19" s="2" t="s">
        <v>119</v>
      </c>
      <c r="K19" s="3" t="s">
        <v>126</v>
      </c>
      <c r="L19" s="3" t="s">
        <v>67</v>
      </c>
      <c r="M19" s="10"/>
      <c r="N19" s="2">
        <v>512.0</v>
      </c>
      <c r="O19" s="2">
        <v>26.0</v>
      </c>
      <c r="P19" s="1"/>
      <c r="Q19" s="1"/>
      <c r="R19" s="1"/>
      <c r="S19" s="1"/>
      <c r="T19" s="1"/>
      <c r="U19" s="2">
        <v>115.0</v>
      </c>
      <c r="V19" s="1"/>
      <c r="W19" s="1"/>
      <c r="X19" s="1"/>
      <c r="Y19" s="2">
        <v>161.0</v>
      </c>
      <c r="Z19" s="2" t="s">
        <v>51</v>
      </c>
      <c r="AA19" s="2" t="s">
        <v>127</v>
      </c>
      <c r="AB19" s="2" t="s">
        <v>51</v>
      </c>
      <c r="AC19" s="11">
        <v>2.0</v>
      </c>
      <c r="AD19" s="2" t="s">
        <v>53</v>
      </c>
      <c r="AE19" s="2" t="s">
        <v>53</v>
      </c>
      <c r="AF19" s="12" t="s">
        <v>54</v>
      </c>
      <c r="AG19" s="2" t="s">
        <v>72</v>
      </c>
      <c r="AH19" s="26" t="s">
        <v>73</v>
      </c>
      <c r="AI19" s="8" t="s">
        <v>48</v>
      </c>
      <c r="AJ19" s="8" t="s">
        <v>48</v>
      </c>
    </row>
    <row r="20" ht="15.75" customHeight="1">
      <c r="A20" s="2" t="s">
        <v>114</v>
      </c>
      <c r="B20" s="25" t="s">
        <v>115</v>
      </c>
      <c r="C20" s="2" t="s">
        <v>38</v>
      </c>
      <c r="D20" s="2" t="s">
        <v>48</v>
      </c>
      <c r="E20" s="2" t="s">
        <v>116</v>
      </c>
      <c r="F20" s="2" t="s">
        <v>72</v>
      </c>
      <c r="G20" s="2" t="s">
        <v>117</v>
      </c>
      <c r="H20" s="2" t="s">
        <v>128</v>
      </c>
      <c r="I20" s="2">
        <v>31.0</v>
      </c>
      <c r="J20" s="2" t="s">
        <v>119</v>
      </c>
      <c r="K20" s="3" t="s">
        <v>129</v>
      </c>
      <c r="L20" s="3" t="s">
        <v>57</v>
      </c>
      <c r="M20" s="10"/>
      <c r="N20" s="2">
        <v>160.0</v>
      </c>
      <c r="O20" s="2">
        <v>20.0</v>
      </c>
      <c r="P20" s="1"/>
      <c r="Q20" s="1"/>
      <c r="R20" s="1"/>
      <c r="S20" s="1"/>
      <c r="T20" s="1"/>
      <c r="U20" s="2">
        <v>54.0</v>
      </c>
      <c r="V20" s="1"/>
      <c r="W20" s="1"/>
      <c r="X20" s="1"/>
      <c r="Y20" s="2">
        <v>69.0</v>
      </c>
      <c r="Z20" s="2" t="s">
        <v>51</v>
      </c>
      <c r="AA20" s="2" t="s">
        <v>130</v>
      </c>
      <c r="AB20" s="2" t="s">
        <v>51</v>
      </c>
      <c r="AC20" s="11">
        <v>2.0</v>
      </c>
      <c r="AD20" s="2" t="s">
        <v>53</v>
      </c>
      <c r="AE20" s="2" t="s">
        <v>53</v>
      </c>
      <c r="AF20" s="12" t="s">
        <v>54</v>
      </c>
      <c r="AG20" s="2" t="s">
        <v>72</v>
      </c>
      <c r="AH20" s="26" t="s">
        <v>73</v>
      </c>
      <c r="AI20" s="8" t="s">
        <v>48</v>
      </c>
      <c r="AJ20" s="8" t="s">
        <v>48</v>
      </c>
    </row>
    <row r="21" ht="15.75" hidden="1" customHeight="1">
      <c r="A21" s="16" t="s">
        <v>131</v>
      </c>
      <c r="B21" s="1"/>
      <c r="C21" s="1" t="s">
        <v>38</v>
      </c>
      <c r="D21" s="27" t="s">
        <v>38</v>
      </c>
      <c r="E21" s="16">
        <v>2021.0</v>
      </c>
      <c r="F21" s="17" t="s">
        <v>132</v>
      </c>
      <c r="G21" s="17" t="s">
        <v>132</v>
      </c>
      <c r="H21" s="18" t="s">
        <v>51</v>
      </c>
      <c r="I21" s="1"/>
      <c r="J21" s="18" t="s">
        <v>133</v>
      </c>
      <c r="K21" s="19" t="str">
        <f t="shared" ref="K21:K22" si="3">L21&amp;""&amp;M21</f>
        <v>&gt;18x</v>
      </c>
      <c r="L21" s="3" t="s">
        <v>67</v>
      </c>
      <c r="M21" s="28" t="s">
        <v>134</v>
      </c>
      <c r="N21" s="1">
        <v>1419.0</v>
      </c>
      <c r="O21" s="1">
        <v>80.0</v>
      </c>
      <c r="P21" s="1"/>
      <c r="Q21" s="1"/>
      <c r="R21" s="18"/>
      <c r="S21" s="18"/>
      <c r="T21" s="18" t="s">
        <v>135</v>
      </c>
      <c r="U21" s="1">
        <v>132.0</v>
      </c>
      <c r="V21" s="18"/>
      <c r="W21" s="18"/>
      <c r="X21" s="18"/>
      <c r="Y21" s="1"/>
      <c r="Z21" s="18" t="s">
        <v>51</v>
      </c>
      <c r="AA21" s="1"/>
      <c r="AB21" s="18" t="s">
        <v>51</v>
      </c>
      <c r="AC21" s="4">
        <v>2.0</v>
      </c>
      <c r="AD21" s="18" t="s">
        <v>53</v>
      </c>
      <c r="AE21" s="18" t="s">
        <v>53</v>
      </c>
      <c r="AF21" s="21" t="s">
        <v>54</v>
      </c>
      <c r="AI21" s="8" t="s">
        <v>38</v>
      </c>
      <c r="AJ21" s="8" t="s">
        <v>48</v>
      </c>
    </row>
    <row r="22" ht="15.75" customHeight="1">
      <c r="A22" s="15" t="s">
        <v>136</v>
      </c>
      <c r="B22" s="14" t="s">
        <v>137</v>
      </c>
      <c r="C22" s="29" t="s">
        <v>38</v>
      </c>
      <c r="D22" s="2" t="s">
        <v>38</v>
      </c>
      <c r="E22" s="2" t="s">
        <v>138</v>
      </c>
      <c r="F22" s="2" t="s">
        <v>72</v>
      </c>
      <c r="G22" s="2" t="s">
        <v>139</v>
      </c>
      <c r="H22" s="2" t="s">
        <v>140</v>
      </c>
      <c r="I22" s="2">
        <v>292.0</v>
      </c>
      <c r="J22" s="2" t="s">
        <v>43</v>
      </c>
      <c r="K22" s="19" t="str">
        <f t="shared" si="3"/>
        <v>&gt;20.1x</v>
      </c>
      <c r="L22" s="3" t="s">
        <v>67</v>
      </c>
      <c r="M22" s="3" t="s">
        <v>141</v>
      </c>
      <c r="N22" s="2">
        <v>294.85</v>
      </c>
      <c r="O22" s="2">
        <v>14.66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2" t="s">
        <v>142</v>
      </c>
      <c r="AA22" s="30" t="s">
        <v>143</v>
      </c>
      <c r="AB22" s="30" t="s">
        <v>142</v>
      </c>
      <c r="AC22" s="11">
        <v>3.0</v>
      </c>
      <c r="AD22" s="2" t="s">
        <v>144</v>
      </c>
      <c r="AE22" s="2" t="s">
        <v>144</v>
      </c>
      <c r="AF22" s="5" t="s">
        <v>144</v>
      </c>
      <c r="AG22" s="22" t="s">
        <v>72</v>
      </c>
      <c r="AH22" s="22" t="s">
        <v>132</v>
      </c>
      <c r="AI22" s="8" t="s">
        <v>48</v>
      </c>
      <c r="AJ22" s="8" t="s">
        <v>48</v>
      </c>
    </row>
    <row r="23" ht="15.75" customHeight="1">
      <c r="A23" s="2" t="s">
        <v>145</v>
      </c>
      <c r="B23" s="9" t="s">
        <v>146</v>
      </c>
      <c r="C23" s="2" t="s">
        <v>38</v>
      </c>
      <c r="D23" s="1"/>
      <c r="E23" s="2" t="s">
        <v>147</v>
      </c>
      <c r="F23" s="2" t="s">
        <v>72</v>
      </c>
      <c r="G23" s="2" t="s">
        <v>148</v>
      </c>
      <c r="H23" s="2" t="s">
        <v>149</v>
      </c>
      <c r="I23" s="2">
        <v>11.0</v>
      </c>
      <c r="J23" s="2" t="s">
        <v>150</v>
      </c>
      <c r="K23" s="3" t="s">
        <v>151</v>
      </c>
      <c r="L23" s="3" t="s">
        <v>67</v>
      </c>
      <c r="M23" s="3">
        <v>17.5</v>
      </c>
      <c r="N23" s="2">
        <v>1323.0</v>
      </c>
      <c r="O23" s="2">
        <v>75.6</v>
      </c>
      <c r="P23" s="1"/>
      <c r="Q23" s="1"/>
      <c r="R23" s="1"/>
      <c r="S23" s="1"/>
      <c r="T23" s="1"/>
      <c r="U23" s="2">
        <v>368.9</v>
      </c>
      <c r="V23" s="1"/>
      <c r="W23" s="1"/>
      <c r="X23" s="1"/>
      <c r="Y23" s="2">
        <v>923.8</v>
      </c>
      <c r="Z23" s="2" t="s">
        <v>149</v>
      </c>
      <c r="AA23" s="1"/>
      <c r="AB23" s="2" t="s">
        <v>152</v>
      </c>
      <c r="AC23" s="11">
        <v>2.0</v>
      </c>
      <c r="AD23" s="2" t="s">
        <v>71</v>
      </c>
      <c r="AE23" s="2" t="s">
        <v>153</v>
      </c>
      <c r="AF23" s="2" t="s">
        <v>71</v>
      </c>
      <c r="AG23" s="2" t="s">
        <v>72</v>
      </c>
      <c r="AH23" s="8" t="s">
        <v>148</v>
      </c>
      <c r="AI23" s="8" t="s">
        <v>48</v>
      </c>
      <c r="AJ23" s="8" t="s">
        <v>48</v>
      </c>
    </row>
    <row r="24" ht="15.75" customHeight="1">
      <c r="A24" s="2" t="s">
        <v>145</v>
      </c>
      <c r="B24" s="9" t="s">
        <v>146</v>
      </c>
      <c r="C24" s="2" t="s">
        <v>38</v>
      </c>
      <c r="D24" s="1"/>
      <c r="E24" s="2" t="s">
        <v>147</v>
      </c>
      <c r="F24" s="2" t="s">
        <v>72</v>
      </c>
      <c r="G24" s="2" t="s">
        <v>148</v>
      </c>
      <c r="H24" s="2" t="s">
        <v>154</v>
      </c>
      <c r="I24" s="2">
        <v>15.0</v>
      </c>
      <c r="J24" s="2" t="s">
        <v>150</v>
      </c>
      <c r="K24" s="3" t="s">
        <v>155</v>
      </c>
      <c r="L24" s="10"/>
      <c r="M24" s="3">
        <v>14.7</v>
      </c>
      <c r="N24" s="2">
        <v>902.8</v>
      </c>
      <c r="O24" s="2">
        <v>61.5</v>
      </c>
      <c r="P24" s="1"/>
      <c r="Q24" s="1"/>
      <c r="R24" s="1"/>
      <c r="S24" s="1"/>
      <c r="T24" s="1"/>
      <c r="U24" s="2">
        <v>173.9</v>
      </c>
      <c r="V24" s="1"/>
      <c r="W24" s="1"/>
      <c r="X24" s="1"/>
      <c r="Y24" s="2">
        <v>173.9</v>
      </c>
      <c r="Z24" s="2" t="s">
        <v>154</v>
      </c>
      <c r="AA24" s="1"/>
      <c r="AB24" s="2" t="s">
        <v>156</v>
      </c>
      <c r="AC24" s="11">
        <v>2.0</v>
      </c>
      <c r="AD24" s="2" t="s">
        <v>71</v>
      </c>
      <c r="AE24" s="2" t="s">
        <v>153</v>
      </c>
      <c r="AF24" s="2" t="s">
        <v>71</v>
      </c>
      <c r="AG24" s="2" t="s">
        <v>72</v>
      </c>
      <c r="AH24" s="8" t="s">
        <v>148</v>
      </c>
      <c r="AI24" s="8" t="s">
        <v>48</v>
      </c>
      <c r="AJ24" s="8" t="s">
        <v>48</v>
      </c>
    </row>
    <row r="25" ht="15.75" customHeight="1">
      <c r="A25" s="2" t="s">
        <v>145</v>
      </c>
      <c r="B25" s="9" t="s">
        <v>146</v>
      </c>
      <c r="C25" s="2" t="s">
        <v>38</v>
      </c>
      <c r="D25" s="1"/>
      <c r="E25" s="2" t="s">
        <v>147</v>
      </c>
      <c r="F25" s="2" t="s">
        <v>72</v>
      </c>
      <c r="G25" s="2" t="s">
        <v>148</v>
      </c>
      <c r="H25" s="2" t="s">
        <v>157</v>
      </c>
      <c r="I25" s="2">
        <v>14.0</v>
      </c>
      <c r="J25" s="2" t="s">
        <v>150</v>
      </c>
      <c r="K25" s="3" t="s">
        <v>158</v>
      </c>
      <c r="L25" s="3" t="s">
        <v>67</v>
      </c>
      <c r="M25" s="3">
        <v>12.8</v>
      </c>
      <c r="N25" s="2">
        <v>186.4</v>
      </c>
      <c r="O25" s="2">
        <v>14.6</v>
      </c>
      <c r="P25" s="1"/>
      <c r="Q25" s="1"/>
      <c r="R25" s="1"/>
      <c r="S25" s="1"/>
      <c r="T25" s="1"/>
      <c r="U25" s="2">
        <v>46.4</v>
      </c>
      <c r="V25" s="1"/>
      <c r="W25" s="1"/>
      <c r="X25" s="1"/>
      <c r="Y25" s="2">
        <v>95.3</v>
      </c>
      <c r="Z25" s="2" t="s">
        <v>157</v>
      </c>
      <c r="AA25" s="1"/>
      <c r="AB25" s="2" t="s">
        <v>157</v>
      </c>
      <c r="AC25" s="11">
        <v>2.0</v>
      </c>
      <c r="AD25" s="2" t="s">
        <v>53</v>
      </c>
      <c r="AE25" s="2" t="s">
        <v>53</v>
      </c>
      <c r="AF25" s="12" t="s">
        <v>159</v>
      </c>
      <c r="AG25" s="2" t="s">
        <v>72</v>
      </c>
      <c r="AH25" s="8" t="s">
        <v>148</v>
      </c>
      <c r="AI25" s="8" t="s">
        <v>48</v>
      </c>
      <c r="AJ25" s="8" t="s">
        <v>48</v>
      </c>
    </row>
    <row r="26" ht="15.75" customHeight="1">
      <c r="A26" s="2" t="s">
        <v>145</v>
      </c>
      <c r="B26" s="9" t="s">
        <v>146</v>
      </c>
      <c r="C26" s="2" t="s">
        <v>38</v>
      </c>
      <c r="D26" s="1"/>
      <c r="E26" s="2" t="s">
        <v>147</v>
      </c>
      <c r="F26" s="2" t="s">
        <v>72</v>
      </c>
      <c r="G26" s="2" t="s">
        <v>148</v>
      </c>
      <c r="H26" s="2" t="s">
        <v>85</v>
      </c>
      <c r="I26" s="2">
        <v>16.0</v>
      </c>
      <c r="J26" s="2" t="s">
        <v>150</v>
      </c>
      <c r="K26" s="3" t="s">
        <v>160</v>
      </c>
      <c r="L26" s="10"/>
      <c r="M26" s="3">
        <v>15.8</v>
      </c>
      <c r="N26" s="2">
        <v>526.0</v>
      </c>
      <c r="O26" s="2">
        <v>33.2</v>
      </c>
      <c r="P26" s="1"/>
      <c r="Q26" s="1"/>
      <c r="R26" s="1"/>
      <c r="S26" s="1"/>
      <c r="T26" s="1"/>
      <c r="U26" s="2">
        <v>119.6</v>
      </c>
      <c r="V26" s="1"/>
      <c r="W26" s="1"/>
      <c r="X26" s="1"/>
      <c r="Y26" s="2">
        <v>481.5</v>
      </c>
      <c r="Z26" s="2" t="s">
        <v>85</v>
      </c>
      <c r="AA26" s="1"/>
      <c r="AB26" s="2" t="s">
        <v>85</v>
      </c>
      <c r="AC26" s="11">
        <v>2.0</v>
      </c>
      <c r="AD26" s="2" t="s">
        <v>53</v>
      </c>
      <c r="AE26" s="2" t="s">
        <v>53</v>
      </c>
      <c r="AF26" s="12" t="s">
        <v>53</v>
      </c>
      <c r="AG26" s="2" t="s">
        <v>72</v>
      </c>
      <c r="AH26" s="8" t="s">
        <v>148</v>
      </c>
      <c r="AI26" s="8" t="s">
        <v>48</v>
      </c>
      <c r="AJ26" s="8" t="s">
        <v>48</v>
      </c>
    </row>
    <row r="27" ht="15.75" customHeight="1">
      <c r="A27" s="2" t="s">
        <v>145</v>
      </c>
      <c r="B27" s="9" t="s">
        <v>146</v>
      </c>
      <c r="C27" s="2" t="s">
        <v>38</v>
      </c>
      <c r="D27" s="1"/>
      <c r="E27" s="2" t="s">
        <v>147</v>
      </c>
      <c r="F27" s="2" t="s">
        <v>72</v>
      </c>
      <c r="G27" s="2" t="s">
        <v>148</v>
      </c>
      <c r="H27" s="2" t="s">
        <v>51</v>
      </c>
      <c r="I27" s="2">
        <v>15.0</v>
      </c>
      <c r="J27" s="2" t="s">
        <v>150</v>
      </c>
      <c r="K27" s="3" t="s">
        <v>161</v>
      </c>
      <c r="L27" s="3" t="s">
        <v>67</v>
      </c>
      <c r="M27" s="3">
        <v>28.7</v>
      </c>
      <c r="N27" s="2">
        <v>393.0</v>
      </c>
      <c r="O27" s="2">
        <v>13.7</v>
      </c>
      <c r="P27" s="1"/>
      <c r="Q27" s="1"/>
      <c r="R27" s="1"/>
      <c r="S27" s="1"/>
      <c r="T27" s="1"/>
      <c r="U27" s="2">
        <v>56.6</v>
      </c>
      <c r="V27" s="1"/>
      <c r="W27" s="1"/>
      <c r="X27" s="1"/>
      <c r="Y27" s="2">
        <v>503.5</v>
      </c>
      <c r="Z27" s="2" t="s">
        <v>51</v>
      </c>
      <c r="AA27" s="2" t="s">
        <v>52</v>
      </c>
      <c r="AB27" s="2" t="s">
        <v>51</v>
      </c>
      <c r="AC27" s="11">
        <v>2.0</v>
      </c>
      <c r="AD27" s="2" t="s">
        <v>53</v>
      </c>
      <c r="AE27" s="2" t="s">
        <v>53</v>
      </c>
      <c r="AF27" s="12" t="s">
        <v>54</v>
      </c>
      <c r="AG27" s="2" t="s">
        <v>72</v>
      </c>
      <c r="AH27" s="8" t="s">
        <v>148</v>
      </c>
      <c r="AI27" s="8" t="s">
        <v>48</v>
      </c>
      <c r="AJ27" s="8" t="s">
        <v>48</v>
      </c>
    </row>
    <row r="28" ht="15.75" customHeight="1">
      <c r="A28" s="2" t="s">
        <v>145</v>
      </c>
      <c r="B28" s="9" t="s">
        <v>146</v>
      </c>
      <c r="C28" s="2" t="s">
        <v>38</v>
      </c>
      <c r="D28" s="1"/>
      <c r="E28" s="2" t="s">
        <v>147</v>
      </c>
      <c r="F28" s="2" t="s">
        <v>72</v>
      </c>
      <c r="G28" s="2" t="s">
        <v>148</v>
      </c>
      <c r="H28" s="2" t="s">
        <v>51</v>
      </c>
      <c r="I28" s="2">
        <v>15.0</v>
      </c>
      <c r="J28" s="2" t="s">
        <v>150</v>
      </c>
      <c r="K28" s="3" t="s">
        <v>162</v>
      </c>
      <c r="L28" s="3" t="s">
        <v>67</v>
      </c>
      <c r="M28" s="3">
        <v>7.5</v>
      </c>
      <c r="N28" s="2">
        <v>82.6</v>
      </c>
      <c r="O28" s="2">
        <v>10.9</v>
      </c>
      <c r="P28" s="1"/>
      <c r="Q28" s="1"/>
      <c r="R28" s="1"/>
      <c r="S28" s="1"/>
      <c r="T28" s="1"/>
      <c r="U28" s="2">
        <v>31.3</v>
      </c>
      <c r="V28" s="1"/>
      <c r="W28" s="1"/>
      <c r="X28" s="1"/>
      <c r="Y28" s="2">
        <v>85.7</v>
      </c>
      <c r="Z28" s="2" t="s">
        <v>51</v>
      </c>
      <c r="AA28" s="2" t="s">
        <v>163</v>
      </c>
      <c r="AB28" s="2" t="s">
        <v>51</v>
      </c>
      <c r="AC28" s="11">
        <v>2.0</v>
      </c>
      <c r="AD28" s="2" t="s">
        <v>53</v>
      </c>
      <c r="AE28" s="2" t="s">
        <v>53</v>
      </c>
      <c r="AF28" s="12" t="s">
        <v>54</v>
      </c>
      <c r="AG28" s="2" t="s">
        <v>72</v>
      </c>
      <c r="AH28" s="8" t="s">
        <v>148</v>
      </c>
      <c r="AI28" s="8" t="s">
        <v>48</v>
      </c>
      <c r="AJ28" s="8" t="s">
        <v>48</v>
      </c>
    </row>
    <row r="29" ht="15.75" customHeight="1">
      <c r="A29" s="13" t="s">
        <v>164</v>
      </c>
      <c r="B29" s="31" t="s">
        <v>165</v>
      </c>
      <c r="C29" s="29" t="s">
        <v>166</v>
      </c>
      <c r="D29" s="2" t="s">
        <v>38</v>
      </c>
      <c r="E29" s="16">
        <v>2021.0</v>
      </c>
      <c r="F29" s="16" t="s">
        <v>40</v>
      </c>
      <c r="G29" s="32" t="s">
        <v>167</v>
      </c>
      <c r="H29" s="18" t="s">
        <v>168</v>
      </c>
      <c r="I29" s="18">
        <v>19.0</v>
      </c>
      <c r="J29" s="18" t="s">
        <v>169</v>
      </c>
      <c r="K29" s="19" t="str">
        <f t="shared" ref="K29:K47" si="4">L29&amp;""&amp;M29</f>
        <v>&gt;&gt;10.0x</v>
      </c>
      <c r="L29" s="28" t="s">
        <v>57</v>
      </c>
      <c r="M29" s="28" t="s">
        <v>170</v>
      </c>
      <c r="N29" s="1">
        <v>2.94</v>
      </c>
      <c r="O29" s="1"/>
      <c r="P29" s="1"/>
      <c r="Q29" s="1"/>
      <c r="R29" s="18"/>
      <c r="S29" s="18"/>
      <c r="T29" s="18"/>
      <c r="U29" s="1"/>
      <c r="V29" s="18"/>
      <c r="W29" s="18"/>
      <c r="X29" s="18"/>
      <c r="Y29" s="1"/>
      <c r="Z29" s="18" t="s">
        <v>171</v>
      </c>
      <c r="AA29" s="1" t="s">
        <v>172</v>
      </c>
      <c r="AB29" s="1" t="s">
        <v>156</v>
      </c>
      <c r="AC29" s="4">
        <v>2.0</v>
      </c>
      <c r="AD29" s="1" t="s">
        <v>71</v>
      </c>
      <c r="AE29" s="2" t="s">
        <v>153</v>
      </c>
      <c r="AF29" s="5" t="s">
        <v>71</v>
      </c>
      <c r="AG29" s="22" t="s">
        <v>40</v>
      </c>
      <c r="AH29" s="33" t="s">
        <v>173</v>
      </c>
      <c r="AI29" s="8" t="s">
        <v>48</v>
      </c>
      <c r="AJ29" s="8" t="s">
        <v>48</v>
      </c>
    </row>
    <row r="30" ht="15.75" customHeight="1">
      <c r="A30" s="13" t="s">
        <v>164</v>
      </c>
      <c r="B30" s="31" t="s">
        <v>165</v>
      </c>
      <c r="C30" s="29" t="s">
        <v>166</v>
      </c>
      <c r="D30" s="2" t="s">
        <v>38</v>
      </c>
      <c r="E30" s="16">
        <v>2021.0</v>
      </c>
      <c r="F30" s="16" t="s">
        <v>40</v>
      </c>
      <c r="G30" s="32" t="s">
        <v>167</v>
      </c>
      <c r="H30" s="18" t="s">
        <v>174</v>
      </c>
      <c r="I30" s="18">
        <v>8.0</v>
      </c>
      <c r="J30" s="18" t="s">
        <v>169</v>
      </c>
      <c r="K30" s="19" t="str">
        <f t="shared" si="4"/>
        <v>&gt;27.1x</v>
      </c>
      <c r="L30" s="3" t="s">
        <v>67</v>
      </c>
      <c r="M30" s="28" t="s">
        <v>175</v>
      </c>
      <c r="N30" s="1">
        <v>78.27</v>
      </c>
      <c r="O30" s="1"/>
      <c r="P30" s="1"/>
      <c r="Q30" s="1"/>
      <c r="R30" s="18"/>
      <c r="S30" s="18"/>
      <c r="T30" s="18"/>
      <c r="U30" s="1"/>
      <c r="V30" s="18"/>
      <c r="W30" s="18"/>
      <c r="X30" s="18"/>
      <c r="Y30" s="1"/>
      <c r="Z30" s="18" t="s">
        <v>176</v>
      </c>
      <c r="AA30" s="1" t="s">
        <v>177</v>
      </c>
      <c r="AB30" s="2" t="s">
        <v>178</v>
      </c>
      <c r="AC30" s="4">
        <v>3.0</v>
      </c>
      <c r="AD30" s="1" t="s">
        <v>71</v>
      </c>
      <c r="AE30" s="2" t="s">
        <v>153</v>
      </c>
      <c r="AF30" s="5" t="s">
        <v>71</v>
      </c>
      <c r="AG30" s="22" t="s">
        <v>40</v>
      </c>
      <c r="AH30" s="33" t="s">
        <v>173</v>
      </c>
      <c r="AI30" s="8" t="s">
        <v>48</v>
      </c>
      <c r="AJ30" s="8" t="s">
        <v>48</v>
      </c>
    </row>
    <row r="31" ht="15.75" customHeight="1">
      <c r="A31" s="13" t="s">
        <v>164</v>
      </c>
      <c r="B31" s="31" t="s">
        <v>165</v>
      </c>
      <c r="C31" s="29" t="s">
        <v>166</v>
      </c>
      <c r="D31" s="2" t="s">
        <v>38</v>
      </c>
      <c r="E31" s="16">
        <v>2021.0</v>
      </c>
      <c r="F31" s="16" t="s">
        <v>40</v>
      </c>
      <c r="G31" s="32" t="s">
        <v>167</v>
      </c>
      <c r="H31" s="18" t="s">
        <v>179</v>
      </c>
      <c r="I31" s="18">
        <v>14.0</v>
      </c>
      <c r="J31" s="18" t="s">
        <v>169</v>
      </c>
      <c r="K31" s="19" t="str">
        <f t="shared" si="4"/>
        <v>&gt;&gt;20.0x</v>
      </c>
      <c r="L31" s="28" t="s">
        <v>57</v>
      </c>
      <c r="M31" s="28" t="s">
        <v>180</v>
      </c>
      <c r="N31" s="1">
        <v>11.58</v>
      </c>
      <c r="O31" s="1"/>
      <c r="P31" s="1"/>
      <c r="Q31" s="1"/>
      <c r="R31" s="18"/>
      <c r="S31" s="18"/>
      <c r="T31" s="18"/>
      <c r="U31" s="1"/>
      <c r="V31" s="18"/>
      <c r="W31" s="18"/>
      <c r="X31" s="18"/>
      <c r="Y31" s="1"/>
      <c r="Z31" s="18" t="s">
        <v>85</v>
      </c>
      <c r="AA31" s="1" t="s">
        <v>172</v>
      </c>
      <c r="AB31" s="1" t="s">
        <v>85</v>
      </c>
      <c r="AC31" s="4">
        <v>2.0</v>
      </c>
      <c r="AD31" s="1" t="s">
        <v>53</v>
      </c>
      <c r="AE31" s="1" t="s">
        <v>53</v>
      </c>
      <c r="AF31" s="5" t="s">
        <v>86</v>
      </c>
      <c r="AG31" s="22" t="s">
        <v>40</v>
      </c>
      <c r="AH31" s="33" t="s">
        <v>173</v>
      </c>
      <c r="AI31" s="8" t="s">
        <v>48</v>
      </c>
      <c r="AJ31" s="8" t="s">
        <v>48</v>
      </c>
    </row>
    <row r="32" ht="15.75" customHeight="1">
      <c r="A32" s="13" t="s">
        <v>164</v>
      </c>
      <c r="B32" s="31" t="s">
        <v>165</v>
      </c>
      <c r="C32" s="29" t="s">
        <v>166</v>
      </c>
      <c r="D32" s="2" t="s">
        <v>38</v>
      </c>
      <c r="E32" s="16">
        <v>2021.0</v>
      </c>
      <c r="F32" s="16" t="s">
        <v>40</v>
      </c>
      <c r="G32" s="32" t="s">
        <v>167</v>
      </c>
      <c r="H32" s="18" t="s">
        <v>181</v>
      </c>
      <c r="I32" s="18">
        <v>15.0</v>
      </c>
      <c r="J32" s="18" t="s">
        <v>169</v>
      </c>
      <c r="K32" s="19" t="str">
        <f t="shared" si="4"/>
        <v>&gt;&gt;11.4x</v>
      </c>
      <c r="L32" s="28" t="s">
        <v>57</v>
      </c>
      <c r="M32" s="28" t="s">
        <v>182</v>
      </c>
      <c r="N32" s="1">
        <v>5.833</v>
      </c>
      <c r="O32" s="1"/>
      <c r="P32" s="1"/>
      <c r="Q32" s="1"/>
      <c r="R32" s="18"/>
      <c r="S32" s="18"/>
      <c r="T32" s="18"/>
      <c r="U32" s="1"/>
      <c r="V32" s="18"/>
      <c r="W32" s="18"/>
      <c r="X32" s="18"/>
      <c r="Y32" s="1"/>
      <c r="Z32" s="18" t="s">
        <v>51</v>
      </c>
      <c r="AA32" s="1" t="s">
        <v>172</v>
      </c>
      <c r="AB32" s="1" t="s">
        <v>51</v>
      </c>
      <c r="AC32" s="4">
        <v>2.0</v>
      </c>
      <c r="AD32" s="1" t="s">
        <v>53</v>
      </c>
      <c r="AE32" s="1" t="s">
        <v>53</v>
      </c>
      <c r="AF32" s="5" t="s">
        <v>54</v>
      </c>
      <c r="AG32" s="22" t="s">
        <v>40</v>
      </c>
      <c r="AH32" s="33" t="s">
        <v>173</v>
      </c>
      <c r="AI32" s="8" t="s">
        <v>48</v>
      </c>
      <c r="AJ32" s="8" t="s">
        <v>48</v>
      </c>
    </row>
    <row r="33" ht="15.75" customHeight="1">
      <c r="A33" s="13" t="s">
        <v>164</v>
      </c>
      <c r="B33" s="31" t="s">
        <v>165</v>
      </c>
      <c r="C33" s="29" t="s">
        <v>166</v>
      </c>
      <c r="D33" s="2" t="s">
        <v>38</v>
      </c>
      <c r="E33" s="16">
        <v>2021.0</v>
      </c>
      <c r="F33" s="16" t="s">
        <v>40</v>
      </c>
      <c r="G33" s="32" t="s">
        <v>167</v>
      </c>
      <c r="H33" s="18" t="s">
        <v>183</v>
      </c>
      <c r="I33" s="18">
        <v>9.0</v>
      </c>
      <c r="J33" s="18" t="s">
        <v>169</v>
      </c>
      <c r="K33" s="19" t="str">
        <f t="shared" si="4"/>
        <v>22.7x</v>
      </c>
      <c r="L33" s="34"/>
      <c r="M33" s="28" t="s">
        <v>184</v>
      </c>
      <c r="N33" s="1">
        <v>198.55</v>
      </c>
      <c r="O33" s="1"/>
      <c r="P33" s="1"/>
      <c r="Q33" s="1"/>
      <c r="R33" s="18"/>
      <c r="S33" s="18"/>
      <c r="T33" s="18"/>
      <c r="U33" s="1"/>
      <c r="V33" s="18"/>
      <c r="W33" s="18"/>
      <c r="X33" s="18"/>
      <c r="Y33" s="1"/>
      <c r="Z33" s="18" t="s">
        <v>185</v>
      </c>
      <c r="AA33" s="1" t="s">
        <v>177</v>
      </c>
      <c r="AB33" s="1" t="s">
        <v>186</v>
      </c>
      <c r="AC33" s="4">
        <v>3.0</v>
      </c>
      <c r="AD33" s="1" t="s">
        <v>53</v>
      </c>
      <c r="AE33" s="1" t="s">
        <v>53</v>
      </c>
      <c r="AF33" s="5" t="s">
        <v>86</v>
      </c>
      <c r="AG33" s="22" t="s">
        <v>40</v>
      </c>
      <c r="AH33" s="33" t="s">
        <v>173</v>
      </c>
      <c r="AI33" s="8" t="s">
        <v>48</v>
      </c>
      <c r="AJ33" s="8" t="s">
        <v>48</v>
      </c>
    </row>
    <row r="34" ht="15.75" customHeight="1">
      <c r="A34" s="13" t="s">
        <v>164</v>
      </c>
      <c r="B34" s="31" t="s">
        <v>165</v>
      </c>
      <c r="C34" s="29" t="s">
        <v>166</v>
      </c>
      <c r="D34" s="2" t="s">
        <v>38</v>
      </c>
      <c r="E34" s="16">
        <v>2021.0</v>
      </c>
      <c r="F34" s="16" t="s">
        <v>40</v>
      </c>
      <c r="G34" s="32" t="s">
        <v>167</v>
      </c>
      <c r="H34" s="18" t="s">
        <v>187</v>
      </c>
      <c r="I34" s="18">
        <v>12.0</v>
      </c>
      <c r="J34" s="18" t="s">
        <v>169</v>
      </c>
      <c r="K34" s="19" t="str">
        <f t="shared" si="4"/>
        <v>37.0x</v>
      </c>
      <c r="L34" s="34"/>
      <c r="M34" s="28" t="s">
        <v>188</v>
      </c>
      <c r="N34" s="1">
        <v>134.17</v>
      </c>
      <c r="O34" s="1"/>
      <c r="P34" s="1"/>
      <c r="Q34" s="1"/>
      <c r="R34" s="18"/>
      <c r="S34" s="18"/>
      <c r="T34" s="18"/>
      <c r="U34" s="1"/>
      <c r="V34" s="18"/>
      <c r="W34" s="18"/>
      <c r="X34" s="18"/>
      <c r="Y34" s="1"/>
      <c r="Z34" s="18" t="s">
        <v>189</v>
      </c>
      <c r="AA34" s="1" t="s">
        <v>177</v>
      </c>
      <c r="AB34" s="1" t="s">
        <v>100</v>
      </c>
      <c r="AC34" s="4">
        <v>3.0</v>
      </c>
      <c r="AD34" s="1" t="s">
        <v>53</v>
      </c>
      <c r="AE34" s="1" t="s">
        <v>53</v>
      </c>
      <c r="AF34" s="5" t="s">
        <v>54</v>
      </c>
      <c r="AG34" s="22" t="s">
        <v>40</v>
      </c>
      <c r="AH34" s="33" t="s">
        <v>173</v>
      </c>
      <c r="AI34" s="8" t="s">
        <v>48</v>
      </c>
      <c r="AJ34" s="8" t="s">
        <v>48</v>
      </c>
    </row>
    <row r="35" ht="15.75" customHeight="1">
      <c r="A35" s="13" t="s">
        <v>164</v>
      </c>
      <c r="B35" s="31" t="s">
        <v>165</v>
      </c>
      <c r="C35" s="29" t="s">
        <v>166</v>
      </c>
      <c r="D35" s="2" t="s">
        <v>38</v>
      </c>
      <c r="E35" s="16">
        <v>2021.0</v>
      </c>
      <c r="F35" s="16" t="s">
        <v>40</v>
      </c>
      <c r="G35" s="32" t="s">
        <v>167</v>
      </c>
      <c r="H35" s="18" t="s">
        <v>190</v>
      </c>
      <c r="I35" s="18">
        <v>20.0</v>
      </c>
      <c r="J35" s="18" t="s">
        <v>169</v>
      </c>
      <c r="K35" s="19" t="str">
        <f t="shared" si="4"/>
        <v>&gt;24.5x</v>
      </c>
      <c r="L35" s="3" t="s">
        <v>67</v>
      </c>
      <c r="M35" s="28" t="s">
        <v>191</v>
      </c>
      <c r="N35" s="1">
        <v>45.66</v>
      </c>
      <c r="O35" s="1"/>
      <c r="P35" s="1"/>
      <c r="Q35" s="1"/>
      <c r="R35" s="18"/>
      <c r="S35" s="18"/>
      <c r="T35" s="18"/>
      <c r="U35" s="1"/>
      <c r="V35" s="18"/>
      <c r="W35" s="18"/>
      <c r="X35" s="18"/>
      <c r="Y35" s="1"/>
      <c r="Z35" s="18" t="s">
        <v>189</v>
      </c>
      <c r="AA35" s="1" t="s">
        <v>192</v>
      </c>
      <c r="AB35" s="1" t="s">
        <v>100</v>
      </c>
      <c r="AC35" s="4">
        <v>3.0</v>
      </c>
      <c r="AD35" s="1" t="s">
        <v>53</v>
      </c>
      <c r="AE35" s="1" t="s">
        <v>53</v>
      </c>
      <c r="AF35" s="5" t="s">
        <v>54</v>
      </c>
      <c r="AG35" s="22" t="s">
        <v>40</v>
      </c>
      <c r="AH35" s="33" t="s">
        <v>173</v>
      </c>
      <c r="AI35" s="8" t="s">
        <v>48</v>
      </c>
      <c r="AJ35" s="8" t="s">
        <v>48</v>
      </c>
    </row>
    <row r="36" ht="15.75" customHeight="1">
      <c r="A36" s="13" t="s">
        <v>164</v>
      </c>
      <c r="B36" s="31" t="s">
        <v>165</v>
      </c>
      <c r="C36" s="29" t="s">
        <v>166</v>
      </c>
      <c r="D36" s="2" t="s">
        <v>38</v>
      </c>
      <c r="E36" s="16">
        <v>2021.0</v>
      </c>
      <c r="F36" s="16" t="s">
        <v>40</v>
      </c>
      <c r="G36" s="32" t="s">
        <v>167</v>
      </c>
      <c r="H36" s="18" t="s">
        <v>193</v>
      </c>
      <c r="I36" s="18">
        <v>20.0</v>
      </c>
      <c r="J36" s="18" t="s">
        <v>169</v>
      </c>
      <c r="K36" s="19" t="str">
        <f t="shared" si="4"/>
        <v>&gt;32.8x</v>
      </c>
      <c r="L36" s="3" t="s">
        <v>67</v>
      </c>
      <c r="M36" s="28" t="s">
        <v>194</v>
      </c>
      <c r="N36" s="1">
        <v>134.17</v>
      </c>
      <c r="O36" s="1"/>
      <c r="P36" s="1"/>
      <c r="Q36" s="1"/>
      <c r="R36" s="18"/>
      <c r="S36" s="18"/>
      <c r="T36" s="18"/>
      <c r="U36" s="1"/>
      <c r="V36" s="18"/>
      <c r="W36" s="18"/>
      <c r="X36" s="18"/>
      <c r="Y36" s="1"/>
      <c r="Z36" s="18" t="s">
        <v>193</v>
      </c>
      <c r="AA36" s="1"/>
      <c r="AB36" s="1" t="s">
        <v>109</v>
      </c>
      <c r="AC36" s="4" t="s">
        <v>105</v>
      </c>
      <c r="AD36" s="1" t="s">
        <v>105</v>
      </c>
      <c r="AE36" s="1" t="s">
        <v>105</v>
      </c>
      <c r="AF36" s="5" t="s">
        <v>105</v>
      </c>
      <c r="AG36" s="22" t="s">
        <v>40</v>
      </c>
      <c r="AH36" s="33" t="s">
        <v>173</v>
      </c>
      <c r="AI36" s="8" t="s">
        <v>48</v>
      </c>
      <c r="AJ36" s="8" t="s">
        <v>48</v>
      </c>
    </row>
    <row r="37" ht="15.75" customHeight="1">
      <c r="A37" s="13" t="s">
        <v>195</v>
      </c>
      <c r="B37" s="31" t="s">
        <v>196</v>
      </c>
      <c r="C37" s="35" t="s">
        <v>48</v>
      </c>
      <c r="D37" s="2" t="s">
        <v>38</v>
      </c>
      <c r="E37" s="16">
        <v>2021.0</v>
      </c>
      <c r="F37" s="17" t="s">
        <v>197</v>
      </c>
      <c r="G37" s="17" t="s">
        <v>198</v>
      </c>
      <c r="H37" s="18" t="s">
        <v>199</v>
      </c>
      <c r="I37" s="2">
        <v>12.0</v>
      </c>
      <c r="J37" s="18" t="s">
        <v>133</v>
      </c>
      <c r="K37" s="19" t="str">
        <f t="shared" si="4"/>
        <v>&gt;&gt;36x</v>
      </c>
      <c r="L37" s="24" t="s">
        <v>57</v>
      </c>
      <c r="M37" s="28" t="s">
        <v>200</v>
      </c>
      <c r="N37" s="1">
        <v>304.0</v>
      </c>
      <c r="O37" s="1">
        <v>8.0</v>
      </c>
      <c r="P37" s="1"/>
      <c r="Q37" s="1"/>
      <c r="R37" s="18"/>
      <c r="S37" s="18"/>
      <c r="T37" s="18"/>
      <c r="U37" s="1"/>
      <c r="V37" s="18"/>
      <c r="W37" s="18"/>
      <c r="X37" s="18"/>
      <c r="Y37" s="1"/>
      <c r="Z37" s="18" t="s">
        <v>157</v>
      </c>
      <c r="AA37" s="1" t="s">
        <v>201</v>
      </c>
      <c r="AB37" s="18" t="s">
        <v>157</v>
      </c>
      <c r="AC37" s="4">
        <v>2.0</v>
      </c>
      <c r="AD37" s="18" t="s">
        <v>159</v>
      </c>
      <c r="AE37" s="18" t="s">
        <v>159</v>
      </c>
      <c r="AF37" s="21" t="s">
        <v>159</v>
      </c>
      <c r="AG37" s="22" t="s">
        <v>72</v>
      </c>
      <c r="AH37" s="22" t="s">
        <v>198</v>
      </c>
      <c r="AI37" s="8" t="s">
        <v>48</v>
      </c>
      <c r="AJ37" s="8" t="s">
        <v>48</v>
      </c>
    </row>
    <row r="38" ht="15.75" customHeight="1">
      <c r="A38" s="13" t="s">
        <v>195</v>
      </c>
      <c r="B38" s="31" t="s">
        <v>196</v>
      </c>
      <c r="C38" s="35" t="s">
        <v>48</v>
      </c>
      <c r="D38" s="2" t="s">
        <v>38</v>
      </c>
      <c r="E38" s="16">
        <v>2021.0</v>
      </c>
      <c r="F38" s="17" t="s">
        <v>197</v>
      </c>
      <c r="G38" s="17" t="s">
        <v>198</v>
      </c>
      <c r="H38" s="18" t="s">
        <v>202</v>
      </c>
      <c r="I38" s="2">
        <v>12.0</v>
      </c>
      <c r="J38" s="18" t="s">
        <v>133</v>
      </c>
      <c r="K38" s="19" t="str">
        <f t="shared" si="4"/>
        <v>&gt;&gt;8.2x</v>
      </c>
      <c r="L38" s="24" t="s">
        <v>57</v>
      </c>
      <c r="M38" s="28" t="s">
        <v>203</v>
      </c>
      <c r="N38" s="1">
        <v>41.0</v>
      </c>
      <c r="O38" s="1">
        <v>5.0</v>
      </c>
      <c r="P38" s="1"/>
      <c r="Q38" s="1"/>
      <c r="R38" s="18"/>
      <c r="S38" s="18"/>
      <c r="T38" s="18"/>
      <c r="U38" s="1"/>
      <c r="V38" s="18"/>
      <c r="W38" s="18"/>
      <c r="X38" s="18"/>
      <c r="Y38" s="1"/>
      <c r="Z38" s="18" t="s">
        <v>78</v>
      </c>
      <c r="AA38" s="1" t="s">
        <v>204</v>
      </c>
      <c r="AB38" s="18" t="s">
        <v>78</v>
      </c>
      <c r="AC38" s="4">
        <v>2.0</v>
      </c>
      <c r="AD38" s="18" t="s">
        <v>79</v>
      </c>
      <c r="AE38" s="18" t="s">
        <v>79</v>
      </c>
      <c r="AF38" s="21" t="s">
        <v>79</v>
      </c>
      <c r="AG38" s="22" t="s">
        <v>72</v>
      </c>
      <c r="AH38" s="22" t="s">
        <v>198</v>
      </c>
      <c r="AI38" s="8" t="s">
        <v>48</v>
      </c>
      <c r="AJ38" s="8" t="s">
        <v>48</v>
      </c>
    </row>
    <row r="39" ht="15.75" customHeight="1">
      <c r="A39" s="13" t="s">
        <v>195</v>
      </c>
      <c r="B39" s="31" t="s">
        <v>196</v>
      </c>
      <c r="C39" s="35" t="s">
        <v>48</v>
      </c>
      <c r="D39" s="2" t="s">
        <v>38</v>
      </c>
      <c r="E39" s="16">
        <v>2021.0</v>
      </c>
      <c r="F39" s="17" t="s">
        <v>197</v>
      </c>
      <c r="G39" s="17" t="s">
        <v>198</v>
      </c>
      <c r="H39" s="20" t="s">
        <v>205</v>
      </c>
      <c r="I39" s="2">
        <v>14.0</v>
      </c>
      <c r="J39" s="18" t="s">
        <v>133</v>
      </c>
      <c r="K39" s="19" t="str">
        <f t="shared" si="4"/>
        <v>33x</v>
      </c>
      <c r="L39" s="34"/>
      <c r="M39" s="28" t="s">
        <v>206</v>
      </c>
      <c r="N39" s="1">
        <v>926.0</v>
      </c>
      <c r="O39" s="1">
        <v>29.0</v>
      </c>
      <c r="P39" s="1"/>
      <c r="Q39" s="1"/>
      <c r="R39" s="18"/>
      <c r="S39" s="18"/>
      <c r="T39" s="18"/>
      <c r="U39" s="1"/>
      <c r="V39" s="18"/>
      <c r="W39" s="18"/>
      <c r="X39" s="18"/>
      <c r="Y39" s="1"/>
      <c r="Z39" s="18" t="s">
        <v>85</v>
      </c>
      <c r="AA39" s="1" t="s">
        <v>201</v>
      </c>
      <c r="AB39" s="18" t="s">
        <v>85</v>
      </c>
      <c r="AC39" s="4">
        <v>2.0</v>
      </c>
      <c r="AD39" s="18" t="s">
        <v>53</v>
      </c>
      <c r="AE39" s="18" t="s">
        <v>53</v>
      </c>
      <c r="AF39" s="21" t="s">
        <v>86</v>
      </c>
      <c r="AG39" s="22" t="s">
        <v>72</v>
      </c>
      <c r="AH39" s="22" t="s">
        <v>198</v>
      </c>
      <c r="AI39" s="8" t="s">
        <v>48</v>
      </c>
      <c r="AJ39" s="8" t="s">
        <v>48</v>
      </c>
    </row>
    <row r="40" ht="15.75" customHeight="1">
      <c r="A40" s="13" t="s">
        <v>195</v>
      </c>
      <c r="B40" s="31" t="s">
        <v>196</v>
      </c>
      <c r="C40" s="35" t="s">
        <v>48</v>
      </c>
      <c r="D40" s="2" t="s">
        <v>38</v>
      </c>
      <c r="E40" s="16">
        <v>2021.0</v>
      </c>
      <c r="F40" s="17" t="s">
        <v>197</v>
      </c>
      <c r="G40" s="17" t="s">
        <v>198</v>
      </c>
      <c r="H40" s="18" t="s">
        <v>207</v>
      </c>
      <c r="I40" s="2">
        <v>17.0</v>
      </c>
      <c r="J40" s="18" t="s">
        <v>133</v>
      </c>
      <c r="K40" s="19" t="str">
        <f t="shared" si="4"/>
        <v>&gt;44x</v>
      </c>
      <c r="L40" s="3" t="s">
        <v>67</v>
      </c>
      <c r="M40" s="28" t="s">
        <v>208</v>
      </c>
      <c r="N40" s="1">
        <v>708.0</v>
      </c>
      <c r="O40" s="1">
        <v>16.0</v>
      </c>
      <c r="P40" s="1"/>
      <c r="Q40" s="1"/>
      <c r="R40" s="18"/>
      <c r="S40" s="18"/>
      <c r="T40" s="18"/>
      <c r="U40" s="1"/>
      <c r="V40" s="18"/>
      <c r="W40" s="18"/>
      <c r="X40" s="18"/>
      <c r="Y40" s="1"/>
      <c r="Z40" s="18" t="s">
        <v>51</v>
      </c>
      <c r="AA40" s="1" t="s">
        <v>201</v>
      </c>
      <c r="AB40" s="18" t="s">
        <v>51</v>
      </c>
      <c r="AC40" s="4">
        <v>2.0</v>
      </c>
      <c r="AD40" s="18" t="s">
        <v>53</v>
      </c>
      <c r="AE40" s="18" t="s">
        <v>53</v>
      </c>
      <c r="AF40" s="21" t="s">
        <v>54</v>
      </c>
      <c r="AG40" s="22" t="s">
        <v>72</v>
      </c>
      <c r="AH40" s="22" t="s">
        <v>198</v>
      </c>
      <c r="AI40" s="8" t="s">
        <v>48</v>
      </c>
      <c r="AJ40" s="8" t="s">
        <v>48</v>
      </c>
    </row>
    <row r="41" ht="15.75" customHeight="1">
      <c r="A41" s="13" t="s">
        <v>195</v>
      </c>
      <c r="B41" s="31" t="s">
        <v>196</v>
      </c>
      <c r="C41" s="35" t="s">
        <v>48</v>
      </c>
      <c r="D41" s="2" t="s">
        <v>38</v>
      </c>
      <c r="E41" s="16">
        <v>2021.0</v>
      </c>
      <c r="F41" s="17" t="s">
        <v>197</v>
      </c>
      <c r="G41" s="17" t="s">
        <v>198</v>
      </c>
      <c r="H41" s="18" t="s">
        <v>209</v>
      </c>
      <c r="I41" s="2">
        <v>13.0</v>
      </c>
      <c r="J41" s="18" t="s">
        <v>133</v>
      </c>
      <c r="K41" s="19" t="str">
        <f t="shared" si="4"/>
        <v>&gt;&gt;15.4x</v>
      </c>
      <c r="L41" s="24" t="s">
        <v>57</v>
      </c>
      <c r="M41" s="28" t="s">
        <v>210</v>
      </c>
      <c r="N41" s="1">
        <v>108.0</v>
      </c>
      <c r="O41" s="1">
        <v>7.0</v>
      </c>
      <c r="P41" s="1"/>
      <c r="Q41" s="1"/>
      <c r="R41" s="18"/>
      <c r="S41" s="18"/>
      <c r="T41" s="18"/>
      <c r="U41" s="1"/>
      <c r="V41" s="18"/>
      <c r="W41" s="18"/>
      <c r="X41" s="18"/>
      <c r="Y41" s="1"/>
      <c r="Z41" s="18" t="s">
        <v>211</v>
      </c>
      <c r="AA41" s="1" t="s">
        <v>201</v>
      </c>
      <c r="AB41" s="18" t="s">
        <v>212</v>
      </c>
      <c r="AC41" s="4">
        <v>2.0</v>
      </c>
      <c r="AD41" s="18" t="s">
        <v>144</v>
      </c>
      <c r="AE41" s="18" t="s">
        <v>144</v>
      </c>
      <c r="AF41" s="21" t="s">
        <v>144</v>
      </c>
      <c r="AG41" s="22" t="s">
        <v>72</v>
      </c>
      <c r="AH41" s="22" t="s">
        <v>198</v>
      </c>
      <c r="AI41" s="8" t="s">
        <v>48</v>
      </c>
      <c r="AJ41" s="8" t="s">
        <v>48</v>
      </c>
    </row>
    <row r="42" ht="15.75" customHeight="1">
      <c r="A42" s="13" t="s">
        <v>195</v>
      </c>
      <c r="B42" s="31" t="s">
        <v>196</v>
      </c>
      <c r="C42" s="35" t="s">
        <v>48</v>
      </c>
      <c r="D42" s="2" t="s">
        <v>38</v>
      </c>
      <c r="E42" s="16">
        <v>2021.0</v>
      </c>
      <c r="F42" s="17" t="s">
        <v>197</v>
      </c>
      <c r="G42" s="17" t="s">
        <v>198</v>
      </c>
      <c r="H42" s="18" t="s">
        <v>213</v>
      </c>
      <c r="I42" s="2">
        <v>11.0</v>
      </c>
      <c r="J42" s="18" t="s">
        <v>133</v>
      </c>
      <c r="K42" s="19" t="str">
        <f t="shared" si="4"/>
        <v>&gt;&gt;11.5x</v>
      </c>
      <c r="L42" s="24" t="s">
        <v>57</v>
      </c>
      <c r="M42" s="28" t="s">
        <v>214</v>
      </c>
      <c r="N42" s="1">
        <v>46.0</v>
      </c>
      <c r="O42" s="1">
        <v>4.0</v>
      </c>
      <c r="P42" s="1"/>
      <c r="Q42" s="1"/>
      <c r="R42" s="18"/>
      <c r="S42" s="18"/>
      <c r="T42" s="18"/>
      <c r="U42" s="1"/>
      <c r="V42" s="18"/>
      <c r="W42" s="18"/>
      <c r="X42" s="18"/>
      <c r="Y42" s="1"/>
      <c r="Z42" s="18" t="s">
        <v>215</v>
      </c>
      <c r="AA42" s="1" t="s">
        <v>201</v>
      </c>
      <c r="AB42" s="18" t="s">
        <v>216</v>
      </c>
      <c r="AC42" s="4">
        <v>2.0</v>
      </c>
      <c r="AD42" s="18" t="s">
        <v>144</v>
      </c>
      <c r="AE42" s="18" t="s">
        <v>144</v>
      </c>
      <c r="AF42" s="21" t="s">
        <v>144</v>
      </c>
      <c r="AG42" s="22" t="s">
        <v>72</v>
      </c>
      <c r="AH42" s="22" t="s">
        <v>198</v>
      </c>
      <c r="AI42" s="8" t="s">
        <v>48</v>
      </c>
      <c r="AJ42" s="8" t="s">
        <v>48</v>
      </c>
    </row>
    <row r="43" ht="15.75" customHeight="1">
      <c r="A43" s="13" t="s">
        <v>195</v>
      </c>
      <c r="B43" s="31" t="s">
        <v>196</v>
      </c>
      <c r="C43" s="35" t="s">
        <v>48</v>
      </c>
      <c r="D43" s="2" t="s">
        <v>38</v>
      </c>
      <c r="E43" s="16">
        <v>2021.0</v>
      </c>
      <c r="F43" s="17" t="s">
        <v>197</v>
      </c>
      <c r="G43" s="17" t="s">
        <v>198</v>
      </c>
      <c r="H43" s="20" t="s">
        <v>217</v>
      </c>
      <c r="I43" s="2">
        <v>12.0</v>
      </c>
      <c r="J43" s="18" t="s">
        <v>133</v>
      </c>
      <c r="K43" s="19" t="str">
        <f t="shared" si="4"/>
        <v>&gt;13.6x</v>
      </c>
      <c r="L43" s="3" t="s">
        <v>67</v>
      </c>
      <c r="M43" s="28" t="s">
        <v>218</v>
      </c>
      <c r="N43" s="1">
        <v>68.0</v>
      </c>
      <c r="O43" s="1">
        <v>5.0</v>
      </c>
      <c r="P43" s="1"/>
      <c r="Q43" s="1"/>
      <c r="R43" s="18"/>
      <c r="S43" s="18"/>
      <c r="T43" s="18"/>
      <c r="U43" s="1"/>
      <c r="V43" s="18"/>
      <c r="W43" s="18"/>
      <c r="X43" s="18"/>
      <c r="Y43" s="1"/>
      <c r="Z43" s="18" t="s">
        <v>219</v>
      </c>
      <c r="AA43" s="1" t="s">
        <v>220</v>
      </c>
      <c r="AB43" s="18" t="s">
        <v>60</v>
      </c>
      <c r="AC43" s="18" t="s">
        <v>60</v>
      </c>
      <c r="AD43" s="18" t="s">
        <v>60</v>
      </c>
      <c r="AE43" s="18" t="s">
        <v>60</v>
      </c>
      <c r="AF43" s="18" t="s">
        <v>60</v>
      </c>
      <c r="AG43" s="22" t="s">
        <v>72</v>
      </c>
      <c r="AH43" s="22" t="s">
        <v>198</v>
      </c>
      <c r="AI43" s="8" t="s">
        <v>48</v>
      </c>
      <c r="AJ43" s="8" t="s">
        <v>48</v>
      </c>
    </row>
    <row r="44" ht="15.75" customHeight="1">
      <c r="A44" s="13" t="s">
        <v>195</v>
      </c>
      <c r="B44" s="36" t="s">
        <v>196</v>
      </c>
      <c r="C44" s="35" t="s">
        <v>48</v>
      </c>
      <c r="D44" s="2" t="s">
        <v>38</v>
      </c>
      <c r="E44" s="16">
        <v>2021.0</v>
      </c>
      <c r="F44" s="17" t="s">
        <v>197</v>
      </c>
      <c r="G44" s="23" t="s">
        <v>148</v>
      </c>
      <c r="H44" s="18" t="s">
        <v>221</v>
      </c>
      <c r="I44" s="2">
        <v>22.0</v>
      </c>
      <c r="J44" s="18" t="s">
        <v>222</v>
      </c>
      <c r="K44" s="19" t="str">
        <f t="shared" si="4"/>
        <v>5x</v>
      </c>
      <c r="L44" s="34"/>
      <c r="M44" s="28" t="s">
        <v>223</v>
      </c>
      <c r="N44" s="1">
        <v>2371.0</v>
      </c>
      <c r="O44" s="1">
        <v>536.0</v>
      </c>
      <c r="P44" s="1"/>
      <c r="Q44" s="1"/>
      <c r="R44" s="18"/>
      <c r="S44" s="18"/>
      <c r="T44" s="18"/>
      <c r="U44" s="1"/>
      <c r="V44" s="18"/>
      <c r="W44" s="18"/>
      <c r="X44" s="18"/>
      <c r="Y44" s="1"/>
      <c r="Z44" s="18" t="s">
        <v>224</v>
      </c>
      <c r="AA44" s="1" t="s">
        <v>201</v>
      </c>
      <c r="AB44" s="18" t="s">
        <v>225</v>
      </c>
      <c r="AC44" s="4" t="s">
        <v>47</v>
      </c>
      <c r="AD44" s="1" t="s">
        <v>47</v>
      </c>
      <c r="AE44" s="1" t="s">
        <v>47</v>
      </c>
      <c r="AF44" s="21" t="s">
        <v>47</v>
      </c>
      <c r="AG44" s="22" t="s">
        <v>72</v>
      </c>
      <c r="AH44" s="8" t="s">
        <v>148</v>
      </c>
      <c r="AI44" s="8" t="s">
        <v>48</v>
      </c>
      <c r="AJ44" s="8" t="s">
        <v>48</v>
      </c>
    </row>
    <row r="45" ht="15.75" customHeight="1">
      <c r="A45" s="13" t="s">
        <v>195</v>
      </c>
      <c r="B45" s="31" t="s">
        <v>196</v>
      </c>
      <c r="C45" s="35" t="s">
        <v>48</v>
      </c>
      <c r="D45" s="2" t="s">
        <v>38</v>
      </c>
      <c r="E45" s="16">
        <v>2021.0</v>
      </c>
      <c r="F45" s="17" t="s">
        <v>197</v>
      </c>
      <c r="G45" s="23" t="s">
        <v>148</v>
      </c>
      <c r="H45" s="20" t="s">
        <v>226</v>
      </c>
      <c r="I45" s="2">
        <v>20.0</v>
      </c>
      <c r="J45" s="18" t="s">
        <v>222</v>
      </c>
      <c r="K45" s="19" t="str">
        <f t="shared" si="4"/>
        <v>15x</v>
      </c>
      <c r="L45" s="34"/>
      <c r="M45" s="28" t="s">
        <v>227</v>
      </c>
      <c r="N45" s="1">
        <v>1695.0</v>
      </c>
      <c r="O45" s="1">
        <v>196.0</v>
      </c>
      <c r="P45" s="1"/>
      <c r="Q45" s="1"/>
      <c r="R45" s="18"/>
      <c r="S45" s="18"/>
      <c r="T45" s="18"/>
      <c r="U45" s="1"/>
      <c r="V45" s="18"/>
      <c r="W45" s="18"/>
      <c r="X45" s="18"/>
      <c r="Y45" s="1"/>
      <c r="Z45" s="18" t="s">
        <v>85</v>
      </c>
      <c r="AA45" s="1" t="s">
        <v>201</v>
      </c>
      <c r="AB45" s="18" t="s">
        <v>85</v>
      </c>
      <c r="AC45" s="4">
        <v>2.0</v>
      </c>
      <c r="AD45" s="18" t="s">
        <v>53</v>
      </c>
      <c r="AE45" s="18" t="s">
        <v>53</v>
      </c>
      <c r="AF45" s="21" t="s">
        <v>86</v>
      </c>
      <c r="AG45" s="22" t="s">
        <v>72</v>
      </c>
      <c r="AH45" s="8" t="s">
        <v>148</v>
      </c>
      <c r="AI45" s="8" t="s">
        <v>48</v>
      </c>
      <c r="AJ45" s="8" t="s">
        <v>48</v>
      </c>
    </row>
    <row r="46" ht="15.75" customHeight="1">
      <c r="A46" s="13" t="s">
        <v>195</v>
      </c>
      <c r="B46" s="31" t="s">
        <v>196</v>
      </c>
      <c r="C46" s="35" t="s">
        <v>48</v>
      </c>
      <c r="D46" s="2" t="s">
        <v>38</v>
      </c>
      <c r="E46" s="16">
        <v>2021.0</v>
      </c>
      <c r="F46" s="17" t="s">
        <v>197</v>
      </c>
      <c r="G46" s="23" t="s">
        <v>148</v>
      </c>
      <c r="H46" s="18" t="s">
        <v>228</v>
      </c>
      <c r="I46" s="2">
        <v>25.0</v>
      </c>
      <c r="J46" s="18" t="s">
        <v>222</v>
      </c>
      <c r="K46" s="19" t="str">
        <f t="shared" si="4"/>
        <v>&gt;12x</v>
      </c>
      <c r="L46" s="3" t="s">
        <v>67</v>
      </c>
      <c r="M46" s="28" t="s">
        <v>107</v>
      </c>
      <c r="N46" s="1">
        <v>750.0</v>
      </c>
      <c r="O46" s="1">
        <v>65.0</v>
      </c>
      <c r="P46" s="1"/>
      <c r="Q46" s="1"/>
      <c r="R46" s="18"/>
      <c r="S46" s="18"/>
      <c r="T46" s="18"/>
      <c r="U46" s="1"/>
      <c r="V46" s="18"/>
      <c r="W46" s="18"/>
      <c r="X46" s="18"/>
      <c r="Y46" s="1"/>
      <c r="Z46" s="18" t="s">
        <v>229</v>
      </c>
      <c r="AA46" s="1" t="s">
        <v>201</v>
      </c>
      <c r="AB46" s="18" t="s">
        <v>51</v>
      </c>
      <c r="AC46" s="4">
        <v>2.0</v>
      </c>
      <c r="AD46" s="18" t="s">
        <v>53</v>
      </c>
      <c r="AE46" s="18" t="s">
        <v>53</v>
      </c>
      <c r="AF46" s="21" t="s">
        <v>54</v>
      </c>
      <c r="AG46" s="22" t="s">
        <v>72</v>
      </c>
      <c r="AH46" s="8" t="s">
        <v>148</v>
      </c>
      <c r="AI46" s="8" t="s">
        <v>48</v>
      </c>
      <c r="AJ46" s="8" t="s">
        <v>48</v>
      </c>
    </row>
    <row r="47" ht="15.75" customHeight="1">
      <c r="A47" s="13" t="s">
        <v>195</v>
      </c>
      <c r="B47" s="31" t="s">
        <v>196</v>
      </c>
      <c r="C47" s="35" t="s">
        <v>48</v>
      </c>
      <c r="D47" s="2" t="s">
        <v>38</v>
      </c>
      <c r="E47" s="16">
        <v>2021.0</v>
      </c>
      <c r="F47" s="17" t="s">
        <v>197</v>
      </c>
      <c r="G47" s="23" t="s">
        <v>148</v>
      </c>
      <c r="H47" s="20" t="s">
        <v>230</v>
      </c>
      <c r="I47" s="2">
        <v>12.0</v>
      </c>
      <c r="J47" s="18" t="s">
        <v>222</v>
      </c>
      <c r="K47" s="19" t="str">
        <f t="shared" si="4"/>
        <v>&gt;57x</v>
      </c>
      <c r="L47" s="3" t="s">
        <v>67</v>
      </c>
      <c r="M47" s="28" t="s">
        <v>231</v>
      </c>
      <c r="N47" s="1">
        <v>3481.0</v>
      </c>
      <c r="O47" s="1">
        <v>65.0</v>
      </c>
      <c r="P47" s="1"/>
      <c r="Q47" s="1"/>
      <c r="R47" s="18"/>
      <c r="S47" s="18"/>
      <c r="T47" s="18"/>
      <c r="U47" s="1"/>
      <c r="V47" s="18"/>
      <c r="W47" s="18"/>
      <c r="X47" s="18"/>
      <c r="Y47" s="1"/>
      <c r="Z47" s="18" t="s">
        <v>219</v>
      </c>
      <c r="AA47" s="1" t="s">
        <v>220</v>
      </c>
      <c r="AB47" s="18" t="s">
        <v>60</v>
      </c>
      <c r="AC47" s="18" t="s">
        <v>60</v>
      </c>
      <c r="AD47" s="18" t="s">
        <v>60</v>
      </c>
      <c r="AE47" s="18" t="s">
        <v>60</v>
      </c>
      <c r="AF47" s="18" t="s">
        <v>60</v>
      </c>
      <c r="AG47" s="22" t="s">
        <v>72</v>
      </c>
      <c r="AH47" s="8" t="s">
        <v>148</v>
      </c>
      <c r="AI47" s="8" t="s">
        <v>48</v>
      </c>
      <c r="AJ47" s="8" t="s">
        <v>48</v>
      </c>
    </row>
    <row r="48" ht="15.75" customHeight="1">
      <c r="A48" s="2" t="s">
        <v>232</v>
      </c>
      <c r="B48" s="25" t="s">
        <v>233</v>
      </c>
      <c r="C48" s="2" t="s">
        <v>38</v>
      </c>
      <c r="D48" s="1"/>
      <c r="E48" s="2" t="s">
        <v>234</v>
      </c>
      <c r="F48" s="2" t="s">
        <v>40</v>
      </c>
      <c r="G48" s="2" t="s">
        <v>148</v>
      </c>
      <c r="H48" s="2" t="s">
        <v>235</v>
      </c>
      <c r="I48" s="2">
        <v>12.0</v>
      </c>
      <c r="J48" s="2" t="s">
        <v>150</v>
      </c>
      <c r="K48" s="3" t="s">
        <v>236</v>
      </c>
      <c r="L48" s="10"/>
      <c r="M48" s="10"/>
      <c r="N48" s="2">
        <v>27.8</v>
      </c>
      <c r="O48" s="2">
        <v>0.8</v>
      </c>
      <c r="P48" s="1"/>
      <c r="Q48" s="1"/>
      <c r="R48" s="1"/>
      <c r="S48" s="2">
        <v>45.5</v>
      </c>
      <c r="T48" s="1"/>
      <c r="U48" s="2">
        <v>7.4</v>
      </c>
      <c r="V48" s="1"/>
      <c r="W48" s="2">
        <v>3.8</v>
      </c>
      <c r="X48" s="1"/>
      <c r="Y48" s="2">
        <v>5.9</v>
      </c>
      <c r="Z48" s="2" t="s">
        <v>235</v>
      </c>
      <c r="AA48" s="2" t="s">
        <v>237</v>
      </c>
      <c r="AB48" s="2" t="s">
        <v>238</v>
      </c>
      <c r="AC48" s="2" t="s">
        <v>238</v>
      </c>
      <c r="AD48" s="2" t="s">
        <v>238</v>
      </c>
      <c r="AE48" s="2" t="s">
        <v>238</v>
      </c>
      <c r="AF48" s="2" t="s">
        <v>238</v>
      </c>
      <c r="AG48" s="8" t="s">
        <v>40</v>
      </c>
      <c r="AH48" s="8" t="s">
        <v>148</v>
      </c>
      <c r="AI48" s="8" t="s">
        <v>48</v>
      </c>
      <c r="AJ48" s="8" t="s">
        <v>48</v>
      </c>
    </row>
    <row r="49" ht="15.75" customHeight="1">
      <c r="A49" s="2" t="s">
        <v>232</v>
      </c>
      <c r="B49" s="25" t="s">
        <v>233</v>
      </c>
      <c r="C49" s="2" t="s">
        <v>38</v>
      </c>
      <c r="D49" s="1"/>
      <c r="E49" s="2" t="s">
        <v>234</v>
      </c>
      <c r="F49" s="2" t="s">
        <v>40</v>
      </c>
      <c r="G49" s="2" t="s">
        <v>148</v>
      </c>
      <c r="H49" s="2" t="s">
        <v>239</v>
      </c>
      <c r="I49" s="2">
        <v>8.0</v>
      </c>
      <c r="J49" s="2" t="s">
        <v>150</v>
      </c>
      <c r="K49" s="3" t="s">
        <v>240</v>
      </c>
      <c r="L49" s="10"/>
      <c r="M49" s="10"/>
      <c r="N49" s="2">
        <v>6.0</v>
      </c>
      <c r="O49" s="2">
        <v>0.9</v>
      </c>
      <c r="P49" s="1"/>
      <c r="Q49" s="1"/>
      <c r="R49" s="1"/>
      <c r="S49" s="2">
        <v>2.6</v>
      </c>
      <c r="T49" s="1"/>
      <c r="U49" s="2">
        <v>20.6</v>
      </c>
      <c r="V49" s="1"/>
      <c r="W49" s="2">
        <v>2.6</v>
      </c>
      <c r="X49" s="1"/>
      <c r="Y49" s="2">
        <v>3.2</v>
      </c>
      <c r="Z49" s="2" t="s">
        <v>239</v>
      </c>
      <c r="AA49" s="2" t="s">
        <v>241</v>
      </c>
      <c r="AB49" s="2" t="s">
        <v>242</v>
      </c>
      <c r="AC49" s="2" t="s">
        <v>242</v>
      </c>
      <c r="AD49" s="2" t="s">
        <v>242</v>
      </c>
      <c r="AE49" s="2" t="s">
        <v>242</v>
      </c>
      <c r="AF49" s="2" t="s">
        <v>242</v>
      </c>
      <c r="AG49" s="8" t="s">
        <v>40</v>
      </c>
      <c r="AH49" s="8" t="s">
        <v>148</v>
      </c>
      <c r="AI49" s="8" t="s">
        <v>48</v>
      </c>
      <c r="AJ49" s="8" t="s">
        <v>48</v>
      </c>
    </row>
    <row r="50" ht="15.75" customHeight="1">
      <c r="A50" s="2" t="s">
        <v>232</v>
      </c>
      <c r="B50" s="25" t="s">
        <v>233</v>
      </c>
      <c r="C50" s="2" t="s">
        <v>38</v>
      </c>
      <c r="D50" s="1"/>
      <c r="E50" s="2" t="s">
        <v>234</v>
      </c>
      <c r="F50" s="2" t="s">
        <v>40</v>
      </c>
      <c r="G50" s="2" t="s">
        <v>148</v>
      </c>
      <c r="H50" s="2" t="s">
        <v>243</v>
      </c>
      <c r="I50" s="2">
        <v>10.0</v>
      </c>
      <c r="J50" s="2" t="s">
        <v>150</v>
      </c>
      <c r="K50" s="3">
        <v>8.2</v>
      </c>
      <c r="L50" s="10"/>
      <c r="M50" s="10"/>
      <c r="N50" s="2">
        <v>25.1</v>
      </c>
      <c r="O50" s="2">
        <v>3.1</v>
      </c>
      <c r="P50" s="1"/>
      <c r="Q50" s="1"/>
      <c r="R50" s="1"/>
      <c r="S50" s="2">
        <v>18.4</v>
      </c>
      <c r="T50" s="1"/>
      <c r="U50" s="2">
        <v>13.2</v>
      </c>
      <c r="V50" s="1"/>
      <c r="W50" s="2">
        <v>15.0</v>
      </c>
      <c r="X50" s="1"/>
      <c r="Y50" s="2">
        <v>72.8</v>
      </c>
      <c r="Z50" s="2" t="s">
        <v>243</v>
      </c>
      <c r="AA50" s="2" t="s">
        <v>244</v>
      </c>
      <c r="AB50" s="2" t="s">
        <v>245</v>
      </c>
      <c r="AC50" s="2" t="s">
        <v>245</v>
      </c>
      <c r="AD50" s="2" t="s">
        <v>245</v>
      </c>
      <c r="AE50" s="2" t="s">
        <v>245</v>
      </c>
      <c r="AF50" s="2" t="s">
        <v>245</v>
      </c>
      <c r="AG50" s="8" t="s">
        <v>40</v>
      </c>
      <c r="AH50" s="8" t="s">
        <v>148</v>
      </c>
      <c r="AI50" s="8" t="s">
        <v>48</v>
      </c>
      <c r="AJ50" s="8" t="s">
        <v>48</v>
      </c>
    </row>
    <row r="51" ht="15.75" customHeight="1">
      <c r="A51" s="2" t="s">
        <v>232</v>
      </c>
      <c r="B51" s="25" t="s">
        <v>233</v>
      </c>
      <c r="C51" s="2" t="s">
        <v>38</v>
      </c>
      <c r="D51" s="1"/>
      <c r="E51" s="2" t="s">
        <v>234</v>
      </c>
      <c r="F51" s="2" t="s">
        <v>40</v>
      </c>
      <c r="G51" s="2" t="s">
        <v>148</v>
      </c>
      <c r="H51" s="2" t="s">
        <v>246</v>
      </c>
      <c r="I51" s="2">
        <v>10.0</v>
      </c>
      <c r="J51" s="2" t="s">
        <v>150</v>
      </c>
      <c r="K51" s="3" t="s">
        <v>247</v>
      </c>
      <c r="L51" s="10"/>
      <c r="M51" s="10"/>
      <c r="N51" s="2">
        <v>20.5</v>
      </c>
      <c r="O51" s="2">
        <v>2.1</v>
      </c>
      <c r="P51" s="1"/>
      <c r="Q51" s="1"/>
      <c r="R51" s="1"/>
      <c r="S51" s="2">
        <v>13.9</v>
      </c>
      <c r="T51" s="1"/>
      <c r="U51" s="2">
        <v>18.3</v>
      </c>
      <c r="V51" s="1"/>
      <c r="W51" s="2">
        <v>55.6</v>
      </c>
      <c r="X51" s="1"/>
      <c r="Y51" s="2">
        <v>3.2</v>
      </c>
      <c r="Z51" s="2" t="s">
        <v>246</v>
      </c>
      <c r="AA51" s="2" t="s">
        <v>248</v>
      </c>
      <c r="AB51" s="2" t="s">
        <v>249</v>
      </c>
      <c r="AC51" s="2" t="s">
        <v>249</v>
      </c>
      <c r="AD51" s="2" t="s">
        <v>249</v>
      </c>
      <c r="AE51" s="2" t="s">
        <v>249</v>
      </c>
      <c r="AF51" s="2" t="s">
        <v>249</v>
      </c>
      <c r="AG51" s="8" t="s">
        <v>40</v>
      </c>
      <c r="AH51" s="8" t="s">
        <v>148</v>
      </c>
      <c r="AI51" s="8" t="s">
        <v>48</v>
      </c>
      <c r="AJ51" s="8" t="s">
        <v>48</v>
      </c>
    </row>
    <row r="52" ht="15.75" customHeight="1">
      <c r="A52" s="2" t="s">
        <v>232</v>
      </c>
      <c r="B52" s="25" t="s">
        <v>233</v>
      </c>
      <c r="C52" s="2" t="s">
        <v>38</v>
      </c>
      <c r="D52" s="1"/>
      <c r="E52" s="2" t="s">
        <v>234</v>
      </c>
      <c r="F52" s="2" t="s">
        <v>40</v>
      </c>
      <c r="G52" s="2" t="s">
        <v>148</v>
      </c>
      <c r="H52" s="2" t="s">
        <v>250</v>
      </c>
      <c r="I52" s="2">
        <v>6.0</v>
      </c>
      <c r="J52" s="2" t="s">
        <v>150</v>
      </c>
      <c r="K52" s="3">
        <v>18.2</v>
      </c>
      <c r="L52" s="10"/>
      <c r="M52" s="10"/>
      <c r="N52" s="2">
        <v>1190.4</v>
      </c>
      <c r="O52" s="2">
        <v>65.2</v>
      </c>
      <c r="P52" s="1"/>
      <c r="Q52" s="1"/>
      <c r="R52" s="1"/>
      <c r="S52" s="2">
        <v>683.2</v>
      </c>
      <c r="T52" s="1"/>
      <c r="U52" s="2">
        <v>260.4</v>
      </c>
      <c r="V52" s="1"/>
      <c r="W52" s="2">
        <v>360.4</v>
      </c>
      <c r="X52" s="1"/>
      <c r="Y52" s="2">
        <v>494.1</v>
      </c>
      <c r="Z52" s="2" t="s">
        <v>250</v>
      </c>
      <c r="AA52" s="1"/>
      <c r="AB52" s="2" t="s">
        <v>250</v>
      </c>
      <c r="AC52" s="11" t="s">
        <v>47</v>
      </c>
      <c r="AD52" s="11" t="s">
        <v>47</v>
      </c>
      <c r="AE52" s="11" t="s">
        <v>47</v>
      </c>
      <c r="AF52" s="11" t="s">
        <v>47</v>
      </c>
      <c r="AG52" s="8" t="s">
        <v>40</v>
      </c>
      <c r="AH52" s="8" t="s">
        <v>148</v>
      </c>
      <c r="AI52" s="8" t="s">
        <v>48</v>
      </c>
      <c r="AJ52" s="8" t="s">
        <v>48</v>
      </c>
    </row>
    <row r="53" ht="15.75" customHeight="1">
      <c r="A53" s="2" t="s">
        <v>232</v>
      </c>
      <c r="B53" s="25" t="s">
        <v>233</v>
      </c>
      <c r="C53" s="2" t="s">
        <v>38</v>
      </c>
      <c r="D53" s="1"/>
      <c r="E53" s="2" t="s">
        <v>234</v>
      </c>
      <c r="F53" s="2" t="s">
        <v>40</v>
      </c>
      <c r="G53" s="2" t="s">
        <v>148</v>
      </c>
      <c r="H53" s="2" t="s">
        <v>251</v>
      </c>
      <c r="I53" s="2">
        <v>16.0</v>
      </c>
      <c r="J53" s="2" t="s">
        <v>150</v>
      </c>
      <c r="K53" s="3">
        <v>85.7</v>
      </c>
      <c r="L53" s="10"/>
      <c r="M53" s="10"/>
      <c r="N53" s="2">
        <v>338.0</v>
      </c>
      <c r="O53" s="2">
        <v>3.9</v>
      </c>
      <c r="P53" s="1"/>
      <c r="Q53" s="1"/>
      <c r="R53" s="1"/>
      <c r="S53" s="2">
        <v>121.7</v>
      </c>
      <c r="T53" s="1"/>
      <c r="U53" s="2">
        <v>49.3</v>
      </c>
      <c r="V53" s="1"/>
      <c r="W53" s="2">
        <v>62.8</v>
      </c>
      <c r="X53" s="1"/>
      <c r="Y53" s="2">
        <v>95.6</v>
      </c>
      <c r="Z53" s="2" t="s">
        <v>251</v>
      </c>
      <c r="AA53" s="2" t="s">
        <v>127</v>
      </c>
      <c r="AB53" s="2" t="s">
        <v>251</v>
      </c>
      <c r="AC53" s="11">
        <v>2.0</v>
      </c>
      <c r="AD53" s="2" t="s">
        <v>53</v>
      </c>
      <c r="AE53" s="2" t="s">
        <v>53</v>
      </c>
      <c r="AF53" s="12" t="s">
        <v>53</v>
      </c>
      <c r="AG53" s="8" t="s">
        <v>40</v>
      </c>
      <c r="AH53" s="8" t="s">
        <v>148</v>
      </c>
      <c r="AI53" s="8" t="s">
        <v>48</v>
      </c>
      <c r="AJ53" s="8" t="s">
        <v>48</v>
      </c>
    </row>
    <row r="54" ht="15.75" customHeight="1">
      <c r="A54" s="2" t="s">
        <v>232</v>
      </c>
      <c r="B54" s="25" t="s">
        <v>233</v>
      </c>
      <c r="C54" s="2" t="s">
        <v>38</v>
      </c>
      <c r="D54" s="1"/>
      <c r="E54" s="2" t="s">
        <v>234</v>
      </c>
      <c r="F54" s="2" t="s">
        <v>40</v>
      </c>
      <c r="G54" s="2" t="s">
        <v>148</v>
      </c>
      <c r="H54" s="2" t="s">
        <v>60</v>
      </c>
      <c r="I54" s="2">
        <v>34.0</v>
      </c>
      <c r="J54" s="2" t="s">
        <v>150</v>
      </c>
      <c r="K54" s="3" t="s">
        <v>252</v>
      </c>
      <c r="L54" s="10"/>
      <c r="M54" s="10"/>
      <c r="N54" s="2">
        <v>37.3</v>
      </c>
      <c r="O54" s="2">
        <v>0.8</v>
      </c>
      <c r="P54" s="1"/>
      <c r="Q54" s="1"/>
      <c r="R54" s="1"/>
      <c r="S54" s="2">
        <v>16.7</v>
      </c>
      <c r="T54" s="1"/>
      <c r="U54" s="2">
        <v>14.0</v>
      </c>
      <c r="V54" s="1"/>
      <c r="W54" s="2">
        <v>10.3</v>
      </c>
      <c r="X54" s="1"/>
      <c r="Y54" s="2">
        <v>12.0</v>
      </c>
      <c r="Z54" s="2" t="s">
        <v>60</v>
      </c>
      <c r="AA54" s="2" t="s">
        <v>253</v>
      </c>
      <c r="AB54" s="2" t="s">
        <v>60</v>
      </c>
      <c r="AC54" s="2" t="s">
        <v>60</v>
      </c>
      <c r="AD54" s="2" t="s">
        <v>60</v>
      </c>
      <c r="AE54" s="2" t="s">
        <v>60</v>
      </c>
      <c r="AF54" s="2" t="s">
        <v>60</v>
      </c>
      <c r="AG54" s="8" t="s">
        <v>40</v>
      </c>
      <c r="AH54" s="8" t="s">
        <v>148</v>
      </c>
      <c r="AI54" s="8" t="s">
        <v>48</v>
      </c>
      <c r="AJ54" s="8" t="s">
        <v>48</v>
      </c>
    </row>
    <row r="55" ht="15.75" customHeight="1">
      <c r="A55" s="2" t="s">
        <v>232</v>
      </c>
      <c r="B55" s="25" t="s">
        <v>233</v>
      </c>
      <c r="C55" s="2" t="s">
        <v>38</v>
      </c>
      <c r="D55" s="1"/>
      <c r="E55" s="2" t="s">
        <v>234</v>
      </c>
      <c r="F55" s="2" t="s">
        <v>40</v>
      </c>
      <c r="G55" s="2" t="s">
        <v>148</v>
      </c>
      <c r="H55" s="2" t="s">
        <v>254</v>
      </c>
      <c r="I55" s="2">
        <v>4.0</v>
      </c>
      <c r="J55" s="2" t="s">
        <v>169</v>
      </c>
      <c r="K55" s="3">
        <v>0.7</v>
      </c>
      <c r="L55" s="10"/>
      <c r="M55" s="10"/>
      <c r="N55" s="2">
        <v>627.9</v>
      </c>
      <c r="O55" s="2">
        <v>913.5</v>
      </c>
      <c r="P55" s="2"/>
      <c r="Q55" s="1"/>
      <c r="R55" s="1"/>
      <c r="S55" s="1"/>
      <c r="T55" s="1"/>
      <c r="U55" s="1"/>
      <c r="V55" s="1"/>
      <c r="W55" s="1"/>
      <c r="X55" s="1"/>
      <c r="Y55" s="1"/>
      <c r="Z55" s="2" t="s">
        <v>254</v>
      </c>
      <c r="AA55" s="2" t="s">
        <v>255</v>
      </c>
      <c r="AB55" s="2" t="s">
        <v>254</v>
      </c>
      <c r="AC55" s="11" t="s">
        <v>105</v>
      </c>
      <c r="AD55" s="11" t="s">
        <v>105</v>
      </c>
      <c r="AE55" s="11" t="s">
        <v>105</v>
      </c>
      <c r="AF55" s="11" t="s">
        <v>105</v>
      </c>
      <c r="AG55" s="8" t="s">
        <v>40</v>
      </c>
      <c r="AH55" s="8" t="s">
        <v>148</v>
      </c>
      <c r="AI55" s="8" t="s">
        <v>48</v>
      </c>
      <c r="AJ55" s="8" t="s">
        <v>48</v>
      </c>
    </row>
    <row r="56" ht="15.75" customHeight="1">
      <c r="A56" s="2" t="s">
        <v>232</v>
      </c>
      <c r="B56" s="25" t="s">
        <v>233</v>
      </c>
      <c r="C56" s="2" t="s">
        <v>38</v>
      </c>
      <c r="D56" s="1"/>
      <c r="E56" s="2" t="s">
        <v>234</v>
      </c>
      <c r="F56" s="2" t="s">
        <v>40</v>
      </c>
      <c r="G56" s="2" t="s">
        <v>148</v>
      </c>
      <c r="H56" s="2" t="s">
        <v>256</v>
      </c>
      <c r="I56" s="2">
        <v>4.0</v>
      </c>
      <c r="J56" s="2" t="s">
        <v>169</v>
      </c>
      <c r="K56" s="3">
        <v>12.5</v>
      </c>
      <c r="L56" s="10"/>
      <c r="M56" s="10"/>
      <c r="N56" s="2">
        <v>1636.0</v>
      </c>
      <c r="O56" s="2">
        <v>130.9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2" t="s">
        <v>256</v>
      </c>
      <c r="AA56" s="2" t="s">
        <v>257</v>
      </c>
      <c r="AB56" s="2" t="s">
        <v>256</v>
      </c>
      <c r="AC56" s="11" t="s">
        <v>105</v>
      </c>
      <c r="AD56" s="11" t="s">
        <v>105</v>
      </c>
      <c r="AE56" s="11" t="s">
        <v>105</v>
      </c>
      <c r="AF56" s="11" t="s">
        <v>105</v>
      </c>
      <c r="AG56" s="8" t="s">
        <v>40</v>
      </c>
      <c r="AH56" s="8" t="s">
        <v>148</v>
      </c>
      <c r="AI56" s="8" t="s">
        <v>48</v>
      </c>
      <c r="AJ56" s="8" t="s">
        <v>48</v>
      </c>
    </row>
    <row r="57" ht="15.75" customHeight="1">
      <c r="A57" s="15" t="s">
        <v>258</v>
      </c>
      <c r="B57" s="14" t="s">
        <v>259</v>
      </c>
      <c r="C57" s="15" t="s">
        <v>38</v>
      </c>
      <c r="D57" s="2" t="s">
        <v>38</v>
      </c>
      <c r="E57" s="2" t="s">
        <v>138</v>
      </c>
      <c r="F57" s="2" t="s">
        <v>72</v>
      </c>
      <c r="G57" s="2" t="s">
        <v>139</v>
      </c>
      <c r="H57" s="2" t="s">
        <v>142</v>
      </c>
      <c r="I57" s="2">
        <v>16.0</v>
      </c>
      <c r="J57" s="2" t="s">
        <v>43</v>
      </c>
      <c r="K57" s="19" t="str">
        <f t="shared" ref="K57:K113" si="5">L57&amp;""&amp;M57</f>
        <v>&gt;5.1x</v>
      </c>
      <c r="L57" s="3" t="s">
        <v>67</v>
      </c>
      <c r="M57" s="3" t="s">
        <v>260</v>
      </c>
      <c r="N57" s="2">
        <v>284.0</v>
      </c>
      <c r="O57" s="2">
        <v>56.0</v>
      </c>
      <c r="P57" s="1"/>
      <c r="Q57" s="1"/>
      <c r="R57" s="2" t="s">
        <v>261</v>
      </c>
      <c r="S57" s="2">
        <v>226.0</v>
      </c>
      <c r="T57" s="2" t="s">
        <v>262</v>
      </c>
      <c r="U57" s="2">
        <v>131.0</v>
      </c>
      <c r="V57" s="2"/>
      <c r="W57" s="2"/>
      <c r="X57" s="2" t="s">
        <v>263</v>
      </c>
      <c r="Y57" s="2">
        <v>171.0</v>
      </c>
      <c r="Z57" s="2" t="s">
        <v>142</v>
      </c>
      <c r="AA57" s="1"/>
      <c r="AB57" s="30" t="s">
        <v>142</v>
      </c>
      <c r="AC57" s="11">
        <v>3.0</v>
      </c>
      <c r="AD57" s="2" t="s">
        <v>144</v>
      </c>
      <c r="AE57" s="2" t="s">
        <v>144</v>
      </c>
      <c r="AF57" s="5" t="s">
        <v>144</v>
      </c>
      <c r="AG57" s="22" t="s">
        <v>72</v>
      </c>
      <c r="AH57" s="22" t="s">
        <v>132</v>
      </c>
      <c r="AI57" s="8" t="s">
        <v>48</v>
      </c>
      <c r="AJ57" s="8" t="s">
        <v>48</v>
      </c>
    </row>
    <row r="58" ht="15.75" customHeight="1">
      <c r="A58" s="15" t="s">
        <v>258</v>
      </c>
      <c r="B58" s="14" t="s">
        <v>259</v>
      </c>
      <c r="C58" s="15" t="s">
        <v>38</v>
      </c>
      <c r="D58" s="2" t="s">
        <v>38</v>
      </c>
      <c r="E58" s="2" t="s">
        <v>138</v>
      </c>
      <c r="F58" s="2" t="s">
        <v>72</v>
      </c>
      <c r="G58" s="2" t="s">
        <v>139</v>
      </c>
      <c r="H58" s="2" t="s">
        <v>264</v>
      </c>
      <c r="I58" s="2">
        <v>16.0</v>
      </c>
      <c r="J58" s="2" t="s">
        <v>43</v>
      </c>
      <c r="K58" s="19" t="str">
        <f t="shared" si="5"/>
        <v>&gt;&gt;11.1x</v>
      </c>
      <c r="L58" s="24" t="s">
        <v>57</v>
      </c>
      <c r="M58" s="3" t="s">
        <v>265</v>
      </c>
      <c r="N58" s="2">
        <v>193.0</v>
      </c>
      <c r="O58" s="2">
        <v>11.1</v>
      </c>
      <c r="P58" s="1"/>
      <c r="Q58" s="1"/>
      <c r="R58" s="2" t="s">
        <v>266</v>
      </c>
      <c r="S58" s="2">
        <v>97.0</v>
      </c>
      <c r="T58" s="2" t="s">
        <v>267</v>
      </c>
      <c r="U58" s="2">
        <v>30.0</v>
      </c>
      <c r="V58" s="2"/>
      <c r="W58" s="2"/>
      <c r="X58" s="2" t="s">
        <v>261</v>
      </c>
      <c r="Y58" s="2">
        <v>147.0</v>
      </c>
      <c r="Z58" s="2" t="s">
        <v>264</v>
      </c>
      <c r="AA58" s="1"/>
      <c r="AB58" s="2" t="s">
        <v>60</v>
      </c>
      <c r="AC58" s="2" t="s">
        <v>60</v>
      </c>
      <c r="AD58" s="2" t="s">
        <v>60</v>
      </c>
      <c r="AE58" s="2" t="s">
        <v>60</v>
      </c>
      <c r="AF58" s="2" t="s">
        <v>60</v>
      </c>
      <c r="AG58" s="22" t="s">
        <v>72</v>
      </c>
      <c r="AH58" s="22" t="s">
        <v>132</v>
      </c>
      <c r="AI58" s="8" t="s">
        <v>48</v>
      </c>
      <c r="AJ58" s="8" t="s">
        <v>48</v>
      </c>
    </row>
    <row r="59" ht="15.75" customHeight="1">
      <c r="A59" s="13" t="s">
        <v>268</v>
      </c>
      <c r="B59" s="37" t="s">
        <v>269</v>
      </c>
      <c r="C59" s="15" t="s">
        <v>38</v>
      </c>
      <c r="D59" s="2" t="s">
        <v>38</v>
      </c>
      <c r="E59" s="16">
        <v>2021.0</v>
      </c>
      <c r="F59" s="17" t="s">
        <v>64</v>
      </c>
      <c r="G59" s="17" t="s">
        <v>65</v>
      </c>
      <c r="H59" s="18" t="s">
        <v>270</v>
      </c>
      <c r="I59" s="18">
        <v>30.0</v>
      </c>
      <c r="J59" s="18" t="s">
        <v>222</v>
      </c>
      <c r="K59" s="19" t="str">
        <f t="shared" si="5"/>
        <v>5.162685604</v>
      </c>
      <c r="L59" s="19"/>
      <c r="M59" s="3" t="s">
        <v>271</v>
      </c>
      <c r="N59" s="1">
        <v>7997.0</v>
      </c>
      <c r="O59" s="18">
        <v>1549.0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8" t="s">
        <v>272</v>
      </c>
      <c r="AA59" s="2" t="s">
        <v>273</v>
      </c>
      <c r="AB59" s="18" t="s">
        <v>274</v>
      </c>
      <c r="AC59" s="4" t="s">
        <v>47</v>
      </c>
      <c r="AD59" s="18" t="s">
        <v>47</v>
      </c>
      <c r="AE59" s="18" t="s">
        <v>47</v>
      </c>
      <c r="AF59" s="21" t="s">
        <v>47</v>
      </c>
      <c r="AG59" s="22" t="s">
        <v>72</v>
      </c>
      <c r="AH59" s="23" t="s">
        <v>73</v>
      </c>
      <c r="AI59" s="8" t="s">
        <v>48</v>
      </c>
      <c r="AJ59" s="8" t="s">
        <v>48</v>
      </c>
    </row>
    <row r="60" ht="15.75" customHeight="1">
      <c r="A60" s="13" t="s">
        <v>268</v>
      </c>
      <c r="B60" s="37" t="s">
        <v>269</v>
      </c>
      <c r="C60" s="15" t="s">
        <v>38</v>
      </c>
      <c r="D60" s="2" t="s">
        <v>38</v>
      </c>
      <c r="E60" s="16">
        <v>2021.0</v>
      </c>
      <c r="F60" s="17" t="s">
        <v>64</v>
      </c>
      <c r="G60" s="17" t="s">
        <v>65</v>
      </c>
      <c r="H60" s="18" t="s">
        <v>275</v>
      </c>
      <c r="I60" s="18">
        <v>30.0</v>
      </c>
      <c r="J60" s="18" t="s">
        <v>222</v>
      </c>
      <c r="K60" s="19" t="str">
        <f t="shared" si="5"/>
        <v>&gt;&gt;68.25x</v>
      </c>
      <c r="L60" s="24" t="s">
        <v>57</v>
      </c>
      <c r="M60" s="3" t="s">
        <v>276</v>
      </c>
      <c r="N60" s="1">
        <v>546.0</v>
      </c>
      <c r="O60" s="18">
        <v>8.0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8" t="s">
        <v>277</v>
      </c>
      <c r="AA60" s="1" t="s">
        <v>127</v>
      </c>
      <c r="AB60" s="18" t="s">
        <v>51</v>
      </c>
      <c r="AC60" s="4">
        <v>2.0</v>
      </c>
      <c r="AD60" s="18" t="s">
        <v>53</v>
      </c>
      <c r="AE60" s="18" t="s">
        <v>53</v>
      </c>
      <c r="AF60" s="21" t="s">
        <v>54</v>
      </c>
      <c r="AG60" s="22" t="s">
        <v>72</v>
      </c>
      <c r="AH60" s="23" t="s">
        <v>73</v>
      </c>
      <c r="AI60" s="8" t="s">
        <v>48</v>
      </c>
      <c r="AJ60" s="8" t="s">
        <v>48</v>
      </c>
    </row>
    <row r="61" ht="15.75" customHeight="1">
      <c r="A61" s="13" t="s">
        <v>268</v>
      </c>
      <c r="B61" s="37" t="s">
        <v>269</v>
      </c>
      <c r="C61" s="15" t="s">
        <v>38</v>
      </c>
      <c r="D61" s="2" t="s">
        <v>38</v>
      </c>
      <c r="E61" s="16">
        <v>2021.0</v>
      </c>
      <c r="F61" s="17" t="s">
        <v>64</v>
      </c>
      <c r="G61" s="17" t="s">
        <v>65</v>
      </c>
      <c r="H61" s="18" t="s">
        <v>278</v>
      </c>
      <c r="I61" s="18">
        <v>30.0</v>
      </c>
      <c r="J61" s="18" t="s">
        <v>222</v>
      </c>
      <c r="K61" s="19" t="str">
        <f t="shared" si="5"/>
        <v>&gt;15.4x</v>
      </c>
      <c r="L61" s="3" t="s">
        <v>67</v>
      </c>
      <c r="M61" s="3" t="s">
        <v>210</v>
      </c>
      <c r="N61" s="1">
        <v>139.0</v>
      </c>
      <c r="O61" s="18">
        <v>9.0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8" t="s">
        <v>277</v>
      </c>
      <c r="AA61" s="1" t="s">
        <v>279</v>
      </c>
      <c r="AB61" s="18" t="s">
        <v>51</v>
      </c>
      <c r="AC61" s="4">
        <v>2.0</v>
      </c>
      <c r="AD61" s="18" t="s">
        <v>53</v>
      </c>
      <c r="AE61" s="18" t="s">
        <v>53</v>
      </c>
      <c r="AF61" s="21" t="s">
        <v>54</v>
      </c>
      <c r="AG61" s="22" t="s">
        <v>72</v>
      </c>
      <c r="AH61" s="23" t="s">
        <v>73</v>
      </c>
      <c r="AI61" s="8" t="s">
        <v>48</v>
      </c>
      <c r="AJ61" s="8" t="s">
        <v>48</v>
      </c>
    </row>
    <row r="62" ht="15.75" customHeight="1">
      <c r="A62" s="13" t="s">
        <v>268</v>
      </c>
      <c r="B62" s="37" t="s">
        <v>269</v>
      </c>
      <c r="C62" s="15" t="s">
        <v>38</v>
      </c>
      <c r="D62" s="2" t="s">
        <v>38</v>
      </c>
      <c r="E62" s="16">
        <v>2021.0</v>
      </c>
      <c r="F62" s="17" t="s">
        <v>64</v>
      </c>
      <c r="G62" s="17" t="s">
        <v>65</v>
      </c>
      <c r="H62" s="18" t="s">
        <v>280</v>
      </c>
      <c r="I62" s="18">
        <v>30.0</v>
      </c>
      <c r="J62" s="18" t="s">
        <v>222</v>
      </c>
      <c r="K62" s="19" t="str">
        <f t="shared" si="5"/>
        <v>5.218227425</v>
      </c>
      <c r="L62" s="19"/>
      <c r="M62" s="3" t="s">
        <v>281</v>
      </c>
      <c r="N62" s="1">
        <v>6241.0</v>
      </c>
      <c r="O62" s="18">
        <v>1196.0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8" t="s">
        <v>189</v>
      </c>
      <c r="AA62" s="2" t="s">
        <v>143</v>
      </c>
      <c r="AB62" s="18" t="s">
        <v>100</v>
      </c>
      <c r="AC62" s="4">
        <v>3.0</v>
      </c>
      <c r="AD62" s="18" t="s">
        <v>53</v>
      </c>
      <c r="AE62" s="18" t="s">
        <v>53</v>
      </c>
      <c r="AF62" s="21" t="s">
        <v>54</v>
      </c>
      <c r="AG62" s="22" t="s">
        <v>72</v>
      </c>
      <c r="AH62" s="23" t="s">
        <v>73</v>
      </c>
      <c r="AI62" s="8" t="s">
        <v>48</v>
      </c>
      <c r="AJ62" s="8" t="s">
        <v>48</v>
      </c>
    </row>
    <row r="63" ht="15.75" customHeight="1">
      <c r="A63" s="13" t="s">
        <v>268</v>
      </c>
      <c r="B63" s="37" t="s">
        <v>269</v>
      </c>
      <c r="C63" s="15" t="s">
        <v>38</v>
      </c>
      <c r="D63" s="2" t="s">
        <v>38</v>
      </c>
      <c r="E63" s="16">
        <v>2021.0</v>
      </c>
      <c r="F63" s="17" t="s">
        <v>64</v>
      </c>
      <c r="G63" s="17" t="s">
        <v>65</v>
      </c>
      <c r="H63" s="18" t="s">
        <v>282</v>
      </c>
      <c r="I63" s="18">
        <v>30.0</v>
      </c>
      <c r="J63" s="18" t="s">
        <v>222</v>
      </c>
      <c r="K63" s="19" t="str">
        <f t="shared" si="5"/>
        <v>82.3x</v>
      </c>
      <c r="L63" s="19"/>
      <c r="M63" s="3" t="s">
        <v>283</v>
      </c>
      <c r="N63" s="1">
        <v>494.0</v>
      </c>
      <c r="O63" s="18">
        <v>6.0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8" t="s">
        <v>264</v>
      </c>
      <c r="AA63" s="1" t="s">
        <v>284</v>
      </c>
      <c r="AB63" s="18" t="s">
        <v>60</v>
      </c>
      <c r="AC63" s="18" t="s">
        <v>60</v>
      </c>
      <c r="AD63" s="18" t="s">
        <v>60</v>
      </c>
      <c r="AE63" s="18" t="s">
        <v>60</v>
      </c>
      <c r="AF63" s="18" t="s">
        <v>60</v>
      </c>
      <c r="AG63" s="22" t="s">
        <v>72</v>
      </c>
      <c r="AH63" s="23" t="s">
        <v>73</v>
      </c>
      <c r="AI63" s="8" t="s">
        <v>48</v>
      </c>
      <c r="AJ63" s="8" t="s">
        <v>48</v>
      </c>
    </row>
    <row r="64" ht="15.75" customHeight="1">
      <c r="A64" s="13" t="s">
        <v>268</v>
      </c>
      <c r="B64" s="37" t="s">
        <v>269</v>
      </c>
      <c r="C64" s="15" t="s">
        <v>38</v>
      </c>
      <c r="D64" s="2" t="s">
        <v>38</v>
      </c>
      <c r="E64" s="16">
        <v>2021.0</v>
      </c>
      <c r="F64" s="17" t="s">
        <v>64</v>
      </c>
      <c r="G64" s="17" t="s">
        <v>65</v>
      </c>
      <c r="H64" s="18" t="s">
        <v>285</v>
      </c>
      <c r="I64" s="18">
        <v>30.0</v>
      </c>
      <c r="J64" s="18" t="s">
        <v>222</v>
      </c>
      <c r="K64" s="19" t="str">
        <f t="shared" si="5"/>
        <v>&gt;11.625x</v>
      </c>
      <c r="L64" s="3" t="s">
        <v>67</v>
      </c>
      <c r="M64" s="3" t="s">
        <v>286</v>
      </c>
      <c r="N64" s="1">
        <v>93.0</v>
      </c>
      <c r="O64" s="18">
        <v>8.0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8" t="s">
        <v>264</v>
      </c>
      <c r="AA64" s="1" t="s">
        <v>287</v>
      </c>
      <c r="AB64" s="18" t="s">
        <v>60</v>
      </c>
      <c r="AC64" s="18" t="s">
        <v>60</v>
      </c>
      <c r="AD64" s="18" t="s">
        <v>60</v>
      </c>
      <c r="AE64" s="18" t="s">
        <v>60</v>
      </c>
      <c r="AF64" s="18" t="s">
        <v>60</v>
      </c>
      <c r="AG64" s="22" t="s">
        <v>72</v>
      </c>
      <c r="AH64" s="23" t="s">
        <v>73</v>
      </c>
      <c r="AI64" s="8" t="s">
        <v>48</v>
      </c>
      <c r="AJ64" s="8" t="s">
        <v>48</v>
      </c>
    </row>
    <row r="65" ht="15.75" customHeight="1">
      <c r="A65" s="15" t="s">
        <v>288</v>
      </c>
      <c r="B65" s="38" t="s">
        <v>289</v>
      </c>
      <c r="C65" s="15" t="s">
        <v>48</v>
      </c>
      <c r="D65" s="2" t="s">
        <v>38</v>
      </c>
      <c r="E65" s="2">
        <v>2021.0</v>
      </c>
      <c r="F65" s="2" t="s">
        <v>72</v>
      </c>
      <c r="G65" s="20" t="s">
        <v>290</v>
      </c>
      <c r="H65" s="2" t="s">
        <v>291</v>
      </c>
      <c r="I65" s="2">
        <v>20.0</v>
      </c>
      <c r="J65" s="2" t="s">
        <v>169</v>
      </c>
      <c r="K65" s="19" t="str">
        <f t="shared" si="5"/>
        <v>&gt;&gt;11.1x</v>
      </c>
      <c r="L65" s="24" t="s">
        <v>57</v>
      </c>
      <c r="M65" s="3" t="s">
        <v>265</v>
      </c>
      <c r="N65" s="2">
        <v>222.0</v>
      </c>
      <c r="O65" s="2">
        <v>20.0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2" t="s">
        <v>157</v>
      </c>
      <c r="AA65" s="2" t="s">
        <v>127</v>
      </c>
      <c r="AB65" s="2" t="s">
        <v>157</v>
      </c>
      <c r="AC65" s="11">
        <v>2.0</v>
      </c>
      <c r="AD65" s="2" t="s">
        <v>159</v>
      </c>
      <c r="AE65" s="2" t="s">
        <v>159</v>
      </c>
      <c r="AF65" s="5" t="s">
        <v>159</v>
      </c>
      <c r="AG65" s="22" t="s">
        <v>72</v>
      </c>
      <c r="AH65" s="20" t="s">
        <v>292</v>
      </c>
      <c r="AI65" s="8" t="s">
        <v>48</v>
      </c>
      <c r="AJ65" s="8" t="s">
        <v>48</v>
      </c>
    </row>
    <row r="66" ht="15.75" customHeight="1">
      <c r="A66" s="15" t="s">
        <v>288</v>
      </c>
      <c r="B66" s="38" t="s">
        <v>289</v>
      </c>
      <c r="C66" s="15" t="s">
        <v>48</v>
      </c>
      <c r="D66" s="2" t="s">
        <v>38</v>
      </c>
      <c r="E66" s="2">
        <v>2021.0</v>
      </c>
      <c r="F66" s="2" t="s">
        <v>72</v>
      </c>
      <c r="G66" s="20" t="s">
        <v>290</v>
      </c>
      <c r="H66" s="2" t="s">
        <v>293</v>
      </c>
      <c r="I66" s="2">
        <v>20.0</v>
      </c>
      <c r="J66" s="2" t="s">
        <v>169</v>
      </c>
      <c r="K66" s="19" t="str">
        <f t="shared" si="5"/>
        <v>&gt;&gt;6.7x</v>
      </c>
      <c r="L66" s="24" t="s">
        <v>57</v>
      </c>
      <c r="M66" s="3" t="s">
        <v>294</v>
      </c>
      <c r="N66" s="2">
        <v>67.0</v>
      </c>
      <c r="O66" s="2">
        <v>10.0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2" t="s">
        <v>157</v>
      </c>
      <c r="AA66" s="2" t="s">
        <v>172</v>
      </c>
      <c r="AB66" s="2" t="s">
        <v>157</v>
      </c>
      <c r="AC66" s="11">
        <v>2.0</v>
      </c>
      <c r="AD66" s="2" t="s">
        <v>159</v>
      </c>
      <c r="AE66" s="2" t="s">
        <v>159</v>
      </c>
      <c r="AF66" s="5" t="s">
        <v>159</v>
      </c>
      <c r="AG66" s="22" t="s">
        <v>72</v>
      </c>
      <c r="AH66" s="20" t="s">
        <v>292</v>
      </c>
      <c r="AI66" s="8" t="s">
        <v>48</v>
      </c>
      <c r="AJ66" s="8" t="s">
        <v>48</v>
      </c>
    </row>
    <row r="67" ht="15.75" customHeight="1">
      <c r="A67" s="15" t="s">
        <v>288</v>
      </c>
      <c r="B67" s="38" t="s">
        <v>289</v>
      </c>
      <c r="C67" s="15" t="s">
        <v>48</v>
      </c>
      <c r="D67" s="2" t="s">
        <v>38</v>
      </c>
      <c r="E67" s="2">
        <v>2021.0</v>
      </c>
      <c r="F67" s="2" t="s">
        <v>72</v>
      </c>
      <c r="G67" s="20" t="s">
        <v>290</v>
      </c>
      <c r="H67" s="2" t="s">
        <v>295</v>
      </c>
      <c r="I67" s="2">
        <v>20.0</v>
      </c>
      <c r="J67" s="2" t="s">
        <v>169</v>
      </c>
      <c r="K67" s="19" t="str">
        <f t="shared" si="5"/>
        <v>3.3x</v>
      </c>
      <c r="L67" s="3"/>
      <c r="M67" s="3" t="s">
        <v>296</v>
      </c>
      <c r="N67" s="2">
        <v>4061.0</v>
      </c>
      <c r="O67" s="2">
        <v>1221.0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2" t="s">
        <v>297</v>
      </c>
      <c r="AA67" s="2" t="s">
        <v>143</v>
      </c>
      <c r="AB67" s="2" t="s">
        <v>297</v>
      </c>
      <c r="AC67" s="11">
        <v>3.0</v>
      </c>
      <c r="AD67" s="2" t="s">
        <v>71</v>
      </c>
      <c r="AE67" s="2" t="s">
        <v>153</v>
      </c>
      <c r="AF67" s="5" t="s">
        <v>71</v>
      </c>
      <c r="AG67" s="22" t="s">
        <v>72</v>
      </c>
      <c r="AH67" s="20" t="s">
        <v>292</v>
      </c>
      <c r="AI67" s="8" t="s">
        <v>48</v>
      </c>
      <c r="AJ67" s="8" t="s">
        <v>48</v>
      </c>
    </row>
    <row r="68" ht="15.75" customHeight="1">
      <c r="A68" s="15" t="s">
        <v>288</v>
      </c>
      <c r="B68" s="38" t="s">
        <v>289</v>
      </c>
      <c r="C68" s="15" t="s">
        <v>48</v>
      </c>
      <c r="D68" s="2" t="s">
        <v>38</v>
      </c>
      <c r="E68" s="2">
        <v>2021.0</v>
      </c>
      <c r="F68" s="2" t="s">
        <v>72</v>
      </c>
      <c r="G68" s="20" t="s">
        <v>290</v>
      </c>
      <c r="H68" s="2" t="s">
        <v>125</v>
      </c>
      <c r="I68" s="2">
        <v>20.0</v>
      </c>
      <c r="J68" s="2" t="s">
        <v>169</v>
      </c>
      <c r="K68" s="19" t="str">
        <f t="shared" si="5"/>
        <v>&gt;2.8x</v>
      </c>
      <c r="L68" s="3" t="s">
        <v>67</v>
      </c>
      <c r="M68" s="3" t="s">
        <v>298</v>
      </c>
      <c r="N68" s="2">
        <v>1110.0</v>
      </c>
      <c r="O68" s="2">
        <v>390.0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2" t="s">
        <v>51</v>
      </c>
      <c r="AA68" s="2" t="s">
        <v>127</v>
      </c>
      <c r="AB68" s="2" t="s">
        <v>51</v>
      </c>
      <c r="AC68" s="11">
        <v>2.0</v>
      </c>
      <c r="AD68" s="2" t="s">
        <v>53</v>
      </c>
      <c r="AE68" s="2" t="s">
        <v>53</v>
      </c>
      <c r="AF68" s="5" t="s">
        <v>54</v>
      </c>
      <c r="AG68" s="22" t="s">
        <v>72</v>
      </c>
      <c r="AH68" s="20" t="s">
        <v>292</v>
      </c>
      <c r="AI68" s="8" t="s">
        <v>48</v>
      </c>
      <c r="AJ68" s="8" t="s">
        <v>48</v>
      </c>
    </row>
    <row r="69" ht="15.75" customHeight="1">
      <c r="A69" s="15" t="s">
        <v>288</v>
      </c>
      <c r="B69" s="38" t="s">
        <v>289</v>
      </c>
      <c r="C69" s="15" t="s">
        <v>48</v>
      </c>
      <c r="D69" s="2" t="s">
        <v>38</v>
      </c>
      <c r="E69" s="2">
        <v>2021.0</v>
      </c>
      <c r="F69" s="2" t="s">
        <v>72</v>
      </c>
      <c r="G69" s="20" t="s">
        <v>290</v>
      </c>
      <c r="H69" s="2" t="s">
        <v>299</v>
      </c>
      <c r="I69" s="2">
        <v>20.0</v>
      </c>
      <c r="J69" s="2" t="s">
        <v>169</v>
      </c>
      <c r="K69" s="19" t="str">
        <f t="shared" si="5"/>
        <v>&gt;2.6x</v>
      </c>
      <c r="L69" s="3" t="s">
        <v>67</v>
      </c>
      <c r="M69" s="3" t="s">
        <v>300</v>
      </c>
      <c r="N69" s="2">
        <v>351.0</v>
      </c>
      <c r="O69" s="2">
        <v>137.0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2" t="s">
        <v>51</v>
      </c>
      <c r="AA69" s="2" t="s">
        <v>172</v>
      </c>
      <c r="AB69" s="2" t="s">
        <v>51</v>
      </c>
      <c r="AC69" s="11">
        <v>2.0</v>
      </c>
      <c r="AD69" s="2" t="s">
        <v>53</v>
      </c>
      <c r="AE69" s="2" t="s">
        <v>53</v>
      </c>
      <c r="AF69" s="5" t="s">
        <v>54</v>
      </c>
      <c r="AG69" s="22" t="s">
        <v>72</v>
      </c>
      <c r="AH69" s="20" t="s">
        <v>292</v>
      </c>
      <c r="AI69" s="8" t="s">
        <v>48</v>
      </c>
      <c r="AJ69" s="8" t="s">
        <v>48</v>
      </c>
    </row>
    <row r="70" ht="15.75" customHeight="1">
      <c r="A70" s="15" t="s">
        <v>288</v>
      </c>
      <c r="B70" s="38" t="s">
        <v>289</v>
      </c>
      <c r="C70" s="15" t="s">
        <v>48</v>
      </c>
      <c r="D70" s="2" t="s">
        <v>38</v>
      </c>
      <c r="E70" s="2">
        <v>2021.0</v>
      </c>
      <c r="F70" s="2" t="s">
        <v>72</v>
      </c>
      <c r="G70" s="20" t="s">
        <v>290</v>
      </c>
      <c r="H70" s="2" t="s">
        <v>301</v>
      </c>
      <c r="I70" s="2">
        <v>20.0</v>
      </c>
      <c r="J70" s="2" t="s">
        <v>169</v>
      </c>
      <c r="K70" s="19" t="str">
        <f t="shared" si="5"/>
        <v>2.3x</v>
      </c>
      <c r="L70" s="3"/>
      <c r="M70" s="3" t="s">
        <v>302</v>
      </c>
      <c r="N70" s="2">
        <v>8111.0</v>
      </c>
      <c r="O70" s="2">
        <v>3511.0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2" t="s">
        <v>100</v>
      </c>
      <c r="AA70" s="2" t="s">
        <v>143</v>
      </c>
      <c r="AB70" s="2" t="s">
        <v>100</v>
      </c>
      <c r="AC70" s="11">
        <v>3.0</v>
      </c>
      <c r="AD70" s="2" t="s">
        <v>53</v>
      </c>
      <c r="AE70" s="2" t="s">
        <v>53</v>
      </c>
      <c r="AF70" s="5" t="s">
        <v>54</v>
      </c>
      <c r="AG70" s="22" t="s">
        <v>72</v>
      </c>
      <c r="AH70" s="20" t="s">
        <v>292</v>
      </c>
      <c r="AI70" s="8" t="s">
        <v>48</v>
      </c>
      <c r="AJ70" s="8" t="s">
        <v>48</v>
      </c>
    </row>
    <row r="71" ht="15.75" hidden="1" customHeight="1">
      <c r="A71" s="16" t="s">
        <v>303</v>
      </c>
      <c r="B71" s="1"/>
      <c r="C71" s="1" t="s">
        <v>38</v>
      </c>
      <c r="D71" s="27" t="s">
        <v>38</v>
      </c>
      <c r="E71" s="16">
        <v>2021.0</v>
      </c>
      <c r="F71" s="1" t="s">
        <v>304</v>
      </c>
      <c r="G71" s="1" t="s">
        <v>305</v>
      </c>
      <c r="H71" s="18" t="s">
        <v>306</v>
      </c>
      <c r="I71" s="1"/>
      <c r="J71" s="18" t="s">
        <v>133</v>
      </c>
      <c r="K71" s="19" t="str">
        <f t="shared" si="5"/>
        <v>&gt;37.5x</v>
      </c>
      <c r="L71" s="3" t="s">
        <v>67</v>
      </c>
      <c r="M71" s="3" t="s">
        <v>307</v>
      </c>
      <c r="N71" s="1">
        <v>525.0</v>
      </c>
      <c r="O71" s="1">
        <v>14.0</v>
      </c>
      <c r="P71" s="1"/>
      <c r="Q71" s="1"/>
      <c r="R71" s="1"/>
      <c r="S71" s="1"/>
      <c r="T71" s="1" t="s">
        <v>308</v>
      </c>
      <c r="U71" s="1">
        <v>94.0</v>
      </c>
      <c r="V71" s="1"/>
      <c r="W71" s="1"/>
      <c r="X71" s="1" t="s">
        <v>309</v>
      </c>
      <c r="Y71" s="1">
        <v>186.0</v>
      </c>
      <c r="Z71" s="18" t="s">
        <v>306</v>
      </c>
      <c r="AA71" s="1" t="s">
        <v>127</v>
      </c>
      <c r="AB71" s="18" t="s">
        <v>310</v>
      </c>
      <c r="AC71" s="4">
        <v>2.0</v>
      </c>
      <c r="AD71" s="18" t="s">
        <v>53</v>
      </c>
      <c r="AE71" s="18" t="s">
        <v>53</v>
      </c>
      <c r="AF71" s="21" t="s">
        <v>53</v>
      </c>
      <c r="AI71" s="8" t="s">
        <v>38</v>
      </c>
      <c r="AJ71" s="8" t="s">
        <v>48</v>
      </c>
    </row>
    <row r="72" ht="15.75" customHeight="1">
      <c r="A72" s="13" t="s">
        <v>311</v>
      </c>
      <c r="B72" s="14" t="s">
        <v>312</v>
      </c>
      <c r="C72" s="15" t="s">
        <v>38</v>
      </c>
      <c r="D72" s="2" t="s">
        <v>38</v>
      </c>
      <c r="E72" s="16">
        <v>2021.0</v>
      </c>
      <c r="F72" s="16" t="s">
        <v>313</v>
      </c>
      <c r="G72" s="39" t="s">
        <v>132</v>
      </c>
      <c r="H72" s="18" t="s">
        <v>275</v>
      </c>
      <c r="I72" s="18">
        <v>10.0</v>
      </c>
      <c r="J72" s="18" t="s">
        <v>43</v>
      </c>
      <c r="K72" s="19" t="str">
        <f t="shared" si="5"/>
        <v>&gt;32</v>
      </c>
      <c r="L72" s="3" t="s">
        <v>67</v>
      </c>
      <c r="M72" s="28" t="s">
        <v>314</v>
      </c>
      <c r="N72" s="1"/>
      <c r="O72" s="1"/>
      <c r="P72" s="1"/>
      <c r="Q72" s="1"/>
      <c r="R72" s="18"/>
      <c r="S72" s="18"/>
      <c r="T72" s="18"/>
      <c r="U72" s="1"/>
      <c r="V72" s="18"/>
      <c r="W72" s="18"/>
      <c r="X72" s="18"/>
      <c r="Y72" s="1"/>
      <c r="Z72" s="18" t="s">
        <v>277</v>
      </c>
      <c r="AA72" s="1" t="s">
        <v>127</v>
      </c>
      <c r="AB72" s="18" t="s">
        <v>51</v>
      </c>
      <c r="AC72" s="4">
        <v>2.0</v>
      </c>
      <c r="AD72" s="18" t="s">
        <v>53</v>
      </c>
      <c r="AE72" s="18" t="s">
        <v>53</v>
      </c>
      <c r="AF72" s="21" t="s">
        <v>54</v>
      </c>
      <c r="AG72" s="22" t="s">
        <v>40</v>
      </c>
      <c r="AH72" s="33" t="s">
        <v>132</v>
      </c>
      <c r="AI72" s="8" t="s">
        <v>48</v>
      </c>
      <c r="AJ72" s="8" t="s">
        <v>48</v>
      </c>
    </row>
    <row r="73" ht="15.75" customHeight="1">
      <c r="A73" s="35" t="s">
        <v>315</v>
      </c>
      <c r="B73" s="40" t="s">
        <v>316</v>
      </c>
      <c r="C73" s="35" t="s">
        <v>38</v>
      </c>
      <c r="D73" s="16" t="s">
        <v>48</v>
      </c>
      <c r="E73" s="1">
        <v>2021.0</v>
      </c>
      <c r="F73" s="1" t="s">
        <v>72</v>
      </c>
      <c r="G73" s="1" t="s">
        <v>317</v>
      </c>
      <c r="H73" s="1" t="s">
        <v>318</v>
      </c>
      <c r="I73" s="1">
        <v>5.0</v>
      </c>
      <c r="J73" s="1" t="s">
        <v>133</v>
      </c>
      <c r="K73" s="19" t="str">
        <f t="shared" si="5"/>
        <v>&gt;&gt;1.57x</v>
      </c>
      <c r="L73" s="24" t="s">
        <v>57</v>
      </c>
      <c r="M73" s="3" t="s">
        <v>319</v>
      </c>
      <c r="N73" s="1">
        <v>157.0</v>
      </c>
      <c r="O73" s="1">
        <v>100.0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 t="s">
        <v>318</v>
      </c>
      <c r="AA73" s="1"/>
      <c r="AB73" s="1" t="s">
        <v>157</v>
      </c>
      <c r="AC73" s="4">
        <v>2.0</v>
      </c>
      <c r="AD73" s="1" t="s">
        <v>159</v>
      </c>
      <c r="AE73" s="1" t="s">
        <v>159</v>
      </c>
      <c r="AF73" s="5" t="s">
        <v>159</v>
      </c>
      <c r="AG73" s="22" t="s">
        <v>72</v>
      </c>
      <c r="AH73" s="22" t="s">
        <v>320</v>
      </c>
      <c r="AI73" s="8" t="s">
        <v>48</v>
      </c>
      <c r="AJ73" s="8" t="s">
        <v>48</v>
      </c>
    </row>
    <row r="74" ht="15.75" customHeight="1">
      <c r="A74" s="35" t="s">
        <v>315</v>
      </c>
      <c r="B74" s="40" t="s">
        <v>316</v>
      </c>
      <c r="C74" s="35" t="s">
        <v>38</v>
      </c>
      <c r="D74" s="16" t="s">
        <v>48</v>
      </c>
      <c r="E74" s="1">
        <v>2021.0</v>
      </c>
      <c r="F74" s="1" t="s">
        <v>72</v>
      </c>
      <c r="G74" s="1" t="s">
        <v>317</v>
      </c>
      <c r="H74" s="1" t="s">
        <v>321</v>
      </c>
      <c r="I74" s="1">
        <v>9.0</v>
      </c>
      <c r="J74" s="1" t="s">
        <v>133</v>
      </c>
      <c r="K74" s="19" t="str">
        <f t="shared" si="5"/>
        <v>&gt;&gt;2.5x</v>
      </c>
      <c r="L74" s="24" t="s">
        <v>57</v>
      </c>
      <c r="M74" s="3" t="s">
        <v>322</v>
      </c>
      <c r="N74" s="1">
        <v>388.0</v>
      </c>
      <c r="O74" s="1">
        <v>153.0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 t="s">
        <v>321</v>
      </c>
      <c r="AA74" s="1"/>
      <c r="AB74" s="1" t="s">
        <v>78</v>
      </c>
      <c r="AC74" s="4">
        <v>2.0</v>
      </c>
      <c r="AD74" s="1" t="s">
        <v>79</v>
      </c>
      <c r="AE74" s="1" t="s">
        <v>79</v>
      </c>
      <c r="AF74" s="5" t="s">
        <v>79</v>
      </c>
      <c r="AG74" s="22" t="s">
        <v>72</v>
      </c>
      <c r="AH74" s="22" t="s">
        <v>320</v>
      </c>
      <c r="AI74" s="8" t="s">
        <v>48</v>
      </c>
      <c r="AJ74" s="8" t="s">
        <v>48</v>
      </c>
    </row>
    <row r="75" ht="15.75" customHeight="1">
      <c r="A75" s="35" t="s">
        <v>315</v>
      </c>
      <c r="B75" s="40" t="s">
        <v>316</v>
      </c>
      <c r="C75" s="35" t="s">
        <v>38</v>
      </c>
      <c r="D75" s="16" t="s">
        <v>48</v>
      </c>
      <c r="E75" s="1">
        <v>2021.0</v>
      </c>
      <c r="F75" s="1" t="s">
        <v>72</v>
      </c>
      <c r="G75" s="1" t="s">
        <v>317</v>
      </c>
      <c r="H75" s="1" t="s">
        <v>323</v>
      </c>
      <c r="I75" s="1">
        <v>12.0</v>
      </c>
      <c r="J75" s="1" t="s">
        <v>133</v>
      </c>
      <c r="K75" s="19" t="str">
        <f t="shared" si="5"/>
        <v>9.3x</v>
      </c>
      <c r="L75" s="19"/>
      <c r="M75" s="3" t="s">
        <v>324</v>
      </c>
      <c r="N75" s="1">
        <v>7921.0</v>
      </c>
      <c r="O75" s="1">
        <v>848.0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 t="s">
        <v>323</v>
      </c>
      <c r="AA75" s="1" t="s">
        <v>325</v>
      </c>
      <c r="AB75" s="1" t="s">
        <v>85</v>
      </c>
      <c r="AC75" s="4">
        <v>2.0</v>
      </c>
      <c r="AD75" s="1" t="s">
        <v>53</v>
      </c>
      <c r="AE75" s="1" t="s">
        <v>53</v>
      </c>
      <c r="AF75" s="5" t="s">
        <v>86</v>
      </c>
      <c r="AG75" s="22" t="s">
        <v>72</v>
      </c>
      <c r="AH75" s="22" t="s">
        <v>320</v>
      </c>
      <c r="AI75" s="8" t="s">
        <v>48</v>
      </c>
      <c r="AJ75" s="8" t="s">
        <v>48</v>
      </c>
    </row>
    <row r="76" ht="15.75" customHeight="1">
      <c r="A76" s="35" t="s">
        <v>315</v>
      </c>
      <c r="B76" s="40" t="s">
        <v>316</v>
      </c>
      <c r="C76" s="35" t="s">
        <v>38</v>
      </c>
      <c r="D76" s="1" t="s">
        <v>48</v>
      </c>
      <c r="E76" s="1">
        <v>2021.0</v>
      </c>
      <c r="F76" s="1" t="s">
        <v>40</v>
      </c>
      <c r="G76" s="2" t="s">
        <v>326</v>
      </c>
      <c r="H76" s="1" t="s">
        <v>327</v>
      </c>
      <c r="I76" s="1">
        <v>17.0</v>
      </c>
      <c r="J76" s="1" t="s">
        <v>133</v>
      </c>
      <c r="K76" s="19" t="str">
        <f t="shared" si="5"/>
        <v>&gt;&gt;6x</v>
      </c>
      <c r="L76" s="24" t="s">
        <v>57</v>
      </c>
      <c r="M76" s="3" t="s">
        <v>95</v>
      </c>
      <c r="N76" s="1">
        <v>905.0</v>
      </c>
      <c r="O76" s="1">
        <v>152.0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 t="s">
        <v>328</v>
      </c>
      <c r="AA76" s="1" t="s">
        <v>325</v>
      </c>
      <c r="AB76" s="1" t="s">
        <v>251</v>
      </c>
      <c r="AC76" s="4">
        <v>2.0</v>
      </c>
      <c r="AD76" s="1" t="s">
        <v>53</v>
      </c>
      <c r="AE76" s="1" t="s">
        <v>53</v>
      </c>
      <c r="AF76" s="5" t="s">
        <v>53</v>
      </c>
      <c r="AG76" s="22" t="s">
        <v>40</v>
      </c>
      <c r="AH76" s="23" t="s">
        <v>326</v>
      </c>
      <c r="AI76" s="8" t="s">
        <v>48</v>
      </c>
      <c r="AJ76" s="8" t="s">
        <v>48</v>
      </c>
    </row>
    <row r="77" ht="15.75" customHeight="1">
      <c r="A77" s="35" t="s">
        <v>315</v>
      </c>
      <c r="B77" s="40" t="s">
        <v>316</v>
      </c>
      <c r="C77" s="35" t="s">
        <v>38</v>
      </c>
      <c r="D77" s="16" t="s">
        <v>48</v>
      </c>
      <c r="E77" s="1">
        <v>2021.0</v>
      </c>
      <c r="F77" s="1" t="s">
        <v>72</v>
      </c>
      <c r="G77" s="1" t="s">
        <v>317</v>
      </c>
      <c r="H77" s="1" t="s">
        <v>329</v>
      </c>
      <c r="I77" s="1">
        <v>13.0</v>
      </c>
      <c r="J77" s="1" t="s">
        <v>133</v>
      </c>
      <c r="K77" s="19" t="str">
        <f t="shared" si="5"/>
        <v>&gt;21x</v>
      </c>
      <c r="L77" s="3" t="s">
        <v>67</v>
      </c>
      <c r="M77" s="3" t="s">
        <v>330</v>
      </c>
      <c r="N77" s="1">
        <v>4669.0</v>
      </c>
      <c r="O77" s="1">
        <v>222.0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 t="s">
        <v>331</v>
      </c>
      <c r="AA77" s="1" t="s">
        <v>325</v>
      </c>
      <c r="AB77" s="1" t="s">
        <v>51</v>
      </c>
      <c r="AC77" s="4">
        <v>2.0</v>
      </c>
      <c r="AD77" s="1" t="s">
        <v>53</v>
      </c>
      <c r="AE77" s="1" t="s">
        <v>53</v>
      </c>
      <c r="AF77" s="5" t="s">
        <v>54</v>
      </c>
      <c r="AG77" s="22" t="s">
        <v>72</v>
      </c>
      <c r="AH77" s="22" t="s">
        <v>320</v>
      </c>
      <c r="AI77" s="8" t="s">
        <v>48</v>
      </c>
      <c r="AJ77" s="8" t="s">
        <v>48</v>
      </c>
    </row>
    <row r="78" ht="15.75" customHeight="1">
      <c r="A78" s="35" t="s">
        <v>315</v>
      </c>
      <c r="B78" s="40" t="s">
        <v>316</v>
      </c>
      <c r="C78" s="35" t="s">
        <v>38</v>
      </c>
      <c r="D78" s="16" t="s">
        <v>48</v>
      </c>
      <c r="E78" s="1">
        <v>2021.0</v>
      </c>
      <c r="F78" s="1" t="s">
        <v>72</v>
      </c>
      <c r="G78" s="1" t="s">
        <v>317</v>
      </c>
      <c r="H78" s="2" t="s">
        <v>332</v>
      </c>
      <c r="I78" s="1">
        <v>15.0</v>
      </c>
      <c r="J78" s="1" t="s">
        <v>133</v>
      </c>
      <c r="K78" s="19" t="str">
        <f t="shared" si="5"/>
        <v>6.5x</v>
      </c>
      <c r="L78" s="19"/>
      <c r="M78" s="3" t="s">
        <v>333</v>
      </c>
      <c r="N78" s="1">
        <v>4673.0</v>
      </c>
      <c r="O78" s="1">
        <v>715.0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 t="s">
        <v>334</v>
      </c>
      <c r="AA78" s="1" t="s">
        <v>335</v>
      </c>
      <c r="AB78" s="1" t="s">
        <v>336</v>
      </c>
      <c r="AC78" s="4">
        <v>3.0</v>
      </c>
      <c r="AD78" s="1" t="s">
        <v>53</v>
      </c>
      <c r="AE78" s="1" t="s">
        <v>53</v>
      </c>
      <c r="AF78" s="5" t="s">
        <v>53</v>
      </c>
      <c r="AG78" s="22" t="s">
        <v>72</v>
      </c>
      <c r="AH78" s="22" t="s">
        <v>320</v>
      </c>
      <c r="AI78" s="8" t="s">
        <v>48</v>
      </c>
      <c r="AJ78" s="8" t="s">
        <v>48</v>
      </c>
    </row>
    <row r="79" ht="15.75" customHeight="1">
      <c r="A79" s="35" t="s">
        <v>315</v>
      </c>
      <c r="B79" s="40" t="s">
        <v>316</v>
      </c>
      <c r="C79" s="35" t="s">
        <v>38</v>
      </c>
      <c r="D79" s="1" t="s">
        <v>48</v>
      </c>
      <c r="E79" s="1">
        <v>2021.0</v>
      </c>
      <c r="F79" s="1" t="s">
        <v>40</v>
      </c>
      <c r="G79" s="2" t="s">
        <v>326</v>
      </c>
      <c r="H79" s="2" t="s">
        <v>337</v>
      </c>
      <c r="I79" s="1">
        <v>12.0</v>
      </c>
      <c r="J79" s="1" t="s">
        <v>133</v>
      </c>
      <c r="K79" s="19" t="str">
        <f t="shared" si="5"/>
        <v>&gt;&gt;4.1x</v>
      </c>
      <c r="L79" s="24" t="s">
        <v>57</v>
      </c>
      <c r="M79" s="3" t="s">
        <v>338</v>
      </c>
      <c r="N79" s="1">
        <v>584.0</v>
      </c>
      <c r="O79" s="1">
        <v>143.0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 t="s">
        <v>334</v>
      </c>
      <c r="AA79" s="1" t="s">
        <v>335</v>
      </c>
      <c r="AB79" s="1" t="s">
        <v>336</v>
      </c>
      <c r="AC79" s="4">
        <v>3.0</v>
      </c>
      <c r="AD79" s="1" t="s">
        <v>53</v>
      </c>
      <c r="AE79" s="1" t="s">
        <v>53</v>
      </c>
      <c r="AF79" s="5" t="s">
        <v>53</v>
      </c>
      <c r="AG79" s="22" t="s">
        <v>40</v>
      </c>
      <c r="AH79" s="23" t="s">
        <v>326</v>
      </c>
      <c r="AI79" s="8" t="s">
        <v>48</v>
      </c>
      <c r="AJ79" s="8" t="s">
        <v>48</v>
      </c>
    </row>
    <row r="80" ht="15.75" customHeight="1">
      <c r="A80" s="35" t="s">
        <v>315</v>
      </c>
      <c r="B80" s="40" t="s">
        <v>316</v>
      </c>
      <c r="C80" s="35" t="s">
        <v>38</v>
      </c>
      <c r="D80" s="16" t="s">
        <v>48</v>
      </c>
      <c r="E80" s="1">
        <v>2021.0</v>
      </c>
      <c r="F80" s="1" t="s">
        <v>72</v>
      </c>
      <c r="G80" s="1" t="s">
        <v>317</v>
      </c>
      <c r="H80" s="1" t="s">
        <v>264</v>
      </c>
      <c r="I80" s="1">
        <v>10.0</v>
      </c>
      <c r="J80" s="1" t="s">
        <v>133</v>
      </c>
      <c r="K80" s="19" t="str">
        <f t="shared" si="5"/>
        <v>&gt;&gt;32.2x</v>
      </c>
      <c r="L80" s="24" t="s">
        <v>57</v>
      </c>
      <c r="M80" s="3" t="s">
        <v>339</v>
      </c>
      <c r="N80" s="1">
        <v>4344.0</v>
      </c>
      <c r="O80" s="1">
        <v>135.0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 t="s">
        <v>264</v>
      </c>
      <c r="AA80" s="1"/>
      <c r="AB80" s="1" t="s">
        <v>60</v>
      </c>
      <c r="AC80" s="18" t="s">
        <v>60</v>
      </c>
      <c r="AD80" s="18" t="s">
        <v>60</v>
      </c>
      <c r="AE80" s="18" t="s">
        <v>60</v>
      </c>
      <c r="AF80" s="18" t="s">
        <v>60</v>
      </c>
      <c r="AG80" s="22" t="s">
        <v>72</v>
      </c>
      <c r="AH80" s="22" t="s">
        <v>320</v>
      </c>
      <c r="AI80" s="8" t="s">
        <v>48</v>
      </c>
      <c r="AJ80" s="8" t="s">
        <v>48</v>
      </c>
    </row>
    <row r="81" ht="15.75" customHeight="1">
      <c r="A81" s="41" t="s">
        <v>340</v>
      </c>
      <c r="B81" s="42" t="s">
        <v>341</v>
      </c>
      <c r="C81" s="15" t="s">
        <v>38</v>
      </c>
      <c r="D81" s="2" t="s">
        <v>38</v>
      </c>
      <c r="E81" s="27">
        <v>2021.0</v>
      </c>
      <c r="F81" s="16" t="s">
        <v>40</v>
      </c>
      <c r="G81" s="39" t="s">
        <v>132</v>
      </c>
      <c r="H81" s="18" t="s">
        <v>306</v>
      </c>
      <c r="I81" s="1"/>
      <c r="J81" s="18" t="s">
        <v>342</v>
      </c>
      <c r="K81" s="19" t="str">
        <f t="shared" si="5"/>
        <v>&gt;&gt;14.9x</v>
      </c>
      <c r="L81" s="24" t="s">
        <v>57</v>
      </c>
      <c r="M81" s="3" t="s">
        <v>343</v>
      </c>
      <c r="N81" s="1">
        <v>16.56</v>
      </c>
      <c r="O81" s="1">
        <v>1.11</v>
      </c>
      <c r="P81" s="1"/>
      <c r="Q81" s="1"/>
      <c r="R81" s="1"/>
      <c r="S81" s="1"/>
      <c r="T81" s="1"/>
      <c r="U81" s="2">
        <v>1.27</v>
      </c>
      <c r="V81" s="1"/>
      <c r="W81" s="1"/>
      <c r="X81" s="1"/>
      <c r="Y81" s="2">
        <v>8.0</v>
      </c>
      <c r="Z81" s="18" t="s">
        <v>306</v>
      </c>
      <c r="AA81" s="1"/>
      <c r="AB81" s="1" t="s">
        <v>310</v>
      </c>
      <c r="AC81" s="4">
        <v>2.0</v>
      </c>
      <c r="AD81" s="1" t="s">
        <v>53</v>
      </c>
      <c r="AE81" s="1" t="s">
        <v>53</v>
      </c>
      <c r="AF81" s="5" t="s">
        <v>53</v>
      </c>
      <c r="AG81" s="22" t="s">
        <v>40</v>
      </c>
      <c r="AH81" s="33" t="s">
        <v>132</v>
      </c>
      <c r="AI81" s="8" t="s">
        <v>48</v>
      </c>
      <c r="AJ81" s="8" t="s">
        <v>48</v>
      </c>
    </row>
    <row r="82" ht="15.75" customHeight="1">
      <c r="A82" s="41" t="s">
        <v>340</v>
      </c>
      <c r="B82" s="42" t="s">
        <v>341</v>
      </c>
      <c r="C82" s="15" t="s">
        <v>38</v>
      </c>
      <c r="D82" s="2" t="s">
        <v>38</v>
      </c>
      <c r="E82" s="27">
        <v>2021.0</v>
      </c>
      <c r="F82" s="16" t="s">
        <v>40</v>
      </c>
      <c r="G82" s="39" t="s">
        <v>132</v>
      </c>
      <c r="H82" s="18" t="s">
        <v>344</v>
      </c>
      <c r="I82" s="1"/>
      <c r="J82" s="18" t="s">
        <v>342</v>
      </c>
      <c r="K82" s="19" t="str">
        <f t="shared" si="5"/>
        <v>8.3x</v>
      </c>
      <c r="L82" s="19"/>
      <c r="M82" s="3" t="s">
        <v>345</v>
      </c>
      <c r="N82" s="1">
        <v>891.4</v>
      </c>
      <c r="O82" s="1">
        <v>107.6</v>
      </c>
      <c r="P82" s="1"/>
      <c r="Q82" s="1"/>
      <c r="R82" s="1"/>
      <c r="S82" s="1"/>
      <c r="T82" s="1"/>
      <c r="U82" s="2">
        <v>152.2</v>
      </c>
      <c r="V82" s="1"/>
      <c r="W82" s="1"/>
      <c r="X82" s="1"/>
      <c r="Y82" s="2">
        <v>430.5</v>
      </c>
      <c r="Z82" s="18" t="s">
        <v>344</v>
      </c>
      <c r="AA82" s="1"/>
      <c r="AB82" s="1" t="s">
        <v>346</v>
      </c>
      <c r="AC82" s="4">
        <v>3.0</v>
      </c>
      <c r="AD82" s="1" t="s">
        <v>53</v>
      </c>
      <c r="AE82" s="1" t="s">
        <v>53</v>
      </c>
      <c r="AF82" s="5" t="s">
        <v>53</v>
      </c>
      <c r="AG82" s="22" t="s">
        <v>40</v>
      </c>
      <c r="AH82" s="33" t="s">
        <v>132</v>
      </c>
      <c r="AI82" s="8" t="s">
        <v>48</v>
      </c>
      <c r="AJ82" s="8" t="s">
        <v>48</v>
      </c>
    </row>
    <row r="83" ht="15.75" customHeight="1">
      <c r="A83" s="13" t="s">
        <v>347</v>
      </c>
      <c r="B83" s="31" t="s">
        <v>348</v>
      </c>
      <c r="C83" s="35" t="s">
        <v>48</v>
      </c>
      <c r="D83" s="2" t="s">
        <v>38</v>
      </c>
      <c r="E83" s="16">
        <v>2021.0</v>
      </c>
      <c r="F83" s="16" t="s">
        <v>40</v>
      </c>
      <c r="G83" s="39" t="s">
        <v>132</v>
      </c>
      <c r="H83" s="18" t="s">
        <v>349</v>
      </c>
      <c r="I83" s="2">
        <v>10.0</v>
      </c>
      <c r="J83" s="18" t="s">
        <v>350</v>
      </c>
      <c r="K83" s="19" t="str">
        <f t="shared" si="5"/>
        <v>&gt;&gt;35.3</v>
      </c>
      <c r="L83" s="24" t="s">
        <v>57</v>
      </c>
      <c r="M83" s="24" t="s">
        <v>351</v>
      </c>
      <c r="N83" s="24">
        <v>282.6</v>
      </c>
      <c r="O83" s="24">
        <v>8.0</v>
      </c>
      <c r="P83" s="1"/>
      <c r="Q83" s="1"/>
      <c r="R83" s="18"/>
      <c r="S83" s="18"/>
      <c r="T83" s="18"/>
      <c r="U83" s="1"/>
      <c r="V83" s="18"/>
      <c r="W83" s="18"/>
      <c r="X83" s="18"/>
      <c r="Y83" s="1"/>
      <c r="Z83" s="18" t="s">
        <v>349</v>
      </c>
      <c r="AA83" s="1"/>
      <c r="AB83" s="1" t="s">
        <v>352</v>
      </c>
      <c r="AC83" s="1" t="s">
        <v>352</v>
      </c>
      <c r="AD83" s="1" t="s">
        <v>352</v>
      </c>
      <c r="AE83" s="1" t="s">
        <v>352</v>
      </c>
      <c r="AF83" s="1" t="s">
        <v>352</v>
      </c>
      <c r="AG83" s="22" t="s">
        <v>40</v>
      </c>
      <c r="AH83" s="33" t="s">
        <v>132</v>
      </c>
      <c r="AI83" s="8" t="s">
        <v>48</v>
      </c>
      <c r="AJ83" s="8" t="s">
        <v>48</v>
      </c>
    </row>
    <row r="84" ht="15.75" customHeight="1">
      <c r="A84" s="13" t="s">
        <v>347</v>
      </c>
      <c r="B84" s="31" t="s">
        <v>348</v>
      </c>
      <c r="C84" s="35" t="s">
        <v>48</v>
      </c>
      <c r="D84" s="2" t="s">
        <v>38</v>
      </c>
      <c r="E84" s="16">
        <v>2021.0</v>
      </c>
      <c r="F84" s="16" t="s">
        <v>40</v>
      </c>
      <c r="G84" s="39" t="s">
        <v>132</v>
      </c>
      <c r="H84" s="18" t="s">
        <v>157</v>
      </c>
      <c r="I84" s="2">
        <v>10.0</v>
      </c>
      <c r="J84" s="18" t="s">
        <v>350</v>
      </c>
      <c r="K84" s="19" t="str">
        <f t="shared" si="5"/>
        <v>&gt;&gt;23.8</v>
      </c>
      <c r="L84" s="24" t="s">
        <v>57</v>
      </c>
      <c r="M84" s="24" t="s">
        <v>353</v>
      </c>
      <c r="N84" s="24">
        <v>190.2</v>
      </c>
      <c r="O84" s="24">
        <v>8.0</v>
      </c>
      <c r="P84" s="1"/>
      <c r="Q84" s="1"/>
      <c r="R84" s="18"/>
      <c r="S84" s="18"/>
      <c r="T84" s="18"/>
      <c r="U84" s="1"/>
      <c r="V84" s="18"/>
      <c r="W84" s="18"/>
      <c r="X84" s="18"/>
      <c r="Y84" s="1"/>
      <c r="Z84" s="18" t="s">
        <v>157</v>
      </c>
      <c r="AA84" s="1" t="s">
        <v>127</v>
      </c>
      <c r="AB84" s="1" t="s">
        <v>157</v>
      </c>
      <c r="AC84" s="4">
        <v>2.0</v>
      </c>
      <c r="AD84" s="1" t="s">
        <v>159</v>
      </c>
      <c r="AE84" s="1" t="s">
        <v>159</v>
      </c>
      <c r="AF84" s="5" t="s">
        <v>159</v>
      </c>
      <c r="AG84" s="22" t="s">
        <v>40</v>
      </c>
      <c r="AH84" s="33" t="s">
        <v>132</v>
      </c>
      <c r="AI84" s="8" t="s">
        <v>48</v>
      </c>
      <c r="AJ84" s="8" t="s">
        <v>48</v>
      </c>
    </row>
    <row r="85" ht="15.75" customHeight="1">
      <c r="A85" s="13" t="s">
        <v>347</v>
      </c>
      <c r="B85" s="31" t="s">
        <v>348</v>
      </c>
      <c r="C85" s="35" t="s">
        <v>48</v>
      </c>
      <c r="D85" s="2" t="s">
        <v>38</v>
      </c>
      <c r="E85" s="16">
        <v>2021.0</v>
      </c>
      <c r="F85" s="16" t="s">
        <v>40</v>
      </c>
      <c r="G85" s="39" t="s">
        <v>132</v>
      </c>
      <c r="H85" s="18" t="s">
        <v>354</v>
      </c>
      <c r="I85" s="2">
        <v>8.0</v>
      </c>
      <c r="J85" s="18" t="s">
        <v>350</v>
      </c>
      <c r="K85" s="19" t="str">
        <f t="shared" si="5"/>
        <v>&gt;&gt;18.9</v>
      </c>
      <c r="L85" s="24" t="s">
        <v>57</v>
      </c>
      <c r="M85" s="24" t="s">
        <v>355</v>
      </c>
      <c r="N85" s="24">
        <v>151.0</v>
      </c>
      <c r="O85" s="24">
        <v>8.0</v>
      </c>
      <c r="P85" s="1"/>
      <c r="Q85" s="1"/>
      <c r="R85" s="18"/>
      <c r="S85" s="18"/>
      <c r="T85" s="18"/>
      <c r="U85" s="1"/>
      <c r="V85" s="18"/>
      <c r="W85" s="18"/>
      <c r="X85" s="18"/>
      <c r="Y85" s="1"/>
      <c r="Z85" s="18" t="s">
        <v>354</v>
      </c>
      <c r="AA85" s="1"/>
      <c r="AB85" s="1" t="s">
        <v>242</v>
      </c>
      <c r="AC85" s="1" t="s">
        <v>242</v>
      </c>
      <c r="AD85" s="1" t="s">
        <v>242</v>
      </c>
      <c r="AE85" s="1" t="s">
        <v>242</v>
      </c>
      <c r="AF85" s="1" t="s">
        <v>242</v>
      </c>
      <c r="AG85" s="22" t="s">
        <v>40</v>
      </c>
      <c r="AH85" s="33" t="s">
        <v>132</v>
      </c>
      <c r="AI85" s="8" t="s">
        <v>48</v>
      </c>
      <c r="AJ85" s="8" t="s">
        <v>48</v>
      </c>
    </row>
    <row r="86" ht="15.75" customHeight="1">
      <c r="A86" s="13" t="s">
        <v>347</v>
      </c>
      <c r="B86" s="31" t="s">
        <v>348</v>
      </c>
      <c r="C86" s="35" t="s">
        <v>48</v>
      </c>
      <c r="D86" s="2" t="s">
        <v>38</v>
      </c>
      <c r="E86" s="16">
        <v>2021.0</v>
      </c>
      <c r="F86" s="16" t="s">
        <v>40</v>
      </c>
      <c r="G86" s="39" t="s">
        <v>132</v>
      </c>
      <c r="H86" s="18" t="s">
        <v>356</v>
      </c>
      <c r="I86" s="2">
        <v>7.0</v>
      </c>
      <c r="J86" s="18" t="s">
        <v>350</v>
      </c>
      <c r="K86" s="19" t="str">
        <f t="shared" si="5"/>
        <v>&gt;&gt;24.6</v>
      </c>
      <c r="L86" s="24" t="s">
        <v>57</v>
      </c>
      <c r="M86" s="24" t="s">
        <v>357</v>
      </c>
      <c r="N86" s="24">
        <v>196.6</v>
      </c>
      <c r="O86" s="24">
        <v>8.0</v>
      </c>
      <c r="P86" s="1"/>
      <c r="Q86" s="1"/>
      <c r="R86" s="18"/>
      <c r="S86" s="18"/>
      <c r="T86" s="18"/>
      <c r="U86" s="1"/>
      <c r="V86" s="18"/>
      <c r="W86" s="18"/>
      <c r="X86" s="18"/>
      <c r="Y86" s="1"/>
      <c r="Z86" s="18" t="s">
        <v>356</v>
      </c>
      <c r="AA86" s="1"/>
      <c r="AB86" s="1" t="s">
        <v>245</v>
      </c>
      <c r="AC86" s="2" t="s">
        <v>245</v>
      </c>
      <c r="AD86" s="2" t="s">
        <v>245</v>
      </c>
      <c r="AE86" s="2" t="s">
        <v>245</v>
      </c>
      <c r="AF86" s="2" t="s">
        <v>245</v>
      </c>
      <c r="AG86" s="22" t="s">
        <v>40</v>
      </c>
      <c r="AH86" s="33" t="s">
        <v>132</v>
      </c>
      <c r="AI86" s="8" t="s">
        <v>48</v>
      </c>
      <c r="AJ86" s="8" t="s">
        <v>48</v>
      </c>
    </row>
    <row r="87" ht="15.75" customHeight="1">
      <c r="A87" s="13" t="s">
        <v>347</v>
      </c>
      <c r="B87" s="31" t="s">
        <v>348</v>
      </c>
      <c r="C87" s="35" t="s">
        <v>48</v>
      </c>
      <c r="D87" s="2" t="s">
        <v>38</v>
      </c>
      <c r="E87" s="16">
        <v>2021.0</v>
      </c>
      <c r="F87" s="16" t="s">
        <v>40</v>
      </c>
      <c r="G87" s="39" t="s">
        <v>132</v>
      </c>
      <c r="H87" s="18" t="s">
        <v>171</v>
      </c>
      <c r="I87" s="2">
        <v>20.0</v>
      </c>
      <c r="J87" s="18" t="s">
        <v>350</v>
      </c>
      <c r="K87" s="19" t="str">
        <f t="shared" si="5"/>
        <v>&gt;18.3</v>
      </c>
      <c r="L87" s="3" t="s">
        <v>67</v>
      </c>
      <c r="M87" s="24" t="s">
        <v>358</v>
      </c>
      <c r="N87" s="24">
        <v>786.4</v>
      </c>
      <c r="O87" s="24">
        <v>43.1</v>
      </c>
      <c r="P87" s="1"/>
      <c r="Q87" s="1"/>
      <c r="R87" s="18"/>
      <c r="S87" s="18"/>
      <c r="T87" s="18"/>
      <c r="U87" s="1"/>
      <c r="V87" s="18"/>
      <c r="W87" s="18"/>
      <c r="X87" s="18"/>
      <c r="Y87" s="1"/>
      <c r="Z87" s="18" t="s">
        <v>171</v>
      </c>
      <c r="AA87" s="1" t="s">
        <v>127</v>
      </c>
      <c r="AB87" s="1" t="s">
        <v>156</v>
      </c>
      <c r="AC87" s="4">
        <v>2.0</v>
      </c>
      <c r="AD87" s="1" t="s">
        <v>71</v>
      </c>
      <c r="AE87" s="2" t="s">
        <v>153</v>
      </c>
      <c r="AF87" s="5" t="s">
        <v>71</v>
      </c>
      <c r="AG87" s="22" t="s">
        <v>40</v>
      </c>
      <c r="AH87" s="33" t="s">
        <v>132</v>
      </c>
      <c r="AI87" s="8" t="s">
        <v>48</v>
      </c>
      <c r="AJ87" s="8" t="s">
        <v>48</v>
      </c>
    </row>
    <row r="88" ht="15.75" customHeight="1">
      <c r="A88" s="13" t="s">
        <v>347</v>
      </c>
      <c r="B88" s="31" t="s">
        <v>348</v>
      </c>
      <c r="C88" s="35" t="s">
        <v>48</v>
      </c>
      <c r="D88" s="2" t="s">
        <v>38</v>
      </c>
      <c r="E88" s="16">
        <v>2021.0</v>
      </c>
      <c r="F88" s="16" t="s">
        <v>40</v>
      </c>
      <c r="G88" s="39" t="s">
        <v>132</v>
      </c>
      <c r="H88" s="18" t="s">
        <v>85</v>
      </c>
      <c r="I88" s="2">
        <v>10.0</v>
      </c>
      <c r="J88" s="18" t="s">
        <v>350</v>
      </c>
      <c r="K88" s="19" t="str">
        <f t="shared" si="5"/>
        <v>&gt;&gt;47.6</v>
      </c>
      <c r="L88" s="24" t="s">
        <v>57</v>
      </c>
      <c r="M88" s="24" t="s">
        <v>359</v>
      </c>
      <c r="N88" s="24">
        <v>380.4</v>
      </c>
      <c r="O88" s="24">
        <v>8.0</v>
      </c>
      <c r="P88" s="1"/>
      <c r="Q88" s="1"/>
      <c r="R88" s="18"/>
      <c r="S88" s="18"/>
      <c r="T88" s="18"/>
      <c r="U88" s="1"/>
      <c r="V88" s="18"/>
      <c r="W88" s="18"/>
      <c r="X88" s="18"/>
      <c r="Y88" s="1"/>
      <c r="Z88" s="18" t="s">
        <v>85</v>
      </c>
      <c r="AA88" s="1" t="s">
        <v>360</v>
      </c>
      <c r="AB88" s="1" t="s">
        <v>85</v>
      </c>
      <c r="AC88" s="4">
        <v>2.0</v>
      </c>
      <c r="AD88" s="1" t="s">
        <v>53</v>
      </c>
      <c r="AE88" s="1" t="s">
        <v>53</v>
      </c>
      <c r="AF88" s="5" t="s">
        <v>86</v>
      </c>
      <c r="AG88" s="22" t="s">
        <v>40</v>
      </c>
      <c r="AH88" s="33" t="s">
        <v>132</v>
      </c>
      <c r="AI88" s="8" t="s">
        <v>48</v>
      </c>
      <c r="AJ88" s="8" t="s">
        <v>48</v>
      </c>
    </row>
    <row r="89" ht="15.75" customHeight="1">
      <c r="A89" s="13" t="s">
        <v>347</v>
      </c>
      <c r="B89" s="31" t="s">
        <v>348</v>
      </c>
      <c r="C89" s="35" t="s">
        <v>48</v>
      </c>
      <c r="D89" s="2" t="s">
        <v>38</v>
      </c>
      <c r="E89" s="16">
        <v>2021.0</v>
      </c>
      <c r="F89" s="16" t="s">
        <v>40</v>
      </c>
      <c r="G89" s="39" t="s">
        <v>132</v>
      </c>
      <c r="H89" s="18" t="s">
        <v>51</v>
      </c>
      <c r="I89" s="2">
        <v>20.0</v>
      </c>
      <c r="J89" s="18" t="s">
        <v>350</v>
      </c>
      <c r="K89" s="19" t="str">
        <f t="shared" si="5"/>
        <v>&gt;30</v>
      </c>
      <c r="L89" s="3" t="s">
        <v>67</v>
      </c>
      <c r="M89" s="24" t="s">
        <v>361</v>
      </c>
      <c r="N89" s="24">
        <v>624.1</v>
      </c>
      <c r="O89" s="24">
        <v>20.8</v>
      </c>
      <c r="P89" s="1"/>
      <c r="Q89" s="1"/>
      <c r="R89" s="18"/>
      <c r="S89" s="18"/>
      <c r="T89" s="18"/>
      <c r="U89" s="1"/>
      <c r="V89" s="18"/>
      <c r="W89" s="18"/>
      <c r="X89" s="18"/>
      <c r="Y89" s="1"/>
      <c r="Z89" s="18" t="s">
        <v>51</v>
      </c>
      <c r="AA89" s="1" t="s">
        <v>127</v>
      </c>
      <c r="AB89" s="1" t="s">
        <v>51</v>
      </c>
      <c r="AC89" s="4">
        <v>2.0</v>
      </c>
      <c r="AD89" s="1" t="s">
        <v>53</v>
      </c>
      <c r="AE89" s="1" t="s">
        <v>53</v>
      </c>
      <c r="AF89" s="5" t="s">
        <v>54</v>
      </c>
      <c r="AG89" s="22" t="s">
        <v>40</v>
      </c>
      <c r="AH89" s="33" t="s">
        <v>132</v>
      </c>
      <c r="AI89" s="8" t="s">
        <v>48</v>
      </c>
      <c r="AJ89" s="8" t="s">
        <v>48</v>
      </c>
    </row>
    <row r="90" ht="15.75" customHeight="1">
      <c r="A90" s="13" t="s">
        <v>347</v>
      </c>
      <c r="B90" s="31" t="s">
        <v>348</v>
      </c>
      <c r="C90" s="35" t="s">
        <v>48</v>
      </c>
      <c r="D90" s="2" t="s">
        <v>38</v>
      </c>
      <c r="E90" s="16">
        <v>2021.0</v>
      </c>
      <c r="F90" s="16" t="s">
        <v>40</v>
      </c>
      <c r="G90" s="39" t="s">
        <v>132</v>
      </c>
      <c r="H90" s="18" t="s">
        <v>349</v>
      </c>
      <c r="I90" s="2">
        <v>10.0</v>
      </c>
      <c r="J90" s="18" t="s">
        <v>362</v>
      </c>
      <c r="K90" s="19" t="str">
        <f t="shared" si="5"/>
        <v>&gt;&gt;20.8</v>
      </c>
      <c r="L90" s="24" t="s">
        <v>57</v>
      </c>
      <c r="M90" s="24" t="s">
        <v>363</v>
      </c>
      <c r="N90" s="24">
        <v>166.7</v>
      </c>
      <c r="O90" s="24">
        <v>8.0</v>
      </c>
      <c r="P90" s="1"/>
      <c r="Q90" s="1"/>
      <c r="R90" s="18"/>
      <c r="S90" s="18"/>
      <c r="T90" s="18"/>
      <c r="U90" s="1"/>
      <c r="V90" s="18"/>
      <c r="W90" s="18"/>
      <c r="X90" s="18"/>
      <c r="Y90" s="1"/>
      <c r="Z90" s="18" t="s">
        <v>349</v>
      </c>
      <c r="AA90" s="1"/>
      <c r="AB90" s="1" t="s">
        <v>352</v>
      </c>
      <c r="AC90" s="1" t="s">
        <v>352</v>
      </c>
      <c r="AD90" s="1" t="s">
        <v>352</v>
      </c>
      <c r="AE90" s="1" t="s">
        <v>352</v>
      </c>
      <c r="AF90" s="1" t="s">
        <v>352</v>
      </c>
      <c r="AG90" s="22" t="s">
        <v>40</v>
      </c>
      <c r="AH90" s="33" t="s">
        <v>132</v>
      </c>
      <c r="AI90" s="8" t="s">
        <v>48</v>
      </c>
      <c r="AJ90" s="8" t="s">
        <v>48</v>
      </c>
    </row>
    <row r="91" ht="15.75" customHeight="1">
      <c r="A91" s="13" t="s">
        <v>347</v>
      </c>
      <c r="B91" s="31" t="s">
        <v>348</v>
      </c>
      <c r="C91" s="35" t="s">
        <v>48</v>
      </c>
      <c r="D91" s="2" t="s">
        <v>38</v>
      </c>
      <c r="E91" s="16">
        <v>2021.0</v>
      </c>
      <c r="F91" s="16" t="s">
        <v>40</v>
      </c>
      <c r="G91" s="39" t="s">
        <v>132</v>
      </c>
      <c r="H91" s="18" t="s">
        <v>157</v>
      </c>
      <c r="I91" s="2">
        <v>10.0</v>
      </c>
      <c r="J91" s="18" t="s">
        <v>362</v>
      </c>
      <c r="K91" s="19" t="str">
        <f t="shared" si="5"/>
        <v>&gt;&gt;13.6</v>
      </c>
      <c r="L91" s="24" t="s">
        <v>57</v>
      </c>
      <c r="M91" s="24" t="s">
        <v>364</v>
      </c>
      <c r="N91" s="24">
        <v>108.5</v>
      </c>
      <c r="O91" s="24">
        <v>8.0</v>
      </c>
      <c r="P91" s="1"/>
      <c r="Q91" s="1"/>
      <c r="R91" s="18"/>
      <c r="S91" s="18"/>
      <c r="T91" s="18"/>
      <c r="U91" s="1"/>
      <c r="V91" s="18"/>
      <c r="W91" s="18"/>
      <c r="X91" s="18"/>
      <c r="Y91" s="1"/>
      <c r="Z91" s="18" t="s">
        <v>157</v>
      </c>
      <c r="AA91" s="1" t="s">
        <v>127</v>
      </c>
      <c r="AB91" s="1" t="s">
        <v>157</v>
      </c>
      <c r="AC91" s="4">
        <v>2.0</v>
      </c>
      <c r="AD91" s="1" t="s">
        <v>159</v>
      </c>
      <c r="AE91" s="1" t="s">
        <v>159</v>
      </c>
      <c r="AF91" s="5" t="s">
        <v>159</v>
      </c>
      <c r="AG91" s="22" t="s">
        <v>40</v>
      </c>
      <c r="AH91" s="33" t="s">
        <v>132</v>
      </c>
      <c r="AI91" s="8" t="s">
        <v>48</v>
      </c>
      <c r="AJ91" s="8" t="s">
        <v>48</v>
      </c>
    </row>
    <row r="92" ht="15.75" customHeight="1">
      <c r="A92" s="13" t="s">
        <v>347</v>
      </c>
      <c r="B92" s="31" t="s">
        <v>348</v>
      </c>
      <c r="C92" s="35" t="s">
        <v>48</v>
      </c>
      <c r="D92" s="2" t="s">
        <v>38</v>
      </c>
      <c r="E92" s="16">
        <v>2021.0</v>
      </c>
      <c r="F92" s="16" t="s">
        <v>40</v>
      </c>
      <c r="G92" s="39" t="s">
        <v>132</v>
      </c>
      <c r="H92" s="18" t="s">
        <v>354</v>
      </c>
      <c r="I92" s="2">
        <v>8.0</v>
      </c>
      <c r="J92" s="18" t="s">
        <v>362</v>
      </c>
      <c r="K92" s="19" t="str">
        <f t="shared" si="5"/>
        <v>&gt;&gt;64</v>
      </c>
      <c r="L92" s="24" t="s">
        <v>57</v>
      </c>
      <c r="M92" s="24" t="s">
        <v>365</v>
      </c>
      <c r="N92" s="24">
        <v>512.0</v>
      </c>
      <c r="O92" s="24">
        <v>8.0</v>
      </c>
      <c r="P92" s="1"/>
      <c r="Q92" s="1"/>
      <c r="R92" s="18"/>
      <c r="S92" s="18"/>
      <c r="T92" s="18"/>
      <c r="U92" s="1"/>
      <c r="V92" s="18"/>
      <c r="W92" s="18"/>
      <c r="X92" s="18"/>
      <c r="Y92" s="1"/>
      <c r="Z92" s="18" t="s">
        <v>354</v>
      </c>
      <c r="AA92" s="1"/>
      <c r="AB92" s="1" t="s">
        <v>242</v>
      </c>
      <c r="AC92" s="1" t="s">
        <v>242</v>
      </c>
      <c r="AD92" s="1" t="s">
        <v>242</v>
      </c>
      <c r="AE92" s="1" t="s">
        <v>242</v>
      </c>
      <c r="AF92" s="1" t="s">
        <v>242</v>
      </c>
      <c r="AG92" s="22" t="s">
        <v>40</v>
      </c>
      <c r="AH92" s="33" t="s">
        <v>132</v>
      </c>
      <c r="AI92" s="8" t="s">
        <v>48</v>
      </c>
      <c r="AJ92" s="8" t="s">
        <v>48</v>
      </c>
    </row>
    <row r="93" ht="15.75" customHeight="1">
      <c r="A93" s="13" t="s">
        <v>347</v>
      </c>
      <c r="B93" s="31" t="s">
        <v>348</v>
      </c>
      <c r="C93" s="35" t="s">
        <v>48</v>
      </c>
      <c r="D93" s="2" t="s">
        <v>38</v>
      </c>
      <c r="E93" s="16">
        <v>2021.0</v>
      </c>
      <c r="F93" s="16" t="s">
        <v>40</v>
      </c>
      <c r="G93" s="39" t="s">
        <v>132</v>
      </c>
      <c r="H93" s="18" t="s">
        <v>356</v>
      </c>
      <c r="I93" s="2">
        <v>7.0</v>
      </c>
      <c r="J93" s="18" t="s">
        <v>362</v>
      </c>
      <c r="K93" s="19" t="str">
        <f t="shared" si="5"/>
        <v>&gt;&gt;23</v>
      </c>
      <c r="L93" s="24" t="s">
        <v>57</v>
      </c>
      <c r="M93" s="24" t="s">
        <v>366</v>
      </c>
      <c r="N93" s="24">
        <v>184.0</v>
      </c>
      <c r="O93" s="24">
        <v>8.0</v>
      </c>
      <c r="P93" s="1"/>
      <c r="Q93" s="1"/>
      <c r="R93" s="18"/>
      <c r="S93" s="18"/>
      <c r="T93" s="18"/>
      <c r="U93" s="1"/>
      <c r="V93" s="18"/>
      <c r="W93" s="18"/>
      <c r="X93" s="18"/>
      <c r="Y93" s="1"/>
      <c r="Z93" s="18" t="s">
        <v>356</v>
      </c>
      <c r="AA93" s="1"/>
      <c r="AB93" s="1" t="s">
        <v>245</v>
      </c>
      <c r="AC93" s="2" t="s">
        <v>245</v>
      </c>
      <c r="AD93" s="2" t="s">
        <v>245</v>
      </c>
      <c r="AE93" s="2" t="s">
        <v>245</v>
      </c>
      <c r="AF93" s="2" t="s">
        <v>245</v>
      </c>
      <c r="AG93" s="22" t="s">
        <v>40</v>
      </c>
      <c r="AH93" s="33" t="s">
        <v>132</v>
      </c>
      <c r="AI93" s="8" t="s">
        <v>48</v>
      </c>
      <c r="AJ93" s="8" t="s">
        <v>48</v>
      </c>
    </row>
    <row r="94" ht="15.75" customHeight="1">
      <c r="A94" s="13" t="s">
        <v>347</v>
      </c>
      <c r="B94" s="31" t="s">
        <v>348</v>
      </c>
      <c r="C94" s="35" t="s">
        <v>48</v>
      </c>
      <c r="D94" s="2" t="s">
        <v>38</v>
      </c>
      <c r="E94" s="16">
        <v>2021.0</v>
      </c>
      <c r="F94" s="16" t="s">
        <v>40</v>
      </c>
      <c r="G94" s="39" t="s">
        <v>132</v>
      </c>
      <c r="H94" s="18" t="s">
        <v>171</v>
      </c>
      <c r="I94" s="2">
        <v>20.0</v>
      </c>
      <c r="J94" s="18" t="s">
        <v>362</v>
      </c>
      <c r="K94" s="19" t="str">
        <f t="shared" si="5"/>
        <v>&gt;10.4</v>
      </c>
      <c r="L94" s="3" t="s">
        <v>67</v>
      </c>
      <c r="M94" s="24" t="s">
        <v>367</v>
      </c>
      <c r="N94" s="24">
        <v>448.7</v>
      </c>
      <c r="O94" s="24">
        <v>43.1</v>
      </c>
      <c r="P94" s="1"/>
      <c r="Q94" s="1"/>
      <c r="R94" s="18"/>
      <c r="S94" s="18"/>
      <c r="T94" s="18"/>
      <c r="U94" s="1"/>
      <c r="V94" s="18"/>
      <c r="W94" s="18"/>
      <c r="X94" s="18"/>
      <c r="Y94" s="1"/>
      <c r="Z94" s="18" t="s">
        <v>171</v>
      </c>
      <c r="AA94" s="1" t="s">
        <v>127</v>
      </c>
      <c r="AB94" s="1" t="s">
        <v>156</v>
      </c>
      <c r="AC94" s="4">
        <v>2.0</v>
      </c>
      <c r="AD94" s="1" t="s">
        <v>71</v>
      </c>
      <c r="AE94" s="2" t="s">
        <v>153</v>
      </c>
      <c r="AF94" s="5" t="s">
        <v>71</v>
      </c>
      <c r="AG94" s="22" t="s">
        <v>40</v>
      </c>
      <c r="AH94" s="33" t="s">
        <v>132</v>
      </c>
      <c r="AI94" s="8" t="s">
        <v>48</v>
      </c>
      <c r="AJ94" s="8" t="s">
        <v>48</v>
      </c>
    </row>
    <row r="95" ht="15.75" customHeight="1">
      <c r="A95" s="13" t="s">
        <v>347</v>
      </c>
      <c r="B95" s="31" t="s">
        <v>348</v>
      </c>
      <c r="C95" s="35" t="s">
        <v>48</v>
      </c>
      <c r="D95" s="2" t="s">
        <v>38</v>
      </c>
      <c r="E95" s="16">
        <v>2021.0</v>
      </c>
      <c r="F95" s="16" t="s">
        <v>40</v>
      </c>
      <c r="G95" s="39" t="s">
        <v>132</v>
      </c>
      <c r="H95" s="18" t="s">
        <v>85</v>
      </c>
      <c r="I95" s="2">
        <v>10.0</v>
      </c>
      <c r="J95" s="18" t="s">
        <v>362</v>
      </c>
      <c r="K95" s="19" t="str">
        <f t="shared" si="5"/>
        <v>&gt;&gt;24.6</v>
      </c>
      <c r="L95" s="24" t="s">
        <v>57</v>
      </c>
      <c r="M95" s="24" t="s">
        <v>357</v>
      </c>
      <c r="N95" s="24">
        <v>196.6</v>
      </c>
      <c r="O95" s="24">
        <v>8.0</v>
      </c>
      <c r="P95" s="1"/>
      <c r="Q95" s="1"/>
      <c r="R95" s="18"/>
      <c r="S95" s="18"/>
      <c r="T95" s="18"/>
      <c r="U95" s="1"/>
      <c r="V95" s="18"/>
      <c r="W95" s="18"/>
      <c r="X95" s="18"/>
      <c r="Y95" s="1"/>
      <c r="Z95" s="18" t="s">
        <v>85</v>
      </c>
      <c r="AA95" s="1" t="s">
        <v>360</v>
      </c>
      <c r="AB95" s="1" t="s">
        <v>85</v>
      </c>
      <c r="AC95" s="4">
        <v>2.0</v>
      </c>
      <c r="AD95" s="1" t="s">
        <v>53</v>
      </c>
      <c r="AE95" s="1" t="s">
        <v>53</v>
      </c>
      <c r="AF95" s="5" t="s">
        <v>86</v>
      </c>
      <c r="AG95" s="22" t="s">
        <v>40</v>
      </c>
      <c r="AH95" s="33" t="s">
        <v>132</v>
      </c>
      <c r="AI95" s="8" t="s">
        <v>48</v>
      </c>
      <c r="AJ95" s="8" t="s">
        <v>48</v>
      </c>
    </row>
    <row r="96" ht="15.75" customHeight="1">
      <c r="A96" s="13" t="s">
        <v>347</v>
      </c>
      <c r="B96" s="31" t="s">
        <v>348</v>
      </c>
      <c r="C96" s="35" t="s">
        <v>48</v>
      </c>
      <c r="D96" s="2" t="s">
        <v>38</v>
      </c>
      <c r="E96" s="16">
        <v>2021.0</v>
      </c>
      <c r="F96" s="16" t="s">
        <v>40</v>
      </c>
      <c r="G96" s="39" t="s">
        <v>132</v>
      </c>
      <c r="H96" s="18" t="s">
        <v>51</v>
      </c>
      <c r="I96" s="2">
        <v>20.0</v>
      </c>
      <c r="J96" s="18" t="s">
        <v>362</v>
      </c>
      <c r="K96" s="19" t="str">
        <f t="shared" si="5"/>
        <v>&gt;15</v>
      </c>
      <c r="L96" s="3" t="s">
        <v>67</v>
      </c>
      <c r="M96" s="24" t="s">
        <v>368</v>
      </c>
      <c r="N96" s="24">
        <v>312.1</v>
      </c>
      <c r="O96" s="24">
        <v>20.8</v>
      </c>
      <c r="P96" s="1"/>
      <c r="Q96" s="1"/>
      <c r="R96" s="18"/>
      <c r="S96" s="18"/>
      <c r="T96" s="18"/>
      <c r="U96" s="1"/>
      <c r="V96" s="18"/>
      <c r="W96" s="18"/>
      <c r="X96" s="18"/>
      <c r="Y96" s="1"/>
      <c r="Z96" s="18" t="s">
        <v>51</v>
      </c>
      <c r="AA96" s="1" t="s">
        <v>127</v>
      </c>
      <c r="AB96" s="1" t="s">
        <v>51</v>
      </c>
      <c r="AC96" s="4">
        <v>2.0</v>
      </c>
      <c r="AD96" s="1" t="s">
        <v>53</v>
      </c>
      <c r="AE96" s="1" t="s">
        <v>53</v>
      </c>
      <c r="AF96" s="5" t="s">
        <v>54</v>
      </c>
      <c r="AG96" s="22" t="s">
        <v>40</v>
      </c>
      <c r="AH96" s="33" t="s">
        <v>132</v>
      </c>
      <c r="AI96" s="8" t="s">
        <v>48</v>
      </c>
      <c r="AJ96" s="8" t="s">
        <v>48</v>
      </c>
    </row>
    <row r="97" ht="15.75" customHeight="1">
      <c r="A97" s="13" t="s">
        <v>347</v>
      </c>
      <c r="B97" s="31" t="s">
        <v>348</v>
      </c>
      <c r="C97" s="35" t="s">
        <v>48</v>
      </c>
      <c r="D97" s="2" t="s">
        <v>38</v>
      </c>
      <c r="E97" s="16">
        <v>2021.0</v>
      </c>
      <c r="F97" s="16" t="s">
        <v>40</v>
      </c>
      <c r="G97" s="39" t="s">
        <v>132</v>
      </c>
      <c r="H97" s="18" t="s">
        <v>349</v>
      </c>
      <c r="I97" s="2">
        <v>10.0</v>
      </c>
      <c r="J97" s="18" t="s">
        <v>169</v>
      </c>
      <c r="K97" s="19" t="str">
        <f t="shared" si="5"/>
        <v>&gt;&gt;7.7</v>
      </c>
      <c r="L97" s="24" t="s">
        <v>57</v>
      </c>
      <c r="M97" s="24" t="s">
        <v>369</v>
      </c>
      <c r="N97" s="24">
        <v>61.9</v>
      </c>
      <c r="O97" s="24">
        <v>8.0</v>
      </c>
      <c r="P97" s="1"/>
      <c r="Q97" s="1"/>
      <c r="R97" s="18"/>
      <c r="S97" s="18"/>
      <c r="T97" s="18"/>
      <c r="U97" s="1"/>
      <c r="V97" s="18"/>
      <c r="W97" s="18"/>
      <c r="X97" s="18"/>
      <c r="Y97" s="1"/>
      <c r="Z97" s="18" t="s">
        <v>349</v>
      </c>
      <c r="AA97" s="1"/>
      <c r="AB97" s="1" t="s">
        <v>352</v>
      </c>
      <c r="AC97" s="1" t="s">
        <v>352</v>
      </c>
      <c r="AD97" s="1" t="s">
        <v>352</v>
      </c>
      <c r="AE97" s="1" t="s">
        <v>352</v>
      </c>
      <c r="AF97" s="1" t="s">
        <v>352</v>
      </c>
      <c r="AG97" s="22" t="s">
        <v>40</v>
      </c>
      <c r="AH97" s="33" t="s">
        <v>132</v>
      </c>
      <c r="AI97" s="8" t="s">
        <v>48</v>
      </c>
      <c r="AJ97" s="8" t="s">
        <v>48</v>
      </c>
    </row>
    <row r="98" ht="15.75" customHeight="1">
      <c r="A98" s="13" t="s">
        <v>347</v>
      </c>
      <c r="B98" s="31" t="s">
        <v>348</v>
      </c>
      <c r="C98" s="35" t="s">
        <v>48</v>
      </c>
      <c r="D98" s="2" t="s">
        <v>38</v>
      </c>
      <c r="E98" s="16">
        <v>2021.0</v>
      </c>
      <c r="F98" s="16" t="s">
        <v>40</v>
      </c>
      <c r="G98" s="43" t="s">
        <v>132</v>
      </c>
      <c r="H98" s="18" t="s">
        <v>157</v>
      </c>
      <c r="I98" s="2">
        <v>10.0</v>
      </c>
      <c r="J98" s="18" t="s">
        <v>169</v>
      </c>
      <c r="K98" s="19" t="str">
        <f t="shared" si="5"/>
        <v>&gt;&gt;15.5</v>
      </c>
      <c r="L98" s="24" t="s">
        <v>57</v>
      </c>
      <c r="M98" s="24" t="s">
        <v>370</v>
      </c>
      <c r="N98" s="24">
        <v>123.8</v>
      </c>
      <c r="O98" s="24">
        <v>8.0</v>
      </c>
      <c r="P98" s="1"/>
      <c r="Q98" s="1"/>
      <c r="R98" s="18"/>
      <c r="S98" s="18"/>
      <c r="T98" s="18"/>
      <c r="U98" s="1"/>
      <c r="V98" s="18"/>
      <c r="W98" s="18"/>
      <c r="X98" s="18"/>
      <c r="Y98" s="1"/>
      <c r="Z98" s="18" t="s">
        <v>157</v>
      </c>
      <c r="AA98" s="1" t="s">
        <v>127</v>
      </c>
      <c r="AB98" s="1" t="s">
        <v>157</v>
      </c>
      <c r="AC98" s="4">
        <v>2.0</v>
      </c>
      <c r="AD98" s="1" t="s">
        <v>159</v>
      </c>
      <c r="AE98" s="1" t="s">
        <v>159</v>
      </c>
      <c r="AF98" s="5" t="s">
        <v>159</v>
      </c>
      <c r="AG98" s="22" t="s">
        <v>40</v>
      </c>
      <c r="AH98" s="33" t="s">
        <v>132</v>
      </c>
      <c r="AI98" s="8" t="s">
        <v>48</v>
      </c>
      <c r="AJ98" s="8" t="s">
        <v>48</v>
      </c>
    </row>
    <row r="99" ht="15.75" customHeight="1">
      <c r="A99" s="13" t="s">
        <v>347</v>
      </c>
      <c r="B99" s="31" t="s">
        <v>348</v>
      </c>
      <c r="C99" s="35" t="s">
        <v>48</v>
      </c>
      <c r="D99" s="2" t="s">
        <v>38</v>
      </c>
      <c r="E99" s="16">
        <v>2021.0</v>
      </c>
      <c r="F99" s="44" t="s">
        <v>40</v>
      </c>
      <c r="G99" s="39" t="s">
        <v>132</v>
      </c>
      <c r="H99" s="18" t="s">
        <v>354</v>
      </c>
      <c r="I99" s="2">
        <v>8.0</v>
      </c>
      <c r="J99" s="18" t="s">
        <v>169</v>
      </c>
      <c r="K99" s="19" t="str">
        <f t="shared" si="5"/>
        <v>&gt;&gt;7.2</v>
      </c>
      <c r="L99" s="24" t="s">
        <v>57</v>
      </c>
      <c r="M99" s="24" t="s">
        <v>371</v>
      </c>
      <c r="N99" s="24">
        <v>58.0</v>
      </c>
      <c r="O99" s="24">
        <v>8.0</v>
      </c>
      <c r="P99" s="1"/>
      <c r="Q99" s="1"/>
      <c r="R99" s="18"/>
      <c r="S99" s="18"/>
      <c r="T99" s="18"/>
      <c r="U99" s="1"/>
      <c r="V99" s="18"/>
      <c r="W99" s="18"/>
      <c r="X99" s="18"/>
      <c r="Y99" s="1"/>
      <c r="Z99" s="18" t="s">
        <v>354</v>
      </c>
      <c r="AA99" s="1"/>
      <c r="AB99" s="1" t="s">
        <v>242</v>
      </c>
      <c r="AC99" s="1" t="s">
        <v>242</v>
      </c>
      <c r="AD99" s="1" t="s">
        <v>242</v>
      </c>
      <c r="AE99" s="1" t="s">
        <v>242</v>
      </c>
      <c r="AF99" s="1" t="s">
        <v>242</v>
      </c>
      <c r="AG99" s="22" t="s">
        <v>40</v>
      </c>
      <c r="AH99" s="33" t="s">
        <v>132</v>
      </c>
      <c r="AI99" s="8" t="s">
        <v>48</v>
      </c>
      <c r="AJ99" s="8" t="s">
        <v>48</v>
      </c>
    </row>
    <row r="100" ht="15.75" customHeight="1">
      <c r="A100" s="13" t="s">
        <v>347</v>
      </c>
      <c r="B100" s="31" t="s">
        <v>348</v>
      </c>
      <c r="C100" s="35" t="s">
        <v>48</v>
      </c>
      <c r="D100" s="2" t="s">
        <v>38</v>
      </c>
      <c r="E100" s="16">
        <v>2021.0</v>
      </c>
      <c r="F100" s="16" t="s">
        <v>40</v>
      </c>
      <c r="G100" s="39" t="s">
        <v>132</v>
      </c>
      <c r="H100" s="18" t="s">
        <v>356</v>
      </c>
      <c r="I100" s="2">
        <v>7.0</v>
      </c>
      <c r="J100" s="18" t="s">
        <v>169</v>
      </c>
      <c r="K100" s="19" t="str">
        <f t="shared" si="5"/>
        <v>&gt;&gt;47.6</v>
      </c>
      <c r="L100" s="24" t="s">
        <v>57</v>
      </c>
      <c r="M100" s="24" t="s">
        <v>359</v>
      </c>
      <c r="N100" s="24">
        <v>380.4</v>
      </c>
      <c r="O100" s="24">
        <v>8.0</v>
      </c>
      <c r="P100" s="1"/>
      <c r="Q100" s="1"/>
      <c r="R100" s="18"/>
      <c r="S100" s="18"/>
      <c r="T100" s="18"/>
      <c r="U100" s="1"/>
      <c r="V100" s="18"/>
      <c r="W100" s="18"/>
      <c r="X100" s="18"/>
      <c r="Y100" s="1"/>
      <c r="Z100" s="18" t="s">
        <v>356</v>
      </c>
      <c r="AA100" s="1"/>
      <c r="AB100" s="1" t="s">
        <v>245</v>
      </c>
      <c r="AC100" s="2" t="s">
        <v>245</v>
      </c>
      <c r="AD100" s="2" t="s">
        <v>245</v>
      </c>
      <c r="AE100" s="2" t="s">
        <v>245</v>
      </c>
      <c r="AF100" s="2" t="s">
        <v>245</v>
      </c>
      <c r="AG100" s="22" t="s">
        <v>40</v>
      </c>
      <c r="AH100" s="33" t="s">
        <v>132</v>
      </c>
      <c r="AI100" s="8" t="s">
        <v>48</v>
      </c>
      <c r="AJ100" s="8" t="s">
        <v>48</v>
      </c>
    </row>
    <row r="101" ht="15.75" customHeight="1">
      <c r="A101" s="13" t="s">
        <v>347</v>
      </c>
      <c r="B101" s="31" t="s">
        <v>348</v>
      </c>
      <c r="C101" s="35" t="s">
        <v>48</v>
      </c>
      <c r="D101" s="2" t="s">
        <v>38</v>
      </c>
      <c r="E101" s="16">
        <v>2021.0</v>
      </c>
      <c r="F101" s="16" t="s">
        <v>40</v>
      </c>
      <c r="G101" s="39" t="s">
        <v>132</v>
      </c>
      <c r="H101" s="18" t="s">
        <v>171</v>
      </c>
      <c r="I101" s="2">
        <v>20.0</v>
      </c>
      <c r="J101" s="18" t="s">
        <v>169</v>
      </c>
      <c r="K101" s="19" t="str">
        <f t="shared" si="5"/>
        <v>&gt;11.1</v>
      </c>
      <c r="L101" s="3" t="s">
        <v>67</v>
      </c>
      <c r="M101" s="24" t="s">
        <v>372</v>
      </c>
      <c r="N101" s="24">
        <v>479.3</v>
      </c>
      <c r="O101" s="24">
        <v>43.1</v>
      </c>
      <c r="P101" s="1"/>
      <c r="Q101" s="1"/>
      <c r="R101" s="18"/>
      <c r="S101" s="18"/>
      <c r="T101" s="18"/>
      <c r="U101" s="1"/>
      <c r="V101" s="18"/>
      <c r="W101" s="18"/>
      <c r="X101" s="18"/>
      <c r="Y101" s="1"/>
      <c r="Z101" s="18" t="s">
        <v>171</v>
      </c>
      <c r="AA101" s="1" t="s">
        <v>127</v>
      </c>
      <c r="AB101" s="1" t="s">
        <v>156</v>
      </c>
      <c r="AC101" s="4">
        <v>2.0</v>
      </c>
      <c r="AD101" s="1" t="s">
        <v>71</v>
      </c>
      <c r="AE101" s="2" t="s">
        <v>153</v>
      </c>
      <c r="AF101" s="5" t="s">
        <v>71</v>
      </c>
      <c r="AG101" s="22" t="s">
        <v>40</v>
      </c>
      <c r="AH101" s="33" t="s">
        <v>132</v>
      </c>
      <c r="AI101" s="8" t="s">
        <v>48</v>
      </c>
      <c r="AJ101" s="8" t="s">
        <v>48</v>
      </c>
    </row>
    <row r="102" ht="15.75" customHeight="1">
      <c r="A102" s="13" t="s">
        <v>347</v>
      </c>
      <c r="B102" s="31" t="s">
        <v>348</v>
      </c>
      <c r="C102" s="35" t="s">
        <v>48</v>
      </c>
      <c r="D102" s="2" t="s">
        <v>38</v>
      </c>
      <c r="E102" s="16">
        <v>2021.0</v>
      </c>
      <c r="F102" s="16" t="s">
        <v>40</v>
      </c>
      <c r="G102" s="39" t="s">
        <v>132</v>
      </c>
      <c r="H102" s="18" t="s">
        <v>373</v>
      </c>
      <c r="I102" s="2">
        <v>5.0</v>
      </c>
      <c r="J102" s="18" t="s">
        <v>169</v>
      </c>
      <c r="K102" s="19" t="str">
        <f t="shared" si="5"/>
        <v>3.6</v>
      </c>
      <c r="L102" s="24"/>
      <c r="M102" s="24" t="s">
        <v>374</v>
      </c>
      <c r="N102" s="24">
        <v>868.2</v>
      </c>
      <c r="O102" s="24">
        <v>239.6</v>
      </c>
      <c r="P102" s="1"/>
      <c r="Q102" s="1"/>
      <c r="R102" s="18"/>
      <c r="S102" s="18"/>
      <c r="T102" s="18"/>
      <c r="U102" s="1"/>
      <c r="V102" s="18"/>
      <c r="W102" s="18"/>
      <c r="X102" s="18"/>
      <c r="Y102" s="1"/>
      <c r="Z102" s="18" t="s">
        <v>373</v>
      </c>
      <c r="AA102" s="1"/>
      <c r="AB102" s="1" t="s">
        <v>375</v>
      </c>
      <c r="AC102" s="4" t="s">
        <v>47</v>
      </c>
      <c r="AD102" s="1" t="s">
        <v>47</v>
      </c>
      <c r="AE102" s="1" t="s">
        <v>47</v>
      </c>
      <c r="AF102" s="5" t="s">
        <v>47</v>
      </c>
      <c r="AG102" s="22" t="s">
        <v>40</v>
      </c>
      <c r="AH102" s="33" t="s">
        <v>132</v>
      </c>
      <c r="AI102" s="8" t="s">
        <v>48</v>
      </c>
      <c r="AJ102" s="8" t="s">
        <v>48</v>
      </c>
    </row>
    <row r="103" ht="15.75" customHeight="1">
      <c r="A103" s="13" t="s">
        <v>347</v>
      </c>
      <c r="B103" s="31" t="s">
        <v>348</v>
      </c>
      <c r="C103" s="35" t="s">
        <v>48</v>
      </c>
      <c r="D103" s="2" t="s">
        <v>38</v>
      </c>
      <c r="E103" s="16">
        <v>2021.0</v>
      </c>
      <c r="F103" s="16" t="s">
        <v>40</v>
      </c>
      <c r="G103" s="39" t="s">
        <v>132</v>
      </c>
      <c r="H103" s="18" t="s">
        <v>85</v>
      </c>
      <c r="I103" s="2">
        <v>10.0</v>
      </c>
      <c r="J103" s="18" t="s">
        <v>169</v>
      </c>
      <c r="K103" s="19" t="str">
        <f t="shared" si="5"/>
        <v>&gt;&gt;36.5</v>
      </c>
      <c r="L103" s="24" t="s">
        <v>57</v>
      </c>
      <c r="M103" s="24" t="s">
        <v>376</v>
      </c>
      <c r="N103" s="24">
        <v>292.1</v>
      </c>
      <c r="O103" s="24">
        <v>8.0</v>
      </c>
      <c r="P103" s="1"/>
      <c r="Q103" s="1"/>
      <c r="R103" s="18"/>
      <c r="S103" s="18"/>
      <c r="T103" s="18"/>
      <c r="U103" s="1"/>
      <c r="V103" s="18"/>
      <c r="W103" s="18"/>
      <c r="X103" s="18"/>
      <c r="Y103" s="1"/>
      <c r="Z103" s="18" t="s">
        <v>85</v>
      </c>
      <c r="AA103" s="1" t="s">
        <v>360</v>
      </c>
      <c r="AB103" s="1" t="s">
        <v>85</v>
      </c>
      <c r="AC103" s="4">
        <v>2.0</v>
      </c>
      <c r="AD103" s="1" t="s">
        <v>53</v>
      </c>
      <c r="AE103" s="1" t="s">
        <v>53</v>
      </c>
      <c r="AF103" s="5" t="s">
        <v>86</v>
      </c>
      <c r="AG103" s="22" t="s">
        <v>40</v>
      </c>
      <c r="AH103" s="33" t="s">
        <v>132</v>
      </c>
      <c r="AI103" s="8" t="s">
        <v>48</v>
      </c>
      <c r="AJ103" s="8" t="s">
        <v>48</v>
      </c>
    </row>
    <row r="104" ht="15.75" customHeight="1">
      <c r="A104" s="13" t="s">
        <v>347</v>
      </c>
      <c r="B104" s="31" t="s">
        <v>348</v>
      </c>
      <c r="C104" s="35" t="s">
        <v>48</v>
      </c>
      <c r="D104" s="2" t="s">
        <v>38</v>
      </c>
      <c r="E104" s="16">
        <v>2021.0</v>
      </c>
      <c r="F104" s="16" t="s">
        <v>40</v>
      </c>
      <c r="G104" s="39" t="s">
        <v>132</v>
      </c>
      <c r="H104" s="18" t="s">
        <v>51</v>
      </c>
      <c r="I104" s="2">
        <v>20.0</v>
      </c>
      <c r="J104" s="18" t="s">
        <v>169</v>
      </c>
      <c r="K104" s="19" t="str">
        <f t="shared" si="5"/>
        <v>&gt;14.5</v>
      </c>
      <c r="L104" s="3" t="s">
        <v>67</v>
      </c>
      <c r="M104" s="24" t="s">
        <v>377</v>
      </c>
      <c r="N104" s="24">
        <v>301.9</v>
      </c>
      <c r="O104" s="24">
        <v>20.8</v>
      </c>
      <c r="P104" s="1"/>
      <c r="Q104" s="1"/>
      <c r="R104" s="18"/>
      <c r="S104" s="18"/>
      <c r="T104" s="18"/>
      <c r="U104" s="1"/>
      <c r="V104" s="18"/>
      <c r="W104" s="18"/>
      <c r="X104" s="18"/>
      <c r="Y104" s="1"/>
      <c r="Z104" s="18" t="s">
        <v>51</v>
      </c>
      <c r="AA104" s="1" t="s">
        <v>127</v>
      </c>
      <c r="AB104" s="1" t="s">
        <v>51</v>
      </c>
      <c r="AC104" s="4">
        <v>2.0</v>
      </c>
      <c r="AD104" s="1" t="s">
        <v>53</v>
      </c>
      <c r="AE104" s="1" t="s">
        <v>53</v>
      </c>
      <c r="AF104" s="5" t="s">
        <v>54</v>
      </c>
      <c r="AG104" s="22" t="s">
        <v>40</v>
      </c>
      <c r="AH104" s="33" t="s">
        <v>132</v>
      </c>
      <c r="AI104" s="8" t="s">
        <v>48</v>
      </c>
      <c r="AJ104" s="8" t="s">
        <v>48</v>
      </c>
    </row>
    <row r="105" ht="15.75" customHeight="1">
      <c r="A105" s="13" t="s">
        <v>347</v>
      </c>
      <c r="B105" s="31" t="s">
        <v>348</v>
      </c>
      <c r="C105" s="35" t="s">
        <v>48</v>
      </c>
      <c r="D105" s="2" t="s">
        <v>38</v>
      </c>
      <c r="E105" s="16">
        <v>2021.0</v>
      </c>
      <c r="F105" s="16" t="s">
        <v>40</v>
      </c>
      <c r="G105" s="39" t="s">
        <v>132</v>
      </c>
      <c r="H105" s="18" t="s">
        <v>378</v>
      </c>
      <c r="I105" s="2">
        <v>5.0</v>
      </c>
      <c r="J105" s="18" t="s">
        <v>169</v>
      </c>
      <c r="K105" s="19" t="str">
        <f t="shared" si="5"/>
        <v>&gt;5.6</v>
      </c>
      <c r="L105" s="3" t="s">
        <v>67</v>
      </c>
      <c r="M105" s="24" t="s">
        <v>379</v>
      </c>
      <c r="N105" s="24">
        <v>689.1</v>
      </c>
      <c r="O105" s="24">
        <v>123.8</v>
      </c>
      <c r="P105" s="1"/>
      <c r="Q105" s="1"/>
      <c r="R105" s="18"/>
      <c r="S105" s="18"/>
      <c r="T105" s="18"/>
      <c r="U105" s="1"/>
      <c r="V105" s="18"/>
      <c r="W105" s="18"/>
      <c r="X105" s="18"/>
      <c r="Y105" s="1"/>
      <c r="Z105" s="18" t="s">
        <v>378</v>
      </c>
      <c r="AA105" s="1"/>
      <c r="AB105" s="1" t="s">
        <v>380</v>
      </c>
      <c r="AC105" s="4" t="s">
        <v>105</v>
      </c>
      <c r="AD105" s="1" t="s">
        <v>105</v>
      </c>
      <c r="AE105" s="1" t="s">
        <v>105</v>
      </c>
      <c r="AF105" s="5" t="s">
        <v>105</v>
      </c>
      <c r="AG105" s="22" t="s">
        <v>40</v>
      </c>
      <c r="AH105" s="33" t="s">
        <v>132</v>
      </c>
      <c r="AI105" s="8" t="s">
        <v>48</v>
      </c>
      <c r="AJ105" s="8" t="s">
        <v>48</v>
      </c>
    </row>
    <row r="106" ht="15.75" customHeight="1">
      <c r="A106" s="15" t="s">
        <v>381</v>
      </c>
      <c r="B106" s="14" t="s">
        <v>382</v>
      </c>
      <c r="C106" s="15" t="s">
        <v>383</v>
      </c>
      <c r="D106" s="2" t="s">
        <v>48</v>
      </c>
      <c r="E106" s="2" t="s">
        <v>384</v>
      </c>
      <c r="F106" s="2" t="s">
        <v>385</v>
      </c>
      <c r="G106" s="2" t="s">
        <v>326</v>
      </c>
      <c r="H106" s="2" t="s">
        <v>386</v>
      </c>
      <c r="I106" s="2">
        <v>10.0</v>
      </c>
      <c r="J106" s="2" t="s">
        <v>222</v>
      </c>
      <c r="K106" s="19" t="str">
        <f t="shared" si="5"/>
        <v>10.6</v>
      </c>
      <c r="L106" s="3"/>
      <c r="M106" s="3" t="s">
        <v>387</v>
      </c>
      <c r="N106" s="2">
        <v>3874.0</v>
      </c>
      <c r="O106" s="2">
        <v>359.0</v>
      </c>
      <c r="P106" s="1"/>
      <c r="Q106" s="1"/>
      <c r="R106" s="1"/>
      <c r="S106" s="1"/>
      <c r="T106" s="2">
        <v>3.1</v>
      </c>
      <c r="U106" s="2">
        <v>1155.0</v>
      </c>
      <c r="V106" s="1"/>
      <c r="W106" s="1"/>
      <c r="X106" s="1"/>
      <c r="Y106" s="1"/>
      <c r="Z106" s="2" t="s">
        <v>388</v>
      </c>
      <c r="AA106" s="2" t="s">
        <v>201</v>
      </c>
      <c r="AB106" s="2" t="s">
        <v>389</v>
      </c>
      <c r="AC106" s="11" t="s">
        <v>47</v>
      </c>
      <c r="AD106" s="2" t="s">
        <v>47</v>
      </c>
      <c r="AE106" s="2" t="s">
        <v>47</v>
      </c>
      <c r="AF106" s="5" t="s">
        <v>47</v>
      </c>
      <c r="AG106" s="22" t="s">
        <v>40</v>
      </c>
      <c r="AH106" s="22" t="s">
        <v>198</v>
      </c>
      <c r="AI106" s="8" t="s">
        <v>48</v>
      </c>
      <c r="AJ106" s="8" t="s">
        <v>48</v>
      </c>
    </row>
    <row r="107" ht="15.75" customHeight="1">
      <c r="A107" s="15" t="s">
        <v>381</v>
      </c>
      <c r="B107" s="14" t="s">
        <v>382</v>
      </c>
      <c r="C107" s="15" t="s">
        <v>383</v>
      </c>
      <c r="D107" s="2" t="s">
        <v>48</v>
      </c>
      <c r="E107" s="2" t="s">
        <v>384</v>
      </c>
      <c r="F107" s="2" t="s">
        <v>385</v>
      </c>
      <c r="G107" s="2" t="s">
        <v>326</v>
      </c>
      <c r="H107" s="2" t="s">
        <v>390</v>
      </c>
      <c r="I107" s="2">
        <v>10.0</v>
      </c>
      <c r="J107" s="2" t="s">
        <v>222</v>
      </c>
      <c r="K107" s="19" t="str">
        <f t="shared" si="5"/>
        <v>13.7</v>
      </c>
      <c r="L107" s="3"/>
      <c r="M107" s="3" t="s">
        <v>391</v>
      </c>
      <c r="N107" s="2">
        <v>1766.0</v>
      </c>
      <c r="O107" s="2">
        <v>114.0</v>
      </c>
      <c r="P107" s="1"/>
      <c r="Q107" s="1"/>
      <c r="R107" s="1"/>
      <c r="S107" s="1"/>
      <c r="T107" s="2">
        <v>3.5</v>
      </c>
      <c r="U107" s="2">
        <v>494.0</v>
      </c>
      <c r="V107" s="1"/>
      <c r="W107" s="1"/>
      <c r="X107" s="1"/>
      <c r="Y107" s="1"/>
      <c r="Z107" s="2" t="s">
        <v>392</v>
      </c>
      <c r="AA107" s="2" t="s">
        <v>201</v>
      </c>
      <c r="AB107" s="2" t="s">
        <v>393</v>
      </c>
      <c r="AC107" s="11" t="s">
        <v>47</v>
      </c>
      <c r="AD107" s="2" t="s">
        <v>47</v>
      </c>
      <c r="AE107" s="2" t="s">
        <v>47</v>
      </c>
      <c r="AF107" s="5" t="s">
        <v>47</v>
      </c>
      <c r="AG107" s="22" t="s">
        <v>40</v>
      </c>
      <c r="AH107" s="22" t="s">
        <v>198</v>
      </c>
      <c r="AI107" s="8" t="s">
        <v>48</v>
      </c>
      <c r="AJ107" s="8" t="s">
        <v>48</v>
      </c>
    </row>
    <row r="108" ht="15.75" customHeight="1">
      <c r="A108" s="15" t="s">
        <v>381</v>
      </c>
      <c r="B108" s="14" t="s">
        <v>382</v>
      </c>
      <c r="C108" s="15" t="s">
        <v>383</v>
      </c>
      <c r="D108" s="2" t="s">
        <v>48</v>
      </c>
      <c r="E108" s="2" t="s">
        <v>384</v>
      </c>
      <c r="F108" s="2" t="s">
        <v>385</v>
      </c>
      <c r="G108" s="2" t="s">
        <v>326</v>
      </c>
      <c r="H108" s="2" t="s">
        <v>394</v>
      </c>
      <c r="I108" s="2">
        <v>10.0</v>
      </c>
      <c r="J108" s="2" t="s">
        <v>222</v>
      </c>
      <c r="K108" s="19" t="str">
        <f t="shared" si="5"/>
        <v>13.1</v>
      </c>
      <c r="L108" s="3"/>
      <c r="M108" s="3" t="s">
        <v>395</v>
      </c>
      <c r="N108" s="2">
        <v>1412.0</v>
      </c>
      <c r="O108" s="2">
        <v>94.0</v>
      </c>
      <c r="P108" s="1"/>
      <c r="Q108" s="1"/>
      <c r="R108" s="1"/>
      <c r="S108" s="1"/>
      <c r="T108" s="2">
        <v>4.7</v>
      </c>
      <c r="U108" s="2">
        <v>273.0</v>
      </c>
      <c r="V108" s="1"/>
      <c r="W108" s="1"/>
      <c r="X108" s="1"/>
      <c r="Y108" s="1"/>
      <c r="Z108" s="2" t="s">
        <v>396</v>
      </c>
      <c r="AA108" s="2" t="s">
        <v>397</v>
      </c>
      <c r="AB108" s="2" t="s">
        <v>398</v>
      </c>
      <c r="AC108" s="11" t="s">
        <v>47</v>
      </c>
      <c r="AD108" s="2" t="s">
        <v>47</v>
      </c>
      <c r="AE108" s="2" t="s">
        <v>47</v>
      </c>
      <c r="AF108" s="5" t="s">
        <v>47</v>
      </c>
      <c r="AG108" s="22" t="s">
        <v>40</v>
      </c>
      <c r="AH108" s="22" t="s">
        <v>198</v>
      </c>
      <c r="AI108" s="8" t="s">
        <v>48</v>
      </c>
      <c r="AJ108" s="8" t="s">
        <v>48</v>
      </c>
    </row>
    <row r="109" ht="15.75" customHeight="1">
      <c r="A109" s="15" t="s">
        <v>381</v>
      </c>
      <c r="B109" s="14" t="s">
        <v>382</v>
      </c>
      <c r="C109" s="15" t="s">
        <v>383</v>
      </c>
      <c r="D109" s="2" t="s">
        <v>48</v>
      </c>
      <c r="E109" s="2" t="s">
        <v>384</v>
      </c>
      <c r="F109" s="2" t="s">
        <v>385</v>
      </c>
      <c r="G109" s="2" t="s">
        <v>326</v>
      </c>
      <c r="H109" s="2" t="s">
        <v>399</v>
      </c>
      <c r="I109" s="2">
        <v>10.0</v>
      </c>
      <c r="J109" s="2" t="s">
        <v>222</v>
      </c>
      <c r="K109" s="19" t="str">
        <f t="shared" si="5"/>
        <v>&gt;42.6</v>
      </c>
      <c r="L109" s="3" t="s">
        <v>67</v>
      </c>
      <c r="M109" s="3" t="s">
        <v>400</v>
      </c>
      <c r="N109" s="2">
        <v>678.0</v>
      </c>
      <c r="O109" s="2">
        <v>12.0</v>
      </c>
      <c r="P109" s="1"/>
      <c r="Q109" s="1"/>
      <c r="R109" s="1"/>
      <c r="S109" s="1"/>
      <c r="T109" s="2">
        <v>10.1</v>
      </c>
      <c r="U109" s="2">
        <v>68.0</v>
      </c>
      <c r="V109" s="1"/>
      <c r="W109" s="1"/>
      <c r="X109" s="1"/>
      <c r="Y109" s="1"/>
      <c r="Z109" s="2" t="s">
        <v>85</v>
      </c>
      <c r="AA109" s="2" t="s">
        <v>201</v>
      </c>
      <c r="AB109" s="2" t="s">
        <v>85</v>
      </c>
      <c r="AC109" s="11">
        <v>2.0</v>
      </c>
      <c r="AD109" s="2" t="s">
        <v>53</v>
      </c>
      <c r="AE109" s="2" t="s">
        <v>53</v>
      </c>
      <c r="AF109" s="5" t="s">
        <v>86</v>
      </c>
      <c r="AG109" s="22" t="s">
        <v>40</v>
      </c>
      <c r="AH109" s="22" t="s">
        <v>198</v>
      </c>
      <c r="AI109" s="8" t="s">
        <v>48</v>
      </c>
      <c r="AJ109" s="8" t="s">
        <v>48</v>
      </c>
    </row>
    <row r="110" ht="15.75" customHeight="1">
      <c r="A110" s="15" t="s">
        <v>381</v>
      </c>
      <c r="B110" s="14" t="s">
        <v>382</v>
      </c>
      <c r="C110" s="15" t="s">
        <v>383</v>
      </c>
      <c r="D110" s="2" t="s">
        <v>48</v>
      </c>
      <c r="E110" s="2" t="s">
        <v>384</v>
      </c>
      <c r="F110" s="2" t="s">
        <v>385</v>
      </c>
      <c r="G110" s="2" t="s">
        <v>326</v>
      </c>
      <c r="H110" s="2" t="s">
        <v>401</v>
      </c>
      <c r="I110" s="2">
        <v>10.0</v>
      </c>
      <c r="J110" s="2" t="s">
        <v>222</v>
      </c>
      <c r="K110" s="19" t="str">
        <f t="shared" si="5"/>
        <v>&gt;23.3</v>
      </c>
      <c r="L110" s="3" t="s">
        <v>67</v>
      </c>
      <c r="M110" s="3" t="s">
        <v>402</v>
      </c>
      <c r="N110" s="2">
        <v>301.0</v>
      </c>
      <c r="O110" s="2">
        <v>11.0</v>
      </c>
      <c r="P110" s="1"/>
      <c r="Q110" s="1"/>
      <c r="R110" s="1"/>
      <c r="S110" s="1"/>
      <c r="T110" s="2">
        <v>5.8</v>
      </c>
      <c r="U110" s="2">
        <v>45.0</v>
      </c>
      <c r="V110" s="1"/>
      <c r="W110" s="1"/>
      <c r="X110" s="1"/>
      <c r="Y110" s="1"/>
      <c r="Z110" s="2" t="s">
        <v>51</v>
      </c>
      <c r="AA110" s="2" t="s">
        <v>201</v>
      </c>
      <c r="AB110" s="2" t="s">
        <v>51</v>
      </c>
      <c r="AC110" s="11">
        <v>2.0</v>
      </c>
      <c r="AD110" s="2" t="s">
        <v>53</v>
      </c>
      <c r="AE110" s="2" t="s">
        <v>53</v>
      </c>
      <c r="AF110" s="5" t="s">
        <v>54</v>
      </c>
      <c r="AG110" s="22" t="s">
        <v>40</v>
      </c>
      <c r="AH110" s="22" t="s">
        <v>198</v>
      </c>
      <c r="AI110" s="8" t="s">
        <v>48</v>
      </c>
      <c r="AJ110" s="8" t="s">
        <v>48</v>
      </c>
    </row>
    <row r="111" ht="15.75" customHeight="1">
      <c r="A111" s="15" t="s">
        <v>381</v>
      </c>
      <c r="B111" s="14" t="s">
        <v>382</v>
      </c>
      <c r="C111" s="15" t="s">
        <v>383</v>
      </c>
      <c r="D111" s="2" t="s">
        <v>48</v>
      </c>
      <c r="E111" s="2" t="s">
        <v>384</v>
      </c>
      <c r="F111" s="2" t="s">
        <v>385</v>
      </c>
      <c r="G111" s="2" t="s">
        <v>326</v>
      </c>
      <c r="H111" s="2" t="s">
        <v>403</v>
      </c>
      <c r="I111" s="2">
        <v>10.0</v>
      </c>
      <c r="J111" s="2" t="s">
        <v>222</v>
      </c>
      <c r="K111" s="19" t="str">
        <f t="shared" si="5"/>
        <v>16.7</v>
      </c>
      <c r="L111" s="3"/>
      <c r="M111" s="3" t="s">
        <v>404</v>
      </c>
      <c r="N111" s="2">
        <v>1311.0</v>
      </c>
      <c r="O111" s="2">
        <v>97.0</v>
      </c>
      <c r="P111" s="1"/>
      <c r="Q111" s="1"/>
      <c r="R111" s="1"/>
      <c r="S111" s="1"/>
      <c r="T111" s="2">
        <v>4.0</v>
      </c>
      <c r="U111" s="2">
        <v>343.0</v>
      </c>
      <c r="V111" s="1"/>
      <c r="W111" s="1"/>
      <c r="X111" s="1"/>
      <c r="Y111" s="1"/>
      <c r="Z111" s="2" t="s">
        <v>405</v>
      </c>
      <c r="AA111" s="2" t="s">
        <v>397</v>
      </c>
      <c r="AB111" s="2" t="s">
        <v>97</v>
      </c>
      <c r="AC111" s="11">
        <v>3.0</v>
      </c>
      <c r="AD111" s="2" t="s">
        <v>53</v>
      </c>
      <c r="AE111" s="2" t="s">
        <v>53</v>
      </c>
      <c r="AF111" s="5" t="s">
        <v>86</v>
      </c>
      <c r="AG111" s="22" t="s">
        <v>40</v>
      </c>
      <c r="AH111" s="22" t="s">
        <v>198</v>
      </c>
      <c r="AI111" s="8" t="s">
        <v>48</v>
      </c>
      <c r="AJ111" s="8" t="s">
        <v>48</v>
      </c>
    </row>
    <row r="112" ht="15.75" customHeight="1">
      <c r="A112" s="15" t="s">
        <v>381</v>
      </c>
      <c r="B112" s="14" t="s">
        <v>382</v>
      </c>
      <c r="C112" s="15" t="s">
        <v>383</v>
      </c>
      <c r="D112" s="2" t="s">
        <v>48</v>
      </c>
      <c r="E112" s="2" t="s">
        <v>384</v>
      </c>
      <c r="F112" s="2" t="s">
        <v>385</v>
      </c>
      <c r="G112" s="2" t="s">
        <v>326</v>
      </c>
      <c r="H112" s="2" t="s">
        <v>406</v>
      </c>
      <c r="I112" s="2">
        <v>10.0</v>
      </c>
      <c r="J112" s="2" t="s">
        <v>222</v>
      </c>
      <c r="K112" s="19" t="str">
        <f t="shared" si="5"/>
        <v>7.5</v>
      </c>
      <c r="L112" s="3"/>
      <c r="M112" s="3" t="s">
        <v>407</v>
      </c>
      <c r="N112" s="2">
        <v>674.0</v>
      </c>
      <c r="O112" s="2">
        <v>84.0</v>
      </c>
      <c r="P112" s="1"/>
      <c r="Q112" s="1"/>
      <c r="R112" s="1"/>
      <c r="S112" s="1"/>
      <c r="T112" s="2">
        <v>1.3</v>
      </c>
      <c r="U112" s="2">
        <v>478.0</v>
      </c>
      <c r="V112" s="1"/>
      <c r="W112" s="1"/>
      <c r="X112" s="1"/>
      <c r="Y112" s="1"/>
      <c r="Z112" s="2" t="s">
        <v>408</v>
      </c>
      <c r="AA112" s="2" t="s">
        <v>397</v>
      </c>
      <c r="AB112" s="2" t="s">
        <v>100</v>
      </c>
      <c r="AC112" s="11">
        <v>3.0</v>
      </c>
      <c r="AD112" s="2" t="s">
        <v>53</v>
      </c>
      <c r="AE112" s="2" t="s">
        <v>53</v>
      </c>
      <c r="AF112" s="5" t="s">
        <v>54</v>
      </c>
      <c r="AG112" s="22" t="s">
        <v>40</v>
      </c>
      <c r="AH112" s="22" t="s">
        <v>198</v>
      </c>
      <c r="AI112" s="8" t="s">
        <v>48</v>
      </c>
      <c r="AJ112" s="8" t="s">
        <v>48</v>
      </c>
    </row>
    <row r="113" ht="15.75" customHeight="1">
      <c r="A113" s="15" t="s">
        <v>381</v>
      </c>
      <c r="B113" s="14" t="s">
        <v>382</v>
      </c>
      <c r="C113" s="15" t="s">
        <v>383</v>
      </c>
      <c r="D113" s="2" t="s">
        <v>48</v>
      </c>
      <c r="E113" s="2" t="s">
        <v>384</v>
      </c>
      <c r="F113" s="2" t="s">
        <v>385</v>
      </c>
      <c r="G113" s="2" t="s">
        <v>326</v>
      </c>
      <c r="H113" s="2" t="s">
        <v>409</v>
      </c>
      <c r="I113" s="2">
        <v>15.0</v>
      </c>
      <c r="J113" s="2" t="s">
        <v>222</v>
      </c>
      <c r="K113" s="19" t="str">
        <f t="shared" si="5"/>
        <v>&gt;&gt;11.1</v>
      </c>
      <c r="L113" s="24" t="s">
        <v>57</v>
      </c>
      <c r="M113" s="3" t="s">
        <v>372</v>
      </c>
      <c r="N113" s="2">
        <v>103.0</v>
      </c>
      <c r="O113" s="2">
        <v>9.0</v>
      </c>
      <c r="P113" s="1"/>
      <c r="Q113" s="1"/>
      <c r="R113" s="1"/>
      <c r="S113" s="1"/>
      <c r="T113" s="2">
        <v>4.8</v>
      </c>
      <c r="U113" s="2">
        <v>17.0</v>
      </c>
      <c r="V113" s="1"/>
      <c r="W113" s="1"/>
      <c r="X113" s="1"/>
      <c r="Y113" s="1"/>
      <c r="Z113" s="2" t="s">
        <v>410</v>
      </c>
      <c r="AA113" s="2" t="s">
        <v>411</v>
      </c>
      <c r="AB113" s="2" t="s">
        <v>60</v>
      </c>
      <c r="AC113" s="18" t="s">
        <v>60</v>
      </c>
      <c r="AD113" s="18" t="s">
        <v>60</v>
      </c>
      <c r="AE113" s="18" t="s">
        <v>60</v>
      </c>
      <c r="AF113" s="18" t="s">
        <v>60</v>
      </c>
      <c r="AG113" s="22" t="s">
        <v>40</v>
      </c>
      <c r="AH113" s="22" t="s">
        <v>198</v>
      </c>
      <c r="AI113" s="8" t="s">
        <v>48</v>
      </c>
      <c r="AJ113" s="8" t="s">
        <v>48</v>
      </c>
    </row>
    <row r="114" ht="15.75" customHeight="1">
      <c r="A114" s="45" t="s">
        <v>412</v>
      </c>
      <c r="B114" s="46" t="s">
        <v>413</v>
      </c>
      <c r="C114" s="45" t="s">
        <v>38</v>
      </c>
      <c r="D114" s="1"/>
      <c r="E114" s="8" t="s">
        <v>414</v>
      </c>
      <c r="F114" s="45" t="s">
        <v>415</v>
      </c>
      <c r="G114" s="45" t="s">
        <v>416</v>
      </c>
      <c r="H114" s="45" t="s">
        <v>417</v>
      </c>
      <c r="I114" s="45">
        <v>7.0</v>
      </c>
      <c r="J114" s="45" t="s">
        <v>133</v>
      </c>
      <c r="K114" s="19">
        <v>22.0</v>
      </c>
      <c r="L114" s="10"/>
      <c r="M114" s="19">
        <v>22.0</v>
      </c>
      <c r="N114" s="47">
        <v>4243.0</v>
      </c>
      <c r="O114" s="47">
        <v>192.0</v>
      </c>
      <c r="P114" s="1"/>
      <c r="Q114" s="1"/>
      <c r="R114" s="1"/>
      <c r="S114" s="1"/>
      <c r="T114" s="1"/>
      <c r="U114" s="47">
        <v>2028.0</v>
      </c>
      <c r="V114" s="1"/>
      <c r="Y114" s="47">
        <v>2472.0</v>
      </c>
      <c r="Z114" s="47" t="s">
        <v>418</v>
      </c>
      <c r="AA114" s="2" t="s">
        <v>127</v>
      </c>
      <c r="AB114" s="47" t="s">
        <v>419</v>
      </c>
      <c r="AC114" s="47" t="s">
        <v>47</v>
      </c>
      <c r="AD114" s="47" t="s">
        <v>47</v>
      </c>
      <c r="AE114" s="47" t="s">
        <v>47</v>
      </c>
      <c r="AF114" s="48" t="s">
        <v>47</v>
      </c>
      <c r="AG114" s="47" t="s">
        <v>72</v>
      </c>
      <c r="AH114" s="26" t="s">
        <v>73</v>
      </c>
      <c r="AI114" s="8" t="s">
        <v>48</v>
      </c>
      <c r="AJ114" s="8" t="s">
        <v>48</v>
      </c>
    </row>
    <row r="115" ht="15.75" customHeight="1">
      <c r="A115" s="45" t="s">
        <v>412</v>
      </c>
      <c r="B115" s="46" t="s">
        <v>413</v>
      </c>
      <c r="C115" s="45" t="s">
        <v>38</v>
      </c>
      <c r="D115" s="1"/>
      <c r="E115" s="8" t="s">
        <v>414</v>
      </c>
      <c r="F115" s="45" t="s">
        <v>415</v>
      </c>
      <c r="G115" s="45" t="s">
        <v>416</v>
      </c>
      <c r="H115" s="45" t="s">
        <v>420</v>
      </c>
      <c r="I115" s="45">
        <v>7.0</v>
      </c>
      <c r="J115" s="45" t="s">
        <v>133</v>
      </c>
      <c r="K115" s="19">
        <v>30.0</v>
      </c>
      <c r="L115" s="10"/>
      <c r="M115" s="19">
        <v>30.0</v>
      </c>
      <c r="N115" s="47">
        <v>3270.0</v>
      </c>
      <c r="O115" s="47">
        <v>109.0</v>
      </c>
      <c r="P115" s="1"/>
      <c r="Q115" s="1"/>
      <c r="R115" s="1"/>
      <c r="S115" s="1"/>
      <c r="T115" s="1"/>
      <c r="U115" s="47">
        <v>1079.0</v>
      </c>
      <c r="V115" s="1"/>
      <c r="Y115" s="47">
        <v>1465.0</v>
      </c>
      <c r="Z115" s="47" t="s">
        <v>418</v>
      </c>
      <c r="AA115" s="2" t="s">
        <v>421</v>
      </c>
      <c r="AB115" s="47" t="s">
        <v>419</v>
      </c>
      <c r="AC115" s="47" t="s">
        <v>47</v>
      </c>
      <c r="AD115" s="47" t="s">
        <v>47</v>
      </c>
      <c r="AE115" s="47" t="s">
        <v>47</v>
      </c>
      <c r="AF115" s="48" t="s">
        <v>47</v>
      </c>
      <c r="AG115" s="47" t="s">
        <v>72</v>
      </c>
      <c r="AH115" s="26" t="s">
        <v>73</v>
      </c>
      <c r="AI115" s="8" t="s">
        <v>48</v>
      </c>
      <c r="AJ115" s="8" t="s">
        <v>48</v>
      </c>
    </row>
    <row r="116" ht="15.75" customHeight="1">
      <c r="A116" s="45" t="s">
        <v>412</v>
      </c>
      <c r="B116" s="46" t="s">
        <v>413</v>
      </c>
      <c r="C116" s="45" t="s">
        <v>38</v>
      </c>
      <c r="D116" s="1"/>
      <c r="E116" s="8" t="s">
        <v>414</v>
      </c>
      <c r="F116" s="45" t="s">
        <v>415</v>
      </c>
      <c r="G116" s="45" t="s">
        <v>416</v>
      </c>
      <c r="H116" s="45" t="s">
        <v>422</v>
      </c>
      <c r="I116" s="45">
        <v>7.0</v>
      </c>
      <c r="J116" s="45" t="s">
        <v>133</v>
      </c>
      <c r="K116" s="19">
        <v>16.1</v>
      </c>
      <c r="L116" s="10"/>
      <c r="M116" s="19">
        <v>16.1</v>
      </c>
      <c r="N116" s="47">
        <v>14868.0</v>
      </c>
      <c r="O116" s="47">
        <v>921.0</v>
      </c>
      <c r="P116" s="1"/>
      <c r="Q116" s="1"/>
      <c r="R116" s="1"/>
      <c r="S116" s="1"/>
      <c r="T116" s="1"/>
      <c r="U116" s="47">
        <v>10688.0</v>
      </c>
      <c r="V116" s="1"/>
      <c r="Y116" s="47">
        <v>14634.0</v>
      </c>
      <c r="Z116" s="47" t="s">
        <v>45</v>
      </c>
      <c r="AA116" s="2" t="s">
        <v>143</v>
      </c>
      <c r="AB116" s="47" t="s">
        <v>46</v>
      </c>
      <c r="AC116" s="47" t="s">
        <v>47</v>
      </c>
      <c r="AD116" s="47" t="s">
        <v>47</v>
      </c>
      <c r="AE116" s="47" t="s">
        <v>47</v>
      </c>
      <c r="AF116" s="48" t="s">
        <v>47</v>
      </c>
      <c r="AG116" s="47" t="s">
        <v>72</v>
      </c>
      <c r="AH116" s="26" t="s">
        <v>73</v>
      </c>
      <c r="AI116" s="8" t="s">
        <v>48</v>
      </c>
      <c r="AJ116" s="8" t="s">
        <v>48</v>
      </c>
    </row>
    <row r="117" ht="15.75" customHeight="1">
      <c r="A117" s="45" t="s">
        <v>412</v>
      </c>
      <c r="B117" s="46" t="s">
        <v>413</v>
      </c>
      <c r="C117" s="45" t="s">
        <v>38</v>
      </c>
      <c r="D117" s="1"/>
      <c r="E117" s="8" t="s">
        <v>414</v>
      </c>
      <c r="F117" s="45" t="s">
        <v>415</v>
      </c>
      <c r="G117" s="45" t="s">
        <v>416</v>
      </c>
      <c r="H117" s="45" t="s">
        <v>423</v>
      </c>
      <c r="I117" s="45">
        <v>8.0</v>
      </c>
      <c r="J117" s="45" t="s">
        <v>133</v>
      </c>
      <c r="K117" s="19">
        <v>26.0</v>
      </c>
      <c r="L117" s="10"/>
      <c r="M117" s="19">
        <v>26.0</v>
      </c>
      <c r="N117" s="47">
        <v>989.0</v>
      </c>
      <c r="O117" s="47">
        <v>38.0</v>
      </c>
      <c r="P117" s="1"/>
      <c r="Q117" s="1"/>
      <c r="R117" s="1"/>
      <c r="S117" s="1"/>
      <c r="T117" s="1"/>
      <c r="U117" s="47">
        <v>162.0</v>
      </c>
      <c r="V117" s="1"/>
      <c r="Y117" s="47">
        <v>323.0</v>
      </c>
      <c r="Z117" s="47" t="s">
        <v>85</v>
      </c>
      <c r="AA117" s="2" t="s">
        <v>424</v>
      </c>
      <c r="AB117" s="47" t="s">
        <v>85</v>
      </c>
      <c r="AC117" s="47">
        <v>2.0</v>
      </c>
      <c r="AD117" s="47" t="s">
        <v>53</v>
      </c>
      <c r="AE117" s="47" t="s">
        <v>53</v>
      </c>
      <c r="AF117" s="11" t="s">
        <v>86</v>
      </c>
      <c r="AG117" s="47" t="s">
        <v>72</v>
      </c>
      <c r="AH117" s="26" t="s">
        <v>73</v>
      </c>
      <c r="AI117" s="8" t="s">
        <v>48</v>
      </c>
      <c r="AJ117" s="8" t="s">
        <v>48</v>
      </c>
    </row>
    <row r="118" ht="15.75" customHeight="1">
      <c r="A118" s="45" t="s">
        <v>412</v>
      </c>
      <c r="B118" s="46" t="s">
        <v>413</v>
      </c>
      <c r="C118" s="45" t="s">
        <v>38</v>
      </c>
      <c r="D118" s="1"/>
      <c r="E118" s="8" t="s">
        <v>414</v>
      </c>
      <c r="F118" s="45" t="s">
        <v>415</v>
      </c>
      <c r="G118" s="45" t="s">
        <v>416</v>
      </c>
      <c r="H118" s="45" t="s">
        <v>425</v>
      </c>
      <c r="I118" s="45">
        <v>12.0</v>
      </c>
      <c r="J118" s="45" t="s">
        <v>133</v>
      </c>
      <c r="K118" s="19">
        <v>18.3</v>
      </c>
      <c r="L118" s="10"/>
      <c r="M118" s="19">
        <v>18.3</v>
      </c>
      <c r="N118" s="47">
        <v>1121.0</v>
      </c>
      <c r="O118" s="47">
        <v>61.0</v>
      </c>
      <c r="P118" s="1"/>
      <c r="Q118" s="1"/>
      <c r="R118" s="1"/>
      <c r="S118" s="1"/>
      <c r="T118" s="1"/>
      <c r="U118" s="47">
        <v>396.0</v>
      </c>
      <c r="V118" s="1"/>
      <c r="Y118" s="47">
        <v>821.0</v>
      </c>
      <c r="Z118" s="47" t="s">
        <v>51</v>
      </c>
      <c r="AA118" s="2" t="s">
        <v>127</v>
      </c>
      <c r="AB118" s="47" t="s">
        <v>51</v>
      </c>
      <c r="AC118" s="47">
        <v>2.0</v>
      </c>
      <c r="AD118" s="47" t="s">
        <v>53</v>
      </c>
      <c r="AE118" s="47" t="s">
        <v>53</v>
      </c>
      <c r="AF118" s="48" t="s">
        <v>54</v>
      </c>
      <c r="AG118" s="47" t="s">
        <v>72</v>
      </c>
      <c r="AH118" s="26" t="s">
        <v>73</v>
      </c>
      <c r="AI118" s="8" t="s">
        <v>48</v>
      </c>
      <c r="AJ118" s="8" t="s">
        <v>48</v>
      </c>
    </row>
    <row r="119" ht="15.75" customHeight="1">
      <c r="A119" s="45" t="s">
        <v>412</v>
      </c>
      <c r="B119" s="46" t="s">
        <v>413</v>
      </c>
      <c r="C119" s="45" t="s">
        <v>38</v>
      </c>
      <c r="D119" s="1"/>
      <c r="E119" s="8" t="s">
        <v>414</v>
      </c>
      <c r="F119" s="45" t="s">
        <v>415</v>
      </c>
      <c r="G119" s="45" t="s">
        <v>416</v>
      </c>
      <c r="H119" s="45" t="s">
        <v>426</v>
      </c>
      <c r="I119" s="45">
        <v>12.0</v>
      </c>
      <c r="J119" s="45" t="s">
        <v>133</v>
      </c>
      <c r="K119" s="19">
        <v>10.8</v>
      </c>
      <c r="L119" s="10"/>
      <c r="M119" s="19">
        <v>10.8</v>
      </c>
      <c r="N119" s="47">
        <v>616.0</v>
      </c>
      <c r="O119" s="47">
        <v>57.0</v>
      </c>
      <c r="P119" s="1"/>
      <c r="Q119" s="1"/>
      <c r="R119" s="1"/>
      <c r="S119" s="1"/>
      <c r="T119" s="1"/>
      <c r="U119" s="47">
        <v>256.0</v>
      </c>
      <c r="V119" s="1"/>
      <c r="Y119" s="47">
        <v>473.0</v>
      </c>
      <c r="Z119" s="47" t="s">
        <v>51</v>
      </c>
      <c r="AA119" s="2" t="s">
        <v>421</v>
      </c>
      <c r="AB119" s="47" t="s">
        <v>51</v>
      </c>
      <c r="AC119" s="47">
        <v>2.0</v>
      </c>
      <c r="AD119" s="47" t="s">
        <v>53</v>
      </c>
      <c r="AE119" s="47" t="s">
        <v>53</v>
      </c>
      <c r="AF119" s="48" t="s">
        <v>54</v>
      </c>
      <c r="AG119" s="47" t="s">
        <v>72</v>
      </c>
      <c r="AH119" s="26" t="s">
        <v>73</v>
      </c>
      <c r="AI119" s="8" t="s">
        <v>48</v>
      </c>
      <c r="AJ119" s="8" t="s">
        <v>48</v>
      </c>
    </row>
    <row r="120" ht="15.75" customHeight="1">
      <c r="A120" s="45" t="s">
        <v>412</v>
      </c>
      <c r="B120" s="46" t="s">
        <v>413</v>
      </c>
      <c r="C120" s="45" t="s">
        <v>38</v>
      </c>
      <c r="D120" s="1"/>
      <c r="E120" s="8" t="s">
        <v>414</v>
      </c>
      <c r="F120" s="45" t="s">
        <v>415</v>
      </c>
      <c r="G120" s="45" t="s">
        <v>416</v>
      </c>
      <c r="H120" s="45" t="s">
        <v>427</v>
      </c>
      <c r="I120" s="45">
        <v>9.0</v>
      </c>
      <c r="J120" s="45" t="s">
        <v>133</v>
      </c>
      <c r="K120" s="19">
        <v>34.3</v>
      </c>
      <c r="L120" s="10"/>
      <c r="M120" s="19">
        <v>34.3</v>
      </c>
      <c r="N120" s="47">
        <v>859.0</v>
      </c>
      <c r="O120" s="47">
        <v>25.0</v>
      </c>
      <c r="P120" s="1"/>
      <c r="Q120" s="1"/>
      <c r="R120" s="1"/>
      <c r="S120" s="1"/>
      <c r="T120" s="1"/>
      <c r="U120" s="47">
        <v>172.0</v>
      </c>
      <c r="V120" s="1"/>
      <c r="Y120" s="47">
        <v>325.0</v>
      </c>
      <c r="Z120" s="47" t="s">
        <v>428</v>
      </c>
      <c r="AA120" s="2" t="s">
        <v>429</v>
      </c>
      <c r="AB120" s="47" t="s">
        <v>428</v>
      </c>
      <c r="AC120" s="47">
        <v>2.0</v>
      </c>
      <c r="AD120" s="47" t="s">
        <v>53</v>
      </c>
      <c r="AE120" s="47" t="s">
        <v>53</v>
      </c>
      <c r="AF120" s="48" t="s">
        <v>54</v>
      </c>
      <c r="AG120" s="47" t="s">
        <v>72</v>
      </c>
      <c r="AH120" s="26" t="s">
        <v>73</v>
      </c>
      <c r="AI120" s="8" t="s">
        <v>48</v>
      </c>
      <c r="AJ120" s="8" t="s">
        <v>48</v>
      </c>
    </row>
    <row r="121" ht="15.75" customHeight="1">
      <c r="A121" s="45" t="s">
        <v>412</v>
      </c>
      <c r="B121" s="46" t="s">
        <v>413</v>
      </c>
      <c r="C121" s="45" t="s">
        <v>38</v>
      </c>
      <c r="D121" s="1"/>
      <c r="E121" s="8" t="s">
        <v>414</v>
      </c>
      <c r="F121" s="45" t="s">
        <v>415</v>
      </c>
      <c r="G121" s="45" t="s">
        <v>416</v>
      </c>
      <c r="H121" s="45" t="s">
        <v>430</v>
      </c>
      <c r="I121" s="45">
        <v>12.0</v>
      </c>
      <c r="J121" s="45" t="s">
        <v>133</v>
      </c>
      <c r="K121" s="19">
        <v>13.6</v>
      </c>
      <c r="L121" s="10"/>
      <c r="M121" s="19">
        <v>13.6</v>
      </c>
      <c r="N121" s="47">
        <v>4892.0</v>
      </c>
      <c r="O121" s="47">
        <v>360.0</v>
      </c>
      <c r="P121" s="1"/>
      <c r="Q121" s="1"/>
      <c r="R121" s="1"/>
      <c r="S121" s="1"/>
      <c r="T121" s="1"/>
      <c r="U121" s="47">
        <v>1869.0</v>
      </c>
      <c r="V121" s="1"/>
      <c r="Y121" s="47">
        <v>4245.0</v>
      </c>
      <c r="Z121" s="47" t="s">
        <v>431</v>
      </c>
      <c r="AA121" s="2" t="s">
        <v>143</v>
      </c>
      <c r="AB121" s="47" t="s">
        <v>431</v>
      </c>
      <c r="AC121" s="47">
        <v>3.0</v>
      </c>
      <c r="AD121" s="47" t="s">
        <v>53</v>
      </c>
      <c r="AE121" s="47" t="s">
        <v>53</v>
      </c>
      <c r="AF121" s="48" t="s">
        <v>54</v>
      </c>
      <c r="AG121" s="47" t="s">
        <v>72</v>
      </c>
      <c r="AH121" s="26" t="s">
        <v>73</v>
      </c>
      <c r="AI121" s="8" t="s">
        <v>48</v>
      </c>
      <c r="AJ121" s="8" t="s">
        <v>48</v>
      </c>
    </row>
    <row r="122" ht="15.75" customHeight="1">
      <c r="A122" s="45" t="s">
        <v>412</v>
      </c>
      <c r="B122" s="46" t="s">
        <v>413</v>
      </c>
      <c r="C122" s="45" t="s">
        <v>38</v>
      </c>
      <c r="D122" s="1"/>
      <c r="E122" s="2" t="s">
        <v>414</v>
      </c>
      <c r="F122" s="45" t="s">
        <v>415</v>
      </c>
      <c r="G122" s="45" t="s">
        <v>416</v>
      </c>
      <c r="H122" s="45" t="s">
        <v>432</v>
      </c>
      <c r="I122" s="45">
        <v>10.0</v>
      </c>
      <c r="J122" s="45" t="s">
        <v>133</v>
      </c>
      <c r="K122" s="19" t="s">
        <v>433</v>
      </c>
      <c r="L122" s="19" t="s">
        <v>67</v>
      </c>
      <c r="M122" s="19">
        <v>25.9</v>
      </c>
      <c r="N122" s="47">
        <v>233.0</v>
      </c>
      <c r="O122" s="47">
        <v>9.0</v>
      </c>
      <c r="P122" s="1"/>
      <c r="Q122" s="1"/>
      <c r="R122" s="1"/>
      <c r="S122" s="1"/>
      <c r="T122" s="1"/>
      <c r="U122" s="47">
        <v>65.0</v>
      </c>
      <c r="V122" s="1"/>
      <c r="Y122" s="47">
        <v>102.0</v>
      </c>
      <c r="Z122" s="47" t="s">
        <v>264</v>
      </c>
      <c r="AA122" s="47" t="s">
        <v>434</v>
      </c>
      <c r="AB122" s="47" t="s">
        <v>60</v>
      </c>
      <c r="AC122" s="18" t="s">
        <v>60</v>
      </c>
      <c r="AD122" s="18" t="s">
        <v>60</v>
      </c>
      <c r="AE122" s="18" t="s">
        <v>60</v>
      </c>
      <c r="AF122" s="18" t="s">
        <v>60</v>
      </c>
      <c r="AG122" s="47" t="s">
        <v>72</v>
      </c>
      <c r="AH122" s="26" t="s">
        <v>73</v>
      </c>
      <c r="AI122" s="8" t="s">
        <v>48</v>
      </c>
      <c r="AJ122" s="8" t="s">
        <v>48</v>
      </c>
    </row>
    <row r="123" ht="15.75" customHeight="1">
      <c r="A123" s="15" t="s">
        <v>435</v>
      </c>
      <c r="B123" s="14" t="s">
        <v>436</v>
      </c>
      <c r="C123" s="15" t="s">
        <v>48</v>
      </c>
      <c r="D123" s="2" t="s">
        <v>38</v>
      </c>
      <c r="E123" s="2" t="s">
        <v>138</v>
      </c>
      <c r="F123" s="2" t="s">
        <v>64</v>
      </c>
      <c r="G123" s="2" t="s">
        <v>65</v>
      </c>
      <c r="H123" s="2" t="s">
        <v>437</v>
      </c>
      <c r="I123" s="2">
        <v>12.0</v>
      </c>
      <c r="J123" s="2" t="s">
        <v>133</v>
      </c>
      <c r="K123" s="19" t="str">
        <f t="shared" ref="K123:K144" si="6">L123&amp;""&amp;M123</f>
        <v>19.9</v>
      </c>
      <c r="L123" s="3"/>
      <c r="M123" s="3" t="s">
        <v>438</v>
      </c>
      <c r="N123" s="2">
        <v>3415.0</v>
      </c>
      <c r="O123" s="2">
        <v>172.0</v>
      </c>
      <c r="P123" s="1"/>
      <c r="Q123" s="1"/>
      <c r="R123" s="1">
        <f t="shared" ref="R123:R130" si="7">N123/S123</f>
        <v>2.2751499</v>
      </c>
      <c r="S123" s="2">
        <v>1501.0</v>
      </c>
      <c r="T123" s="1">
        <f t="shared" ref="T123:T130" si="8">N123/U123</f>
        <v>8.801546392</v>
      </c>
      <c r="U123" s="2">
        <v>388.0</v>
      </c>
      <c r="V123" s="1"/>
      <c r="W123" s="1"/>
      <c r="X123" s="1">
        <f t="shared" ref="X123:X130" si="9">N123/Y123</f>
        <v>0.3307185745</v>
      </c>
      <c r="Y123" s="2">
        <v>10326.0</v>
      </c>
      <c r="Z123" s="2" t="s">
        <v>439</v>
      </c>
      <c r="AA123" s="49" t="s">
        <v>440</v>
      </c>
      <c r="AB123" s="2" t="s">
        <v>439</v>
      </c>
      <c r="AC123" s="2" t="s">
        <v>245</v>
      </c>
      <c r="AD123" s="2" t="s">
        <v>245</v>
      </c>
      <c r="AE123" s="2" t="s">
        <v>245</v>
      </c>
      <c r="AF123" s="2" t="s">
        <v>245</v>
      </c>
      <c r="AG123" s="22" t="s">
        <v>72</v>
      </c>
      <c r="AH123" s="23" t="s">
        <v>73</v>
      </c>
      <c r="AI123" s="8" t="s">
        <v>48</v>
      </c>
      <c r="AJ123" s="8" t="s">
        <v>48</v>
      </c>
    </row>
    <row r="124" ht="15.75" customHeight="1">
      <c r="A124" s="15" t="s">
        <v>435</v>
      </c>
      <c r="B124" s="14" t="s">
        <v>436</v>
      </c>
      <c r="C124" s="15" t="s">
        <v>48</v>
      </c>
      <c r="D124" s="2" t="s">
        <v>38</v>
      </c>
      <c r="E124" s="2" t="s">
        <v>138</v>
      </c>
      <c r="F124" s="2" t="s">
        <v>64</v>
      </c>
      <c r="G124" s="2" t="s">
        <v>65</v>
      </c>
      <c r="H124" s="2" t="s">
        <v>441</v>
      </c>
      <c r="I124" s="2">
        <v>20.0</v>
      </c>
      <c r="J124" s="2" t="s">
        <v>133</v>
      </c>
      <c r="K124" s="19" t="str">
        <f t="shared" si="6"/>
        <v>62.8</v>
      </c>
      <c r="L124" s="3"/>
      <c r="M124" s="3" t="s">
        <v>442</v>
      </c>
      <c r="N124" s="2">
        <v>2891.0</v>
      </c>
      <c r="O124" s="2">
        <v>46.0</v>
      </c>
      <c r="P124" s="1"/>
      <c r="Q124" s="1"/>
      <c r="R124" s="1">
        <f t="shared" si="7"/>
        <v>1.330418776</v>
      </c>
      <c r="S124" s="2">
        <v>2173.0</v>
      </c>
      <c r="T124" s="1">
        <f t="shared" si="8"/>
        <v>4.76276771</v>
      </c>
      <c r="U124" s="2">
        <v>607.0</v>
      </c>
      <c r="V124" s="1"/>
      <c r="W124" s="1"/>
      <c r="X124" s="1">
        <f t="shared" si="9"/>
        <v>3.05602537</v>
      </c>
      <c r="Y124" s="2">
        <v>946.0</v>
      </c>
      <c r="Z124" s="2" t="s">
        <v>443</v>
      </c>
      <c r="AA124" s="49" t="s">
        <v>444</v>
      </c>
      <c r="AB124" s="2" t="s">
        <v>443</v>
      </c>
      <c r="AC124" s="11">
        <v>2.0</v>
      </c>
      <c r="AD124" s="2" t="s">
        <v>53</v>
      </c>
      <c r="AE124" s="2" t="s">
        <v>53</v>
      </c>
      <c r="AF124" s="5" t="s">
        <v>86</v>
      </c>
      <c r="AG124" s="22" t="s">
        <v>72</v>
      </c>
      <c r="AH124" s="23" t="s">
        <v>73</v>
      </c>
      <c r="AI124" s="8" t="s">
        <v>48</v>
      </c>
      <c r="AJ124" s="8" t="s">
        <v>48</v>
      </c>
    </row>
    <row r="125" ht="15.75" customHeight="1">
      <c r="A125" s="15" t="s">
        <v>435</v>
      </c>
      <c r="B125" s="14" t="s">
        <v>436</v>
      </c>
      <c r="C125" s="15" t="s">
        <v>48</v>
      </c>
      <c r="D125" s="2" t="s">
        <v>38</v>
      </c>
      <c r="E125" s="2" t="s">
        <v>138</v>
      </c>
      <c r="F125" s="2" t="s">
        <v>64</v>
      </c>
      <c r="G125" s="2" t="s">
        <v>65</v>
      </c>
      <c r="H125" s="2" t="s">
        <v>445</v>
      </c>
      <c r="I125" s="2">
        <v>28.0</v>
      </c>
      <c r="J125" s="2" t="s">
        <v>133</v>
      </c>
      <c r="K125" s="19" t="str">
        <f t="shared" si="6"/>
        <v>27.9</v>
      </c>
      <c r="L125" s="24"/>
      <c r="M125" s="3" t="s">
        <v>446</v>
      </c>
      <c r="N125" s="2">
        <v>1144.0</v>
      </c>
      <c r="O125" s="2">
        <v>41.0</v>
      </c>
      <c r="P125" s="1"/>
      <c r="Q125" s="1"/>
      <c r="R125" s="1">
        <f t="shared" si="7"/>
        <v>1.294117647</v>
      </c>
      <c r="S125" s="2">
        <v>884.0</v>
      </c>
      <c r="T125" s="1">
        <f t="shared" si="8"/>
        <v>4.995633188</v>
      </c>
      <c r="U125" s="2">
        <v>229.0</v>
      </c>
      <c r="V125" s="1"/>
      <c r="W125" s="1"/>
      <c r="X125" s="1">
        <f t="shared" si="9"/>
        <v>1.824561404</v>
      </c>
      <c r="Y125" s="2">
        <v>627.0</v>
      </c>
      <c r="Z125" s="2" t="s">
        <v>51</v>
      </c>
      <c r="AA125" s="49" t="s">
        <v>444</v>
      </c>
      <c r="AB125" s="2" t="s">
        <v>51</v>
      </c>
      <c r="AC125" s="11">
        <v>2.0</v>
      </c>
      <c r="AD125" s="2" t="s">
        <v>53</v>
      </c>
      <c r="AE125" s="2" t="s">
        <v>53</v>
      </c>
      <c r="AF125" s="5" t="s">
        <v>54</v>
      </c>
      <c r="AG125" s="22" t="s">
        <v>72</v>
      </c>
      <c r="AH125" s="23" t="s">
        <v>73</v>
      </c>
      <c r="AI125" s="8" t="s">
        <v>48</v>
      </c>
      <c r="AJ125" s="8" t="s">
        <v>48</v>
      </c>
    </row>
    <row r="126" ht="15.75" customHeight="1">
      <c r="A126" s="15" t="s">
        <v>435</v>
      </c>
      <c r="B126" s="14" t="s">
        <v>436</v>
      </c>
      <c r="C126" s="15" t="s">
        <v>48</v>
      </c>
      <c r="D126" s="2" t="s">
        <v>38</v>
      </c>
      <c r="E126" s="2" t="s">
        <v>138</v>
      </c>
      <c r="F126" s="2" t="s">
        <v>64</v>
      </c>
      <c r="G126" s="2" t="s">
        <v>65</v>
      </c>
      <c r="H126" s="8" t="s">
        <v>447</v>
      </c>
      <c r="I126" s="8">
        <v>6.0</v>
      </c>
      <c r="J126" s="8" t="s">
        <v>133</v>
      </c>
      <c r="K126" s="19" t="str">
        <f t="shared" si="6"/>
        <v>5.1</v>
      </c>
      <c r="L126" s="3"/>
      <c r="M126" s="3" t="s">
        <v>448</v>
      </c>
      <c r="N126" s="2">
        <v>3504.0</v>
      </c>
      <c r="O126" s="2">
        <v>688.0</v>
      </c>
      <c r="P126" s="1"/>
      <c r="Q126" s="1"/>
      <c r="R126" s="1">
        <f t="shared" si="7"/>
        <v>1.545655051</v>
      </c>
      <c r="S126" s="2">
        <v>2267.0</v>
      </c>
      <c r="T126" s="1">
        <f t="shared" si="8"/>
        <v>2.966977138</v>
      </c>
      <c r="U126" s="2">
        <v>1181.0</v>
      </c>
      <c r="V126" s="1"/>
      <c r="W126" s="1"/>
      <c r="X126" s="1">
        <f t="shared" si="9"/>
        <v>3.688421053</v>
      </c>
      <c r="Y126" s="2">
        <v>950.0</v>
      </c>
      <c r="Z126" s="8" t="s">
        <v>405</v>
      </c>
      <c r="AA126" s="2" t="s">
        <v>449</v>
      </c>
      <c r="AB126" s="8" t="s">
        <v>405</v>
      </c>
      <c r="AC126" s="11">
        <v>3.0</v>
      </c>
      <c r="AD126" s="2" t="s">
        <v>53</v>
      </c>
      <c r="AE126" s="2" t="s">
        <v>53</v>
      </c>
      <c r="AF126" s="5" t="s">
        <v>86</v>
      </c>
      <c r="AG126" s="22" t="s">
        <v>72</v>
      </c>
      <c r="AH126" s="23" t="s">
        <v>73</v>
      </c>
      <c r="AI126" s="8" t="s">
        <v>48</v>
      </c>
      <c r="AJ126" s="8" t="s">
        <v>48</v>
      </c>
    </row>
    <row r="127" ht="15.75" customHeight="1">
      <c r="A127" s="15" t="s">
        <v>435</v>
      </c>
      <c r="B127" s="14" t="s">
        <v>436</v>
      </c>
      <c r="C127" s="15" t="s">
        <v>48</v>
      </c>
      <c r="D127" s="2" t="s">
        <v>38</v>
      </c>
      <c r="E127" s="2" t="s">
        <v>138</v>
      </c>
      <c r="F127" s="2" t="s">
        <v>64</v>
      </c>
      <c r="G127" s="2" t="s">
        <v>65</v>
      </c>
      <c r="H127" s="8" t="s">
        <v>450</v>
      </c>
      <c r="I127" s="8">
        <v>17.0</v>
      </c>
      <c r="J127" s="8" t="s">
        <v>133</v>
      </c>
      <c r="K127" s="19" t="str">
        <f t="shared" si="6"/>
        <v>4.3</v>
      </c>
      <c r="L127" s="3"/>
      <c r="M127" s="3" t="s">
        <v>451</v>
      </c>
      <c r="N127" s="2">
        <v>6224.0</v>
      </c>
      <c r="O127" s="2">
        <v>1447.0</v>
      </c>
      <c r="P127" s="1"/>
      <c r="Q127" s="1"/>
      <c r="R127" s="1">
        <f t="shared" si="7"/>
        <v>1.549414986</v>
      </c>
      <c r="S127" s="2">
        <v>4017.0</v>
      </c>
      <c r="T127" s="1">
        <f t="shared" si="8"/>
        <v>2.24369142</v>
      </c>
      <c r="U127" s="2">
        <v>2774.0</v>
      </c>
      <c r="V127" s="1"/>
      <c r="W127" s="1"/>
      <c r="X127" s="1">
        <f t="shared" si="9"/>
        <v>4.500361533</v>
      </c>
      <c r="Y127" s="2">
        <v>1383.0</v>
      </c>
      <c r="Z127" s="8" t="s">
        <v>100</v>
      </c>
      <c r="AA127" s="2" t="s">
        <v>449</v>
      </c>
      <c r="AB127" s="8" t="s">
        <v>100</v>
      </c>
      <c r="AC127" s="11">
        <v>3.0</v>
      </c>
      <c r="AD127" s="2" t="s">
        <v>53</v>
      </c>
      <c r="AE127" s="2" t="s">
        <v>53</v>
      </c>
      <c r="AF127" s="5" t="s">
        <v>54</v>
      </c>
      <c r="AG127" s="22" t="s">
        <v>72</v>
      </c>
      <c r="AH127" s="23" t="s">
        <v>73</v>
      </c>
      <c r="AI127" s="8" t="s">
        <v>48</v>
      </c>
      <c r="AJ127" s="8" t="s">
        <v>48</v>
      </c>
    </row>
    <row r="128" ht="15.75" customHeight="1">
      <c r="A128" s="15" t="s">
        <v>435</v>
      </c>
      <c r="B128" s="14" t="s">
        <v>436</v>
      </c>
      <c r="C128" s="15" t="s">
        <v>48</v>
      </c>
      <c r="D128" s="2" t="s">
        <v>38</v>
      </c>
      <c r="E128" s="2" t="s">
        <v>138</v>
      </c>
      <c r="F128" s="2" t="s">
        <v>64</v>
      </c>
      <c r="G128" s="2" t="s">
        <v>65</v>
      </c>
      <c r="H128" s="2" t="s">
        <v>452</v>
      </c>
      <c r="I128" s="2">
        <v>7.0</v>
      </c>
      <c r="J128" s="2" t="s">
        <v>133</v>
      </c>
      <c r="K128" s="19" t="str">
        <f t="shared" si="6"/>
        <v>213.7</v>
      </c>
      <c r="L128" s="3"/>
      <c r="M128" s="3" t="s">
        <v>453</v>
      </c>
      <c r="N128" s="2">
        <v>12180.0</v>
      </c>
      <c r="O128" s="2">
        <v>57.0</v>
      </c>
      <c r="P128" s="1"/>
      <c r="Q128" s="1"/>
      <c r="R128" s="1">
        <f t="shared" si="7"/>
        <v>0.9157206225</v>
      </c>
      <c r="S128" s="2">
        <v>13301.0</v>
      </c>
      <c r="T128" s="1">
        <f t="shared" si="8"/>
        <v>2.250970246</v>
      </c>
      <c r="U128" s="2">
        <v>5411.0</v>
      </c>
      <c r="V128" s="1"/>
      <c r="W128" s="1"/>
      <c r="X128" s="1">
        <f t="shared" si="9"/>
        <v>3.805060918</v>
      </c>
      <c r="Y128" s="2">
        <v>3201.0</v>
      </c>
      <c r="Z128" s="2" t="s">
        <v>454</v>
      </c>
      <c r="AA128" s="49" t="s">
        <v>440</v>
      </c>
      <c r="AB128" s="2" t="s">
        <v>454</v>
      </c>
      <c r="AC128" s="11" t="s">
        <v>105</v>
      </c>
      <c r="AD128" s="2" t="s">
        <v>105</v>
      </c>
      <c r="AE128" s="2" t="s">
        <v>105</v>
      </c>
      <c r="AF128" s="5" t="s">
        <v>105</v>
      </c>
      <c r="AG128" s="22" t="s">
        <v>72</v>
      </c>
      <c r="AH128" s="23" t="s">
        <v>73</v>
      </c>
      <c r="AI128" s="8" t="s">
        <v>48</v>
      </c>
      <c r="AJ128" s="8" t="s">
        <v>48</v>
      </c>
    </row>
    <row r="129" ht="15.75" customHeight="1">
      <c r="A129" s="15" t="s">
        <v>435</v>
      </c>
      <c r="B129" s="14" t="s">
        <v>436</v>
      </c>
      <c r="C129" s="15" t="s">
        <v>48</v>
      </c>
      <c r="D129" s="2" t="s">
        <v>38</v>
      </c>
      <c r="E129" s="2" t="s">
        <v>138</v>
      </c>
      <c r="F129" s="2" t="s">
        <v>64</v>
      </c>
      <c r="G129" s="2" t="s">
        <v>65</v>
      </c>
      <c r="H129" s="2" t="s">
        <v>455</v>
      </c>
      <c r="I129" s="2">
        <v>9.0</v>
      </c>
      <c r="J129" s="2" t="s">
        <v>133</v>
      </c>
      <c r="K129" s="19" t="str">
        <f t="shared" si="6"/>
        <v>145.2</v>
      </c>
      <c r="L129" s="24"/>
      <c r="M129" s="3" t="s">
        <v>456</v>
      </c>
      <c r="N129" s="2">
        <v>5806.0</v>
      </c>
      <c r="O129" s="2">
        <v>40.0</v>
      </c>
      <c r="P129" s="1"/>
      <c r="Q129" s="1"/>
      <c r="R129" s="1">
        <f t="shared" si="7"/>
        <v>0.9036575875</v>
      </c>
      <c r="S129" s="2">
        <v>6425.0</v>
      </c>
      <c r="T129" s="1">
        <f t="shared" si="8"/>
        <v>8.796969697</v>
      </c>
      <c r="U129" s="2">
        <v>660.0</v>
      </c>
      <c r="V129" s="1"/>
      <c r="W129" s="1"/>
      <c r="X129" s="1">
        <f t="shared" si="9"/>
        <v>0.8799636253</v>
      </c>
      <c r="Y129" s="2">
        <v>6598.0</v>
      </c>
      <c r="Z129" s="2" t="s">
        <v>457</v>
      </c>
      <c r="AA129" s="49" t="s">
        <v>440</v>
      </c>
      <c r="AB129" s="2" t="s">
        <v>457</v>
      </c>
      <c r="AC129" s="18" t="s">
        <v>60</v>
      </c>
      <c r="AD129" s="18" t="s">
        <v>60</v>
      </c>
      <c r="AE129" s="18" t="s">
        <v>60</v>
      </c>
      <c r="AF129" s="18" t="s">
        <v>60</v>
      </c>
      <c r="AG129" s="22" t="s">
        <v>72</v>
      </c>
      <c r="AH129" s="23" t="s">
        <v>73</v>
      </c>
      <c r="AI129" s="8" t="s">
        <v>48</v>
      </c>
      <c r="AJ129" s="8" t="s">
        <v>48</v>
      </c>
    </row>
    <row r="130" ht="15.75" customHeight="1">
      <c r="A130" s="15" t="s">
        <v>435</v>
      </c>
      <c r="B130" s="14" t="s">
        <v>436</v>
      </c>
      <c r="C130" s="15" t="s">
        <v>48</v>
      </c>
      <c r="D130" s="2" t="s">
        <v>38</v>
      </c>
      <c r="E130" s="2" t="s">
        <v>138</v>
      </c>
      <c r="F130" s="2" t="s">
        <v>64</v>
      </c>
      <c r="G130" s="2" t="s">
        <v>65</v>
      </c>
      <c r="H130" s="2" t="s">
        <v>458</v>
      </c>
      <c r="I130" s="2">
        <v>9.0</v>
      </c>
      <c r="J130" s="2" t="s">
        <v>133</v>
      </c>
      <c r="K130" s="19" t="str">
        <f t="shared" si="6"/>
        <v>25.6</v>
      </c>
      <c r="L130" s="24"/>
      <c r="M130" s="3" t="s">
        <v>459</v>
      </c>
      <c r="N130" s="2">
        <v>1278.0</v>
      </c>
      <c r="O130" s="2">
        <v>50.0</v>
      </c>
      <c r="P130" s="1"/>
      <c r="Q130" s="1"/>
      <c r="R130" s="1">
        <f t="shared" si="7"/>
        <v>1.722371968</v>
      </c>
      <c r="S130" s="2">
        <v>742.0</v>
      </c>
      <c r="T130" s="1">
        <f t="shared" si="8"/>
        <v>47.33333333</v>
      </c>
      <c r="U130" s="2">
        <v>27.0</v>
      </c>
      <c r="V130" s="1"/>
      <c r="W130" s="1"/>
      <c r="X130" s="1">
        <f t="shared" si="9"/>
        <v>1.677165354</v>
      </c>
      <c r="Y130" s="2">
        <v>762.0</v>
      </c>
      <c r="Z130" s="2" t="s">
        <v>460</v>
      </c>
      <c r="AA130" s="49" t="s">
        <v>440</v>
      </c>
      <c r="AB130" s="2" t="s">
        <v>460</v>
      </c>
      <c r="AC130" s="18" t="s">
        <v>60</v>
      </c>
      <c r="AD130" s="18" t="s">
        <v>60</v>
      </c>
      <c r="AE130" s="18" t="s">
        <v>60</v>
      </c>
      <c r="AF130" s="18" t="s">
        <v>60</v>
      </c>
      <c r="AG130" s="22" t="s">
        <v>72</v>
      </c>
      <c r="AH130" s="23" t="s">
        <v>73</v>
      </c>
      <c r="AI130" s="8" t="s">
        <v>48</v>
      </c>
      <c r="AJ130" s="8" t="s">
        <v>48</v>
      </c>
    </row>
    <row r="131" ht="15.75" customHeight="1">
      <c r="A131" s="13" t="s">
        <v>461</v>
      </c>
      <c r="B131" s="50" t="s">
        <v>462</v>
      </c>
      <c r="C131" s="35" t="s">
        <v>38</v>
      </c>
      <c r="D131" s="16" t="s">
        <v>48</v>
      </c>
      <c r="E131" s="16">
        <v>2021.0</v>
      </c>
      <c r="F131" s="1" t="s">
        <v>415</v>
      </c>
      <c r="G131" s="51" t="s">
        <v>132</v>
      </c>
      <c r="H131" s="18" t="s">
        <v>85</v>
      </c>
      <c r="I131" s="2">
        <v>30.0</v>
      </c>
      <c r="J131" s="18" t="s">
        <v>133</v>
      </c>
      <c r="K131" s="19" t="str">
        <f t="shared" si="6"/>
        <v>&gt;49x</v>
      </c>
      <c r="L131" s="3" t="s">
        <v>67</v>
      </c>
      <c r="M131" s="28" t="s">
        <v>463</v>
      </c>
      <c r="N131" s="1">
        <v>3016.0</v>
      </c>
      <c r="O131" s="1">
        <v>62.0</v>
      </c>
      <c r="P131" s="1"/>
      <c r="Q131" s="1"/>
      <c r="R131" s="18"/>
      <c r="S131" s="18"/>
      <c r="T131" s="18" t="s">
        <v>464</v>
      </c>
      <c r="U131" s="1">
        <v>329.0</v>
      </c>
      <c r="V131" s="18"/>
      <c r="W131" s="18"/>
      <c r="X131" s="18"/>
      <c r="Y131" s="1"/>
      <c r="Z131" s="18" t="s">
        <v>85</v>
      </c>
      <c r="AA131" s="1" t="s">
        <v>127</v>
      </c>
      <c r="AB131" s="18" t="s">
        <v>465</v>
      </c>
      <c r="AC131" s="4">
        <v>2.0</v>
      </c>
      <c r="AD131" s="18" t="s">
        <v>53</v>
      </c>
      <c r="AE131" s="18" t="s">
        <v>53</v>
      </c>
      <c r="AF131" s="21" t="s">
        <v>86</v>
      </c>
      <c r="AG131" s="22" t="s">
        <v>72</v>
      </c>
      <c r="AH131" s="33" t="s">
        <v>132</v>
      </c>
      <c r="AI131" s="8" t="s">
        <v>48</v>
      </c>
      <c r="AJ131" s="8" t="s">
        <v>48</v>
      </c>
    </row>
    <row r="132" ht="15.75" customHeight="1">
      <c r="A132" s="13" t="s">
        <v>461</v>
      </c>
      <c r="B132" s="50" t="s">
        <v>462</v>
      </c>
      <c r="C132" s="35" t="s">
        <v>38</v>
      </c>
      <c r="D132" s="13" t="s">
        <v>48</v>
      </c>
      <c r="E132" s="52">
        <v>2021.0</v>
      </c>
      <c r="F132" s="35" t="s">
        <v>40</v>
      </c>
      <c r="G132" s="17" t="s">
        <v>132</v>
      </c>
      <c r="H132" s="35" t="s">
        <v>466</v>
      </c>
      <c r="I132" s="53">
        <v>30.0</v>
      </c>
      <c r="J132" s="35" t="s">
        <v>133</v>
      </c>
      <c r="K132" s="19" t="str">
        <f t="shared" si="6"/>
        <v>&gt;41x</v>
      </c>
      <c r="L132" s="3" t="s">
        <v>67</v>
      </c>
      <c r="M132" s="54" t="s">
        <v>467</v>
      </c>
      <c r="N132" s="53">
        <v>560.0</v>
      </c>
      <c r="O132" s="55">
        <v>14.0</v>
      </c>
      <c r="P132" s="35"/>
      <c r="Q132" s="35"/>
      <c r="R132" s="35"/>
      <c r="S132" s="35"/>
      <c r="T132" s="35" t="s">
        <v>468</v>
      </c>
      <c r="U132" s="53">
        <v>103.0</v>
      </c>
      <c r="V132" s="35"/>
      <c r="W132" s="35"/>
      <c r="X132" s="35"/>
      <c r="Y132" s="35"/>
      <c r="Z132" s="35" t="s">
        <v>469</v>
      </c>
      <c r="AA132" s="35" t="s">
        <v>470</v>
      </c>
      <c r="AB132" s="35" t="s">
        <v>469</v>
      </c>
      <c r="AC132" s="56">
        <v>2.0</v>
      </c>
      <c r="AD132" s="35" t="s">
        <v>53</v>
      </c>
      <c r="AE132" s="35" t="s">
        <v>53</v>
      </c>
      <c r="AF132" s="5" t="s">
        <v>86</v>
      </c>
      <c r="AG132" s="22" t="s">
        <v>40</v>
      </c>
      <c r="AH132" s="22" t="s">
        <v>132</v>
      </c>
      <c r="AI132" s="29" t="s">
        <v>48</v>
      </c>
      <c r="AJ132" s="8" t="s">
        <v>48</v>
      </c>
    </row>
    <row r="133" ht="15.75" customHeight="1">
      <c r="A133" s="13" t="s">
        <v>461</v>
      </c>
      <c r="B133" s="50" t="s">
        <v>462</v>
      </c>
      <c r="C133" s="35" t="s">
        <v>38</v>
      </c>
      <c r="D133" s="16" t="s">
        <v>48</v>
      </c>
      <c r="E133" s="16">
        <v>2021.0</v>
      </c>
      <c r="F133" s="1" t="s">
        <v>415</v>
      </c>
      <c r="G133" s="51" t="s">
        <v>132</v>
      </c>
      <c r="H133" s="18" t="s">
        <v>471</v>
      </c>
      <c r="I133" s="2">
        <v>30.0</v>
      </c>
      <c r="J133" s="18" t="s">
        <v>133</v>
      </c>
      <c r="K133" s="19" t="str">
        <f t="shared" si="6"/>
        <v>&gt;84x</v>
      </c>
      <c r="L133" s="3" t="s">
        <v>67</v>
      </c>
      <c r="M133" s="28" t="s">
        <v>472</v>
      </c>
      <c r="N133" s="1">
        <v>2269.0</v>
      </c>
      <c r="O133" s="1">
        <v>27.0</v>
      </c>
      <c r="P133" s="1"/>
      <c r="Q133" s="1"/>
      <c r="R133" s="57"/>
      <c r="S133" s="57"/>
      <c r="T133" s="57" t="s">
        <v>218</v>
      </c>
      <c r="U133" s="1">
        <v>167.0</v>
      </c>
      <c r="V133" s="18"/>
      <c r="W133" s="18"/>
      <c r="X133" s="18"/>
      <c r="Y133" s="1"/>
      <c r="Z133" s="18" t="s">
        <v>471</v>
      </c>
      <c r="AA133" s="1" t="s">
        <v>127</v>
      </c>
      <c r="AB133" s="18" t="s">
        <v>471</v>
      </c>
      <c r="AC133" s="4">
        <v>2.0</v>
      </c>
      <c r="AD133" s="18" t="s">
        <v>53</v>
      </c>
      <c r="AE133" s="18" t="s">
        <v>53</v>
      </c>
      <c r="AF133" s="21" t="s">
        <v>86</v>
      </c>
      <c r="AG133" s="22" t="s">
        <v>72</v>
      </c>
      <c r="AH133" s="33" t="s">
        <v>132</v>
      </c>
      <c r="AI133" s="8" t="s">
        <v>48</v>
      </c>
      <c r="AJ133" s="8" t="s">
        <v>48</v>
      </c>
    </row>
    <row r="134" ht="15.75" customHeight="1">
      <c r="A134" s="13" t="s">
        <v>461</v>
      </c>
      <c r="B134" s="50" t="s">
        <v>462</v>
      </c>
      <c r="C134" s="35" t="s">
        <v>38</v>
      </c>
      <c r="D134" s="16" t="s">
        <v>48</v>
      </c>
      <c r="E134" s="16">
        <v>2021.0</v>
      </c>
      <c r="F134" s="1" t="s">
        <v>415</v>
      </c>
      <c r="G134" s="51" t="s">
        <v>132</v>
      </c>
      <c r="H134" s="18" t="s">
        <v>97</v>
      </c>
      <c r="I134" s="2">
        <v>10.0</v>
      </c>
      <c r="J134" s="18" t="s">
        <v>133</v>
      </c>
      <c r="K134" s="19" t="str">
        <f t="shared" si="6"/>
        <v>4.2x</v>
      </c>
      <c r="L134" s="34"/>
      <c r="M134" s="28" t="s">
        <v>473</v>
      </c>
      <c r="N134" s="1">
        <v>8457.0</v>
      </c>
      <c r="O134" s="1">
        <v>2002.0</v>
      </c>
      <c r="P134" s="1"/>
      <c r="Q134" s="1"/>
      <c r="R134" s="18"/>
      <c r="S134" s="18"/>
      <c r="T134" s="18" t="s">
        <v>300</v>
      </c>
      <c r="U134" s="1">
        <v>3240.0</v>
      </c>
      <c r="V134" s="18"/>
      <c r="W134" s="18"/>
      <c r="X134" s="18"/>
      <c r="Y134" s="1"/>
      <c r="Z134" s="18" t="s">
        <v>97</v>
      </c>
      <c r="AA134" s="2" t="s">
        <v>474</v>
      </c>
      <c r="AB134" s="18" t="s">
        <v>475</v>
      </c>
      <c r="AC134" s="4">
        <v>3.0</v>
      </c>
      <c r="AD134" s="18" t="s">
        <v>53</v>
      </c>
      <c r="AE134" s="18" t="s">
        <v>53</v>
      </c>
      <c r="AF134" s="21" t="s">
        <v>86</v>
      </c>
      <c r="AG134" s="22" t="s">
        <v>72</v>
      </c>
      <c r="AH134" s="33" t="s">
        <v>132</v>
      </c>
      <c r="AI134" s="8" t="s">
        <v>48</v>
      </c>
      <c r="AJ134" s="8" t="s">
        <v>48</v>
      </c>
    </row>
    <row r="135" ht="15.75" customHeight="1">
      <c r="A135" s="13" t="s">
        <v>461</v>
      </c>
      <c r="B135" s="50" t="s">
        <v>462</v>
      </c>
      <c r="C135" s="35" t="s">
        <v>38</v>
      </c>
      <c r="D135" s="16" t="s">
        <v>48</v>
      </c>
      <c r="E135" s="16">
        <v>2021.0</v>
      </c>
      <c r="F135" s="1" t="s">
        <v>415</v>
      </c>
      <c r="G135" s="17" t="s">
        <v>132</v>
      </c>
      <c r="H135" s="18" t="s">
        <v>476</v>
      </c>
      <c r="I135" s="2">
        <v>10.0</v>
      </c>
      <c r="J135" s="18" t="s">
        <v>133</v>
      </c>
      <c r="K135" s="19" t="str">
        <f t="shared" si="6"/>
        <v>6.5x</v>
      </c>
      <c r="L135" s="34"/>
      <c r="M135" s="28" t="s">
        <v>333</v>
      </c>
      <c r="N135" s="1">
        <v>4216.0</v>
      </c>
      <c r="O135" s="1">
        <v>650.0</v>
      </c>
      <c r="P135" s="1"/>
      <c r="Q135" s="1"/>
      <c r="R135" s="18"/>
      <c r="S135" s="18"/>
      <c r="T135" s="18" t="s">
        <v>477</v>
      </c>
      <c r="U135" s="1">
        <v>1249.0</v>
      </c>
      <c r="V135" s="18"/>
      <c r="W135" s="18"/>
      <c r="X135" s="18"/>
      <c r="Y135" s="1"/>
      <c r="Z135" s="18" t="s">
        <v>476</v>
      </c>
      <c r="AA135" s="2" t="s">
        <v>474</v>
      </c>
      <c r="AB135" s="18" t="s">
        <v>476</v>
      </c>
      <c r="AC135" s="4">
        <v>3.0</v>
      </c>
      <c r="AD135" s="18" t="s">
        <v>53</v>
      </c>
      <c r="AE135" s="18" t="s">
        <v>53</v>
      </c>
      <c r="AF135" s="21" t="s">
        <v>86</v>
      </c>
      <c r="AG135" s="22" t="s">
        <v>72</v>
      </c>
      <c r="AH135" s="22" t="s">
        <v>132</v>
      </c>
      <c r="AI135" s="8" t="s">
        <v>48</v>
      </c>
      <c r="AJ135" s="8" t="s">
        <v>48</v>
      </c>
    </row>
    <row r="136" ht="15.75" hidden="1" customHeight="1">
      <c r="A136" s="16" t="s">
        <v>478</v>
      </c>
      <c r="B136" s="1"/>
      <c r="C136" s="1" t="s">
        <v>38</v>
      </c>
      <c r="D136" s="27" t="s">
        <v>38</v>
      </c>
      <c r="E136" s="16">
        <v>2021.0</v>
      </c>
      <c r="F136" s="1" t="s">
        <v>40</v>
      </c>
      <c r="G136" s="1"/>
      <c r="H136" s="18" t="s">
        <v>51</v>
      </c>
      <c r="I136" s="1"/>
      <c r="J136" s="18" t="s">
        <v>43</v>
      </c>
      <c r="K136" s="19" t="str">
        <f t="shared" si="6"/>
        <v>&gt;&gt;32x</v>
      </c>
      <c r="L136" s="24" t="s">
        <v>57</v>
      </c>
      <c r="M136" s="28" t="s">
        <v>479</v>
      </c>
      <c r="N136" s="18">
        <v>218.6</v>
      </c>
      <c r="O136" s="58">
        <v>6.8</v>
      </c>
      <c r="P136" s="1"/>
      <c r="Q136" s="1"/>
      <c r="R136" s="18"/>
      <c r="S136" s="18"/>
      <c r="T136" s="18"/>
      <c r="U136" s="1"/>
      <c r="V136" s="18"/>
      <c r="W136" s="18"/>
      <c r="X136" s="18"/>
      <c r="Y136" s="1"/>
      <c r="Z136" s="18" t="s">
        <v>51</v>
      </c>
      <c r="AA136" s="1" t="s">
        <v>127</v>
      </c>
      <c r="AB136" s="18" t="s">
        <v>51</v>
      </c>
      <c r="AC136" s="4">
        <v>2.0</v>
      </c>
      <c r="AD136" s="18" t="s">
        <v>53</v>
      </c>
      <c r="AE136" s="18" t="s">
        <v>53</v>
      </c>
      <c r="AF136" s="21" t="s">
        <v>54</v>
      </c>
      <c r="AI136" s="8" t="s">
        <v>38</v>
      </c>
      <c r="AJ136" s="8" t="s">
        <v>48</v>
      </c>
    </row>
    <row r="137" ht="15.75" hidden="1" customHeight="1">
      <c r="A137" s="16" t="s">
        <v>478</v>
      </c>
      <c r="B137" s="1"/>
      <c r="C137" s="1" t="s">
        <v>38</v>
      </c>
      <c r="D137" s="27" t="s">
        <v>38</v>
      </c>
      <c r="E137" s="16">
        <v>2021.0</v>
      </c>
      <c r="F137" s="1" t="s">
        <v>40</v>
      </c>
      <c r="G137" s="1"/>
      <c r="H137" s="18" t="s">
        <v>480</v>
      </c>
      <c r="I137" s="1"/>
      <c r="J137" s="18" t="s">
        <v>43</v>
      </c>
      <c r="K137" s="19" t="str">
        <f t="shared" si="6"/>
        <v>&gt;&gt;17.3x</v>
      </c>
      <c r="L137" s="24" t="s">
        <v>57</v>
      </c>
      <c r="M137" s="28" t="s">
        <v>481</v>
      </c>
      <c r="N137" s="18">
        <v>37.3</v>
      </c>
      <c r="O137" s="58">
        <v>10.0</v>
      </c>
      <c r="P137" s="1"/>
      <c r="Q137" s="1"/>
      <c r="R137" s="18"/>
      <c r="S137" s="18"/>
      <c r="T137" s="18"/>
      <c r="U137" s="1"/>
      <c r="V137" s="18"/>
      <c r="W137" s="18"/>
      <c r="X137" s="18"/>
      <c r="Y137" s="1"/>
      <c r="Z137" s="18" t="s">
        <v>480</v>
      </c>
      <c r="AA137" s="1" t="s">
        <v>127</v>
      </c>
      <c r="AB137" s="18" t="s">
        <v>480</v>
      </c>
      <c r="AC137" s="4">
        <v>2.0</v>
      </c>
      <c r="AD137" s="18" t="s">
        <v>144</v>
      </c>
      <c r="AE137" s="18" t="s">
        <v>144</v>
      </c>
      <c r="AF137" s="21" t="s">
        <v>144</v>
      </c>
      <c r="AI137" s="8" t="s">
        <v>38</v>
      </c>
      <c r="AJ137" s="8" t="s">
        <v>48</v>
      </c>
    </row>
    <row r="138" ht="15.75" hidden="1" customHeight="1">
      <c r="A138" s="16" t="s">
        <v>478</v>
      </c>
      <c r="B138" s="1"/>
      <c r="C138" s="1" t="s">
        <v>38</v>
      </c>
      <c r="D138" s="27" t="s">
        <v>38</v>
      </c>
      <c r="E138" s="16">
        <v>2021.0</v>
      </c>
      <c r="F138" s="1" t="s">
        <v>40</v>
      </c>
      <c r="G138" s="1"/>
      <c r="H138" s="18" t="s">
        <v>264</v>
      </c>
      <c r="I138" s="1"/>
      <c r="J138" s="18" t="s">
        <v>43</v>
      </c>
      <c r="K138" s="19" t="str">
        <f t="shared" si="6"/>
        <v>&gt;9.1x</v>
      </c>
      <c r="L138" s="3" t="s">
        <v>67</v>
      </c>
      <c r="M138" s="28" t="s">
        <v>482</v>
      </c>
      <c r="N138" s="1">
        <v>80.0</v>
      </c>
      <c r="O138" s="58">
        <v>8.7</v>
      </c>
      <c r="P138" s="1"/>
      <c r="Q138" s="1"/>
      <c r="R138" s="18"/>
      <c r="S138" s="18"/>
      <c r="T138" s="18"/>
      <c r="U138" s="1"/>
      <c r="V138" s="18"/>
      <c r="W138" s="18"/>
      <c r="X138" s="18"/>
      <c r="Y138" s="1"/>
      <c r="Z138" s="18" t="s">
        <v>264</v>
      </c>
      <c r="AA138" s="1" t="s">
        <v>483</v>
      </c>
      <c r="AB138" s="18" t="s">
        <v>60</v>
      </c>
      <c r="AC138" s="18" t="s">
        <v>60</v>
      </c>
      <c r="AD138" s="18" t="s">
        <v>60</v>
      </c>
      <c r="AE138" s="18" t="s">
        <v>60</v>
      </c>
      <c r="AF138" s="18" t="s">
        <v>60</v>
      </c>
      <c r="AI138" s="8" t="s">
        <v>38</v>
      </c>
      <c r="AJ138" s="8" t="s">
        <v>48</v>
      </c>
    </row>
    <row r="139" ht="15.75" hidden="1" customHeight="1">
      <c r="A139" s="13" t="s">
        <v>484</v>
      </c>
      <c r="B139" s="14" t="s">
        <v>485</v>
      </c>
      <c r="C139" s="15" t="s">
        <v>38</v>
      </c>
      <c r="D139" s="2" t="s">
        <v>38</v>
      </c>
      <c r="E139" s="27">
        <v>2021.0</v>
      </c>
      <c r="F139" s="16" t="s">
        <v>486</v>
      </c>
      <c r="G139" s="39" t="s">
        <v>132</v>
      </c>
      <c r="H139" s="18" t="s">
        <v>487</v>
      </c>
      <c r="I139" s="18">
        <v>20.0</v>
      </c>
      <c r="J139" s="18" t="s">
        <v>222</v>
      </c>
      <c r="K139" s="19" t="str">
        <f t="shared" si="6"/>
        <v>&gt;25.8x</v>
      </c>
      <c r="L139" s="3" t="s">
        <v>67</v>
      </c>
      <c r="M139" s="28" t="s">
        <v>488</v>
      </c>
      <c r="N139" s="1">
        <v>155.0</v>
      </c>
      <c r="O139" s="1">
        <v>6.0</v>
      </c>
      <c r="P139" s="1">
        <v>3.954</v>
      </c>
      <c r="Q139" s="1">
        <v>-0.74</v>
      </c>
      <c r="R139" s="18"/>
      <c r="S139" s="18"/>
      <c r="T139" s="18"/>
      <c r="U139" s="2">
        <v>36.0</v>
      </c>
      <c r="V139" s="18"/>
      <c r="W139" s="18"/>
      <c r="X139" s="18"/>
      <c r="Y139" s="2" t="s">
        <v>489</v>
      </c>
      <c r="Z139" s="18" t="s">
        <v>51</v>
      </c>
      <c r="AA139" s="1" t="s">
        <v>490</v>
      </c>
      <c r="AB139" s="1" t="s">
        <v>51</v>
      </c>
      <c r="AC139" s="4">
        <v>2.0</v>
      </c>
      <c r="AD139" s="1" t="s">
        <v>53</v>
      </c>
      <c r="AE139" s="1" t="s">
        <v>53</v>
      </c>
      <c r="AF139" s="5" t="s">
        <v>54</v>
      </c>
      <c r="AG139" s="22" t="s">
        <v>72</v>
      </c>
      <c r="AH139" s="33" t="s">
        <v>132</v>
      </c>
      <c r="AI139" s="8" t="s">
        <v>38</v>
      </c>
      <c r="AJ139" s="8" t="s">
        <v>48</v>
      </c>
    </row>
    <row r="140" ht="15.75" hidden="1" customHeight="1">
      <c r="A140" s="13" t="s">
        <v>484</v>
      </c>
      <c r="B140" s="14" t="s">
        <v>491</v>
      </c>
      <c r="C140" s="15" t="s">
        <v>38</v>
      </c>
      <c r="D140" s="2" t="s">
        <v>38</v>
      </c>
      <c r="E140" s="27">
        <v>2021.0</v>
      </c>
      <c r="F140" s="16" t="s">
        <v>486</v>
      </c>
      <c r="G140" s="39" t="s">
        <v>132</v>
      </c>
      <c r="H140" s="18" t="s">
        <v>492</v>
      </c>
      <c r="I140" s="18">
        <v>19.0</v>
      </c>
      <c r="J140" s="18" t="s">
        <v>222</v>
      </c>
      <c r="K140" s="19" t="str">
        <f t="shared" si="6"/>
        <v>2.6x</v>
      </c>
      <c r="L140" s="34"/>
      <c r="M140" s="28" t="s">
        <v>300</v>
      </c>
      <c r="N140" s="1">
        <v>398.0</v>
      </c>
      <c r="O140" s="1">
        <v>154.0</v>
      </c>
      <c r="P140" s="1">
        <v>5.31</v>
      </c>
      <c r="Q140" s="1">
        <v>3.94</v>
      </c>
      <c r="R140" s="18"/>
      <c r="S140" s="18"/>
      <c r="T140" s="18"/>
      <c r="U140" s="2">
        <v>191.0</v>
      </c>
      <c r="V140" s="18"/>
      <c r="W140" s="18"/>
      <c r="X140" s="18"/>
      <c r="Y140" s="2">
        <v>339.0</v>
      </c>
      <c r="Z140" s="18" t="s">
        <v>493</v>
      </c>
      <c r="AA140" s="1" t="s">
        <v>494</v>
      </c>
      <c r="AB140" s="1" t="s">
        <v>100</v>
      </c>
      <c r="AC140" s="4">
        <v>3.0</v>
      </c>
      <c r="AD140" s="1" t="s">
        <v>53</v>
      </c>
      <c r="AE140" s="1" t="s">
        <v>53</v>
      </c>
      <c r="AF140" s="5" t="s">
        <v>54</v>
      </c>
      <c r="AG140" s="22" t="s">
        <v>72</v>
      </c>
      <c r="AH140" s="33" t="s">
        <v>132</v>
      </c>
      <c r="AI140" s="8" t="s">
        <v>38</v>
      </c>
      <c r="AJ140" s="8" t="s">
        <v>48</v>
      </c>
    </row>
    <row r="141" ht="15.75" customHeight="1">
      <c r="A141" s="13" t="s">
        <v>495</v>
      </c>
      <c r="B141" s="14" t="s">
        <v>496</v>
      </c>
      <c r="C141" s="15" t="s">
        <v>38</v>
      </c>
      <c r="D141" s="2" t="s">
        <v>38</v>
      </c>
      <c r="E141" s="16">
        <v>2021.0</v>
      </c>
      <c r="F141" s="17" t="s">
        <v>197</v>
      </c>
      <c r="G141" s="17" t="s">
        <v>497</v>
      </c>
      <c r="H141" s="18" t="s">
        <v>498</v>
      </c>
      <c r="I141" s="2">
        <v>10.0</v>
      </c>
      <c r="J141" s="18" t="s">
        <v>133</v>
      </c>
      <c r="K141" s="19" t="str">
        <f t="shared" si="6"/>
        <v>&gt;13.5x</v>
      </c>
      <c r="L141" s="3" t="s">
        <v>67</v>
      </c>
      <c r="M141" s="3" t="s">
        <v>499</v>
      </c>
      <c r="N141" s="1">
        <v>1676.0</v>
      </c>
      <c r="O141" s="1">
        <v>130.0</v>
      </c>
      <c r="P141" s="1"/>
      <c r="Q141" s="1"/>
      <c r="R141" s="1"/>
      <c r="S141" s="1"/>
      <c r="T141" s="1"/>
      <c r="U141" s="1"/>
      <c r="V141" s="1"/>
      <c r="W141" s="1"/>
      <c r="X141" s="1">
        <f t="shared" ref="X141:X144" si="10">N141/Y141</f>
        <v>3.080882353</v>
      </c>
      <c r="Y141" s="2">
        <v>544.0</v>
      </c>
      <c r="Z141" s="18" t="s">
        <v>156</v>
      </c>
      <c r="AA141" s="1" t="s">
        <v>201</v>
      </c>
      <c r="AB141" s="18" t="s">
        <v>156</v>
      </c>
      <c r="AC141" s="4">
        <v>2.0</v>
      </c>
      <c r="AD141" s="18" t="s">
        <v>71</v>
      </c>
      <c r="AE141" s="20" t="s">
        <v>153</v>
      </c>
      <c r="AF141" s="21" t="s">
        <v>71</v>
      </c>
      <c r="AG141" s="22" t="s">
        <v>72</v>
      </c>
      <c r="AH141" s="22" t="s">
        <v>41</v>
      </c>
      <c r="AI141" s="8" t="s">
        <v>48</v>
      </c>
      <c r="AJ141" s="8" t="s">
        <v>48</v>
      </c>
    </row>
    <row r="142" ht="15.75" customHeight="1">
      <c r="A142" s="13" t="s">
        <v>495</v>
      </c>
      <c r="B142" s="14" t="s">
        <v>496</v>
      </c>
      <c r="C142" s="15" t="s">
        <v>38</v>
      </c>
      <c r="D142" s="2" t="s">
        <v>38</v>
      </c>
      <c r="E142" s="16">
        <v>2021.0</v>
      </c>
      <c r="F142" s="17" t="s">
        <v>197</v>
      </c>
      <c r="G142" s="17" t="s">
        <v>497</v>
      </c>
      <c r="H142" s="18" t="s">
        <v>500</v>
      </c>
      <c r="I142" s="2">
        <v>11.0</v>
      </c>
      <c r="J142" s="18" t="s">
        <v>133</v>
      </c>
      <c r="K142" s="19" t="str">
        <f t="shared" si="6"/>
        <v>&gt;&gt;33.8x</v>
      </c>
      <c r="L142" s="24" t="s">
        <v>57</v>
      </c>
      <c r="M142" s="3" t="s">
        <v>501</v>
      </c>
      <c r="N142" s="1">
        <v>604.0</v>
      </c>
      <c r="O142" s="1">
        <v>9.0</v>
      </c>
      <c r="P142" s="1"/>
      <c r="Q142" s="1"/>
      <c r="R142" s="1"/>
      <c r="S142" s="1"/>
      <c r="T142" s="1"/>
      <c r="U142" s="1"/>
      <c r="V142" s="1"/>
      <c r="W142" s="1"/>
      <c r="X142" s="1">
        <f t="shared" si="10"/>
        <v>3.847133758</v>
      </c>
      <c r="Y142" s="2">
        <v>157.0</v>
      </c>
      <c r="Z142" s="18" t="s">
        <v>51</v>
      </c>
      <c r="AA142" s="1" t="s">
        <v>77</v>
      </c>
      <c r="AB142" s="18" t="s">
        <v>51</v>
      </c>
      <c r="AC142" s="4">
        <v>2.0</v>
      </c>
      <c r="AD142" s="18" t="s">
        <v>53</v>
      </c>
      <c r="AE142" s="18" t="s">
        <v>53</v>
      </c>
      <c r="AF142" s="21" t="s">
        <v>54</v>
      </c>
      <c r="AG142" s="22" t="s">
        <v>72</v>
      </c>
      <c r="AH142" s="22" t="s">
        <v>41</v>
      </c>
      <c r="AI142" s="8" t="s">
        <v>48</v>
      </c>
      <c r="AJ142" s="8" t="s">
        <v>48</v>
      </c>
    </row>
    <row r="143" ht="15.75" customHeight="1">
      <c r="A143" s="13" t="s">
        <v>495</v>
      </c>
      <c r="B143" s="14" t="s">
        <v>496</v>
      </c>
      <c r="C143" s="15" t="s">
        <v>38</v>
      </c>
      <c r="D143" s="2" t="s">
        <v>38</v>
      </c>
      <c r="E143" s="16">
        <v>2021.0</v>
      </c>
      <c r="F143" s="17" t="s">
        <v>197</v>
      </c>
      <c r="G143" s="17" t="s">
        <v>497</v>
      </c>
      <c r="H143" s="18" t="s">
        <v>502</v>
      </c>
      <c r="I143" s="2">
        <v>10.0</v>
      </c>
      <c r="J143" s="18" t="s">
        <v>133</v>
      </c>
      <c r="K143" s="19" t="str">
        <f t="shared" si="6"/>
        <v>8.1x</v>
      </c>
      <c r="L143" s="19"/>
      <c r="M143" s="3" t="s">
        <v>503</v>
      </c>
      <c r="N143" s="1">
        <v>2006.0</v>
      </c>
      <c r="O143" s="1">
        <v>305.0</v>
      </c>
      <c r="P143" s="1"/>
      <c r="Q143" s="1"/>
      <c r="R143" s="1"/>
      <c r="S143" s="1"/>
      <c r="T143" s="1"/>
      <c r="U143" s="1"/>
      <c r="V143" s="1"/>
      <c r="W143" s="1"/>
      <c r="X143" s="1">
        <f t="shared" si="10"/>
        <v>2.759284732</v>
      </c>
      <c r="Y143" s="2">
        <v>727.0</v>
      </c>
      <c r="Z143" s="18" t="s">
        <v>189</v>
      </c>
      <c r="AA143" s="2" t="s">
        <v>397</v>
      </c>
      <c r="AB143" s="18" t="s">
        <v>100</v>
      </c>
      <c r="AC143" s="4">
        <v>3.0</v>
      </c>
      <c r="AD143" s="18" t="s">
        <v>53</v>
      </c>
      <c r="AE143" s="18" t="s">
        <v>53</v>
      </c>
      <c r="AF143" s="21" t="s">
        <v>54</v>
      </c>
      <c r="AG143" s="22" t="s">
        <v>72</v>
      </c>
      <c r="AH143" s="22" t="s">
        <v>41</v>
      </c>
      <c r="AI143" s="8" t="s">
        <v>48</v>
      </c>
      <c r="AJ143" s="8" t="s">
        <v>48</v>
      </c>
    </row>
    <row r="144" ht="15.75" customHeight="1">
      <c r="A144" s="13" t="s">
        <v>495</v>
      </c>
      <c r="B144" s="14" t="s">
        <v>496</v>
      </c>
      <c r="C144" s="15" t="s">
        <v>38</v>
      </c>
      <c r="D144" s="2" t="s">
        <v>38</v>
      </c>
      <c r="E144" s="16">
        <v>2021.0</v>
      </c>
      <c r="F144" s="17" t="s">
        <v>197</v>
      </c>
      <c r="G144" s="17" t="s">
        <v>497</v>
      </c>
      <c r="H144" s="18" t="s">
        <v>504</v>
      </c>
      <c r="I144" s="2">
        <v>17.0</v>
      </c>
      <c r="J144" s="18" t="s">
        <v>133</v>
      </c>
      <c r="K144" s="19" t="str">
        <f t="shared" si="6"/>
        <v>&gt;&gt;80.4x</v>
      </c>
      <c r="L144" s="24" t="s">
        <v>57</v>
      </c>
      <c r="M144" s="3" t="s">
        <v>505</v>
      </c>
      <c r="N144" s="1">
        <v>614.0</v>
      </c>
      <c r="O144" s="1">
        <v>1.0</v>
      </c>
      <c r="P144" s="1"/>
      <c r="Q144" s="1"/>
      <c r="R144" s="1"/>
      <c r="S144" s="1"/>
      <c r="T144" s="1"/>
      <c r="U144" s="1"/>
      <c r="V144" s="1"/>
      <c r="W144" s="1"/>
      <c r="X144" s="1">
        <f t="shared" si="10"/>
        <v>2.282527881</v>
      </c>
      <c r="Y144" s="2">
        <v>269.0</v>
      </c>
      <c r="Z144" s="18" t="s">
        <v>264</v>
      </c>
      <c r="AA144" s="1" t="s">
        <v>506</v>
      </c>
      <c r="AB144" s="18" t="s">
        <v>60</v>
      </c>
      <c r="AC144" s="18" t="s">
        <v>60</v>
      </c>
      <c r="AD144" s="18" t="s">
        <v>60</v>
      </c>
      <c r="AE144" s="18" t="s">
        <v>60</v>
      </c>
      <c r="AF144" s="18" t="s">
        <v>60</v>
      </c>
      <c r="AG144" s="22" t="s">
        <v>72</v>
      </c>
      <c r="AH144" s="22" t="s">
        <v>41</v>
      </c>
      <c r="AI144" s="8" t="s">
        <v>48</v>
      </c>
      <c r="AJ144" s="8" t="s">
        <v>48</v>
      </c>
    </row>
    <row r="145" ht="15.75" customHeight="1">
      <c r="A145" s="59" t="s">
        <v>507</v>
      </c>
      <c r="B145" s="60" t="s">
        <v>508</v>
      </c>
      <c r="C145" s="15" t="s">
        <v>38</v>
      </c>
      <c r="D145" s="2" t="s">
        <v>38</v>
      </c>
      <c r="E145" s="2" t="s">
        <v>509</v>
      </c>
      <c r="F145" s="16" t="s">
        <v>486</v>
      </c>
      <c r="G145" s="39" t="s">
        <v>132</v>
      </c>
      <c r="H145" s="18" t="s">
        <v>487</v>
      </c>
      <c r="I145" s="18">
        <v>20.0</v>
      </c>
      <c r="J145" s="18" t="s">
        <v>222</v>
      </c>
      <c r="K145" s="3" t="s">
        <v>510</v>
      </c>
      <c r="L145" s="3" t="s">
        <v>57</v>
      </c>
      <c r="M145" s="28"/>
      <c r="N145" s="2">
        <v>160.0</v>
      </c>
      <c r="O145" s="2">
        <v>7.0</v>
      </c>
      <c r="P145" s="1">
        <v>3.954</v>
      </c>
      <c r="Q145" s="1">
        <v>-0.74</v>
      </c>
      <c r="R145" s="18"/>
      <c r="S145" s="18"/>
      <c r="T145" s="18"/>
      <c r="U145" s="2">
        <v>24.0</v>
      </c>
      <c r="V145" s="18"/>
      <c r="W145" s="18"/>
      <c r="X145" s="18"/>
      <c r="Y145" s="2">
        <v>73.0</v>
      </c>
      <c r="Z145" s="18" t="s">
        <v>51</v>
      </c>
      <c r="AA145" s="1" t="s">
        <v>490</v>
      </c>
      <c r="AB145" s="1" t="s">
        <v>51</v>
      </c>
      <c r="AC145" s="4">
        <v>2.0</v>
      </c>
      <c r="AD145" s="1" t="s">
        <v>53</v>
      </c>
      <c r="AE145" s="1" t="s">
        <v>53</v>
      </c>
      <c r="AF145" s="5" t="s">
        <v>54</v>
      </c>
      <c r="AG145" s="22" t="s">
        <v>72</v>
      </c>
      <c r="AH145" s="33" t="s">
        <v>132</v>
      </c>
      <c r="AI145" s="8" t="s">
        <v>48</v>
      </c>
      <c r="AJ145" s="8" t="s">
        <v>48</v>
      </c>
    </row>
    <row r="146" ht="15.75" customHeight="1">
      <c r="A146" s="59" t="s">
        <v>507</v>
      </c>
      <c r="B146" s="60" t="s">
        <v>508</v>
      </c>
      <c r="C146" s="15" t="s">
        <v>38</v>
      </c>
      <c r="D146" s="2" t="s">
        <v>38</v>
      </c>
      <c r="E146" s="2" t="s">
        <v>509</v>
      </c>
      <c r="F146" s="16" t="s">
        <v>486</v>
      </c>
      <c r="G146" s="39" t="s">
        <v>132</v>
      </c>
      <c r="H146" s="18" t="s">
        <v>492</v>
      </c>
      <c r="I146" s="18">
        <v>19.0</v>
      </c>
      <c r="J146" s="18" t="s">
        <v>222</v>
      </c>
      <c r="K146" s="3">
        <v>2.2</v>
      </c>
      <c r="L146" s="34"/>
      <c r="M146" s="28"/>
      <c r="N146" s="2">
        <v>368.0</v>
      </c>
      <c r="O146" s="2">
        <v>164.0</v>
      </c>
      <c r="P146" s="1">
        <v>5.31</v>
      </c>
      <c r="Q146" s="1">
        <v>3.94</v>
      </c>
      <c r="R146" s="18"/>
      <c r="S146" s="18"/>
      <c r="T146" s="18"/>
      <c r="U146" s="2">
        <v>279.0</v>
      </c>
      <c r="V146" s="18"/>
      <c r="W146" s="18"/>
      <c r="X146" s="18"/>
      <c r="Y146" s="2">
        <v>413.0</v>
      </c>
      <c r="Z146" s="18" t="s">
        <v>493</v>
      </c>
      <c r="AA146" s="1" t="s">
        <v>494</v>
      </c>
      <c r="AB146" s="1" t="s">
        <v>100</v>
      </c>
      <c r="AC146" s="4">
        <v>3.0</v>
      </c>
      <c r="AD146" s="1" t="s">
        <v>53</v>
      </c>
      <c r="AE146" s="1" t="s">
        <v>53</v>
      </c>
      <c r="AF146" s="5" t="s">
        <v>54</v>
      </c>
      <c r="AG146" s="22" t="s">
        <v>72</v>
      </c>
      <c r="AH146" s="33" t="s">
        <v>132</v>
      </c>
      <c r="AI146" s="8" t="s">
        <v>48</v>
      </c>
      <c r="AJ146" s="8" t="s">
        <v>48</v>
      </c>
    </row>
    <row r="147" ht="15.75" customHeight="1">
      <c r="A147" s="2" t="s">
        <v>511</v>
      </c>
      <c r="B147" s="61" t="s">
        <v>512</v>
      </c>
      <c r="C147" s="2" t="s">
        <v>166</v>
      </c>
      <c r="D147" s="2"/>
      <c r="E147" s="2" t="s">
        <v>116</v>
      </c>
      <c r="F147" s="2" t="s">
        <v>72</v>
      </c>
      <c r="G147" s="2" t="s">
        <v>73</v>
      </c>
      <c r="H147" s="2" t="s">
        <v>513</v>
      </c>
      <c r="I147" s="24">
        <v>10.0</v>
      </c>
      <c r="J147" s="2" t="s">
        <v>133</v>
      </c>
      <c r="K147" s="19" t="str">
        <f t="shared" ref="K147:K179" si="11">L147&amp;""&amp;M147</f>
        <v>14.5</v>
      </c>
      <c r="L147" s="62"/>
      <c r="M147" s="3">
        <f t="shared" ref="M147:M151" si="12">ROUND(N147/O147,1)</f>
        <v>14.5</v>
      </c>
      <c r="N147" s="24">
        <v>207.0</v>
      </c>
      <c r="O147" s="24">
        <f>S147/56</f>
        <v>14.32142857</v>
      </c>
      <c r="P147" s="1"/>
      <c r="Q147" s="1"/>
      <c r="R147" s="1">
        <f t="shared" ref="R147:R151" si="13">ROUND(N147/S147,2)</f>
        <v>0.26</v>
      </c>
      <c r="S147" s="24">
        <v>802.0</v>
      </c>
      <c r="T147" s="18">
        <f t="shared" ref="T147:T151" si="14">ROUND(N147/U147,2)</f>
        <v>1.78</v>
      </c>
      <c r="U147" s="24">
        <v>116.0</v>
      </c>
      <c r="V147" s="18">
        <f t="shared" ref="V147:V151" si="15">ROUND(N147/W147,2)</f>
        <v>1.4</v>
      </c>
      <c r="W147" s="24">
        <v>148.0</v>
      </c>
      <c r="X147" s="18">
        <f t="shared" ref="X147:X151" si="16">round(N147/Y147,2)</f>
        <v>1.4</v>
      </c>
      <c r="Y147" s="24">
        <v>148.0</v>
      </c>
      <c r="Z147" s="2" t="s">
        <v>514</v>
      </c>
      <c r="AA147" s="2" t="s">
        <v>515</v>
      </c>
      <c r="AB147" s="2" t="s">
        <v>238</v>
      </c>
      <c r="AC147" s="2" t="s">
        <v>238</v>
      </c>
      <c r="AD147" s="2" t="s">
        <v>238</v>
      </c>
      <c r="AE147" s="2" t="s">
        <v>238</v>
      </c>
      <c r="AF147" s="2" t="s">
        <v>238</v>
      </c>
      <c r="AG147" s="2" t="s">
        <v>72</v>
      </c>
      <c r="AH147" s="26" t="s">
        <v>73</v>
      </c>
      <c r="AI147" s="8" t="s">
        <v>48</v>
      </c>
      <c r="AJ147" s="8" t="s">
        <v>48</v>
      </c>
    </row>
    <row r="148" ht="15.75" customHeight="1">
      <c r="A148" s="2" t="s">
        <v>511</v>
      </c>
      <c r="B148" s="61" t="s">
        <v>512</v>
      </c>
      <c r="C148" s="2" t="s">
        <v>166</v>
      </c>
      <c r="D148" s="2"/>
      <c r="E148" s="2" t="s">
        <v>116</v>
      </c>
      <c r="F148" s="2" t="s">
        <v>72</v>
      </c>
      <c r="G148" s="2" t="s">
        <v>73</v>
      </c>
      <c r="H148" s="2" t="s">
        <v>516</v>
      </c>
      <c r="I148" s="24">
        <v>7.0</v>
      </c>
      <c r="J148" s="2" t="s">
        <v>133</v>
      </c>
      <c r="K148" s="19" t="str">
        <f t="shared" si="11"/>
        <v>&gt;13</v>
      </c>
      <c r="L148" s="63" t="s">
        <v>67</v>
      </c>
      <c r="M148" s="3">
        <f t="shared" si="12"/>
        <v>13</v>
      </c>
      <c r="N148" s="24">
        <v>13.0</v>
      </c>
      <c r="O148" s="24">
        <v>1.0</v>
      </c>
      <c r="P148" s="1"/>
      <c r="Q148" s="1"/>
      <c r="R148" s="1">
        <f t="shared" si="13"/>
        <v>1</v>
      </c>
      <c r="S148" s="24">
        <v>13.0</v>
      </c>
      <c r="T148" s="18">
        <f t="shared" si="14"/>
        <v>0.87</v>
      </c>
      <c r="U148" s="24">
        <v>15.0</v>
      </c>
      <c r="V148" s="18">
        <f t="shared" si="15"/>
        <v>0.54</v>
      </c>
      <c r="W148" s="24">
        <v>24.0</v>
      </c>
      <c r="X148" s="18">
        <f t="shared" si="16"/>
        <v>1.08</v>
      </c>
      <c r="Y148" s="24">
        <v>12.0</v>
      </c>
      <c r="Z148" s="2" t="s">
        <v>239</v>
      </c>
      <c r="AA148" s="2" t="s">
        <v>515</v>
      </c>
      <c r="AB148" s="2" t="s">
        <v>242</v>
      </c>
      <c r="AC148" s="2" t="s">
        <v>242</v>
      </c>
      <c r="AD148" s="2" t="s">
        <v>242</v>
      </c>
      <c r="AE148" s="2" t="s">
        <v>242</v>
      </c>
      <c r="AF148" s="2" t="s">
        <v>242</v>
      </c>
      <c r="AG148" s="2" t="s">
        <v>72</v>
      </c>
      <c r="AH148" s="26" t="s">
        <v>73</v>
      </c>
      <c r="AI148" s="8" t="s">
        <v>48</v>
      </c>
      <c r="AJ148" s="8" t="s">
        <v>48</v>
      </c>
    </row>
    <row r="149" ht="15.75" customHeight="1">
      <c r="A149" s="2" t="s">
        <v>511</v>
      </c>
      <c r="B149" s="61" t="s">
        <v>512</v>
      </c>
      <c r="C149" s="2" t="s">
        <v>166</v>
      </c>
      <c r="D149" s="2"/>
      <c r="E149" s="2" t="s">
        <v>116</v>
      </c>
      <c r="F149" s="2" t="s">
        <v>72</v>
      </c>
      <c r="G149" s="2" t="s">
        <v>73</v>
      </c>
      <c r="H149" s="2" t="s">
        <v>517</v>
      </c>
      <c r="I149" s="24">
        <v>10.0</v>
      </c>
      <c r="J149" s="2" t="s">
        <v>133</v>
      </c>
      <c r="K149" s="19" t="str">
        <f t="shared" si="11"/>
        <v>1.8</v>
      </c>
      <c r="L149" s="62"/>
      <c r="M149" s="3">
        <f t="shared" si="12"/>
        <v>1.8</v>
      </c>
      <c r="N149" s="24">
        <v>32.0</v>
      </c>
      <c r="O149" s="24">
        <f>Y149/5</f>
        <v>18</v>
      </c>
      <c r="P149" s="1"/>
      <c r="Q149" s="1"/>
      <c r="R149" s="1">
        <f t="shared" si="13"/>
        <v>1.19</v>
      </c>
      <c r="S149" s="24">
        <v>27.0</v>
      </c>
      <c r="T149" s="18">
        <f t="shared" si="14"/>
        <v>1.78</v>
      </c>
      <c r="U149" s="24">
        <v>18.0</v>
      </c>
      <c r="V149" s="18">
        <f t="shared" si="15"/>
        <v>1.78</v>
      </c>
      <c r="W149" s="24">
        <v>18.0</v>
      </c>
      <c r="X149" s="18">
        <f t="shared" si="16"/>
        <v>0.36</v>
      </c>
      <c r="Y149" s="24">
        <v>90.0</v>
      </c>
      <c r="Z149" s="2" t="s">
        <v>243</v>
      </c>
      <c r="AA149" s="2" t="s">
        <v>515</v>
      </c>
      <c r="AB149" s="2" t="s">
        <v>245</v>
      </c>
      <c r="AC149" s="2" t="s">
        <v>245</v>
      </c>
      <c r="AD149" s="2" t="s">
        <v>245</v>
      </c>
      <c r="AE149" s="2" t="s">
        <v>245</v>
      </c>
      <c r="AF149" s="2" t="s">
        <v>245</v>
      </c>
      <c r="AG149" s="2" t="s">
        <v>72</v>
      </c>
      <c r="AH149" s="26" t="s">
        <v>73</v>
      </c>
      <c r="AI149" s="8" t="s">
        <v>48</v>
      </c>
      <c r="AJ149" s="8" t="s">
        <v>48</v>
      </c>
    </row>
    <row r="150" ht="15.75" customHeight="1">
      <c r="A150" s="2" t="s">
        <v>511</v>
      </c>
      <c r="B150" s="61" t="s">
        <v>512</v>
      </c>
      <c r="C150" s="2" t="s">
        <v>166</v>
      </c>
      <c r="D150" s="2"/>
      <c r="E150" s="2" t="s">
        <v>116</v>
      </c>
      <c r="F150" s="2" t="s">
        <v>72</v>
      </c>
      <c r="G150" s="2" t="s">
        <v>73</v>
      </c>
      <c r="H150" s="2" t="s">
        <v>518</v>
      </c>
      <c r="I150" s="24">
        <v>4.0</v>
      </c>
      <c r="J150" s="2" t="s">
        <v>133</v>
      </c>
      <c r="K150" s="19" t="str">
        <f t="shared" si="11"/>
        <v>1.9</v>
      </c>
      <c r="L150" s="62"/>
      <c r="M150" s="3">
        <f t="shared" si="12"/>
        <v>1.9</v>
      </c>
      <c r="N150" s="24">
        <v>48.0</v>
      </c>
      <c r="O150" s="24">
        <f>W150/6</f>
        <v>25.33333333</v>
      </c>
      <c r="P150" s="1"/>
      <c r="Q150" s="1"/>
      <c r="R150" s="1">
        <f t="shared" si="13"/>
        <v>0.89</v>
      </c>
      <c r="S150" s="24">
        <v>54.0</v>
      </c>
      <c r="T150" s="18">
        <f t="shared" si="14"/>
        <v>0.47</v>
      </c>
      <c r="U150" s="24">
        <v>102.0</v>
      </c>
      <c r="V150" s="18">
        <f t="shared" si="15"/>
        <v>0.32</v>
      </c>
      <c r="W150" s="24">
        <v>152.0</v>
      </c>
      <c r="X150" s="18">
        <f t="shared" si="16"/>
        <v>1.66</v>
      </c>
      <c r="Y150" s="24">
        <v>29.0</v>
      </c>
      <c r="Z150" s="2" t="s">
        <v>246</v>
      </c>
      <c r="AA150" s="2" t="s">
        <v>515</v>
      </c>
      <c r="AB150" s="2" t="s">
        <v>249</v>
      </c>
      <c r="AC150" s="2" t="s">
        <v>249</v>
      </c>
      <c r="AD150" s="2" t="s">
        <v>249</v>
      </c>
      <c r="AE150" s="2" t="s">
        <v>249</v>
      </c>
      <c r="AF150" s="2" t="s">
        <v>249</v>
      </c>
      <c r="AG150" s="2" t="s">
        <v>72</v>
      </c>
      <c r="AH150" s="26" t="s">
        <v>73</v>
      </c>
      <c r="AI150" s="8" t="s">
        <v>48</v>
      </c>
      <c r="AJ150" s="8" t="s">
        <v>48</v>
      </c>
    </row>
    <row r="151" ht="15.75" customHeight="1">
      <c r="A151" s="2" t="s">
        <v>511</v>
      </c>
      <c r="B151" s="61" t="s">
        <v>512</v>
      </c>
      <c r="C151" s="2" t="s">
        <v>166</v>
      </c>
      <c r="D151" s="2"/>
      <c r="E151" s="2" t="s">
        <v>116</v>
      </c>
      <c r="F151" s="2" t="s">
        <v>72</v>
      </c>
      <c r="G151" s="2" t="s">
        <v>73</v>
      </c>
      <c r="H151" s="2" t="s">
        <v>519</v>
      </c>
      <c r="I151" s="24">
        <v>20.0</v>
      </c>
      <c r="J151" s="2" t="s">
        <v>133</v>
      </c>
      <c r="K151" s="19" t="str">
        <f t="shared" si="11"/>
        <v>10</v>
      </c>
      <c r="L151" s="62"/>
      <c r="M151" s="3">
        <f t="shared" si="12"/>
        <v>10</v>
      </c>
      <c r="N151" s="24">
        <v>178.0</v>
      </c>
      <c r="O151" s="24">
        <v>17.8</v>
      </c>
      <c r="P151" s="1"/>
      <c r="Q151" s="1"/>
      <c r="R151" s="1">
        <f t="shared" si="13"/>
        <v>1.5</v>
      </c>
      <c r="S151" s="24">
        <v>119.0</v>
      </c>
      <c r="T151" s="18">
        <f t="shared" si="14"/>
        <v>3.79</v>
      </c>
      <c r="U151" s="24">
        <v>47.0</v>
      </c>
      <c r="V151" s="18">
        <f t="shared" si="15"/>
        <v>1.98</v>
      </c>
      <c r="W151" s="24">
        <v>90.0</v>
      </c>
      <c r="X151" s="18">
        <f t="shared" si="16"/>
        <v>1.7</v>
      </c>
      <c r="Y151" s="24">
        <v>105.0</v>
      </c>
      <c r="Z151" s="2" t="s">
        <v>264</v>
      </c>
      <c r="AA151" s="2" t="s">
        <v>515</v>
      </c>
      <c r="AB151" s="2" t="s">
        <v>60</v>
      </c>
      <c r="AC151" s="18" t="s">
        <v>60</v>
      </c>
      <c r="AD151" s="18" t="s">
        <v>60</v>
      </c>
      <c r="AE151" s="18" t="s">
        <v>60</v>
      </c>
      <c r="AF151" s="18" t="s">
        <v>60</v>
      </c>
      <c r="AG151" s="2" t="s">
        <v>72</v>
      </c>
      <c r="AH151" s="26" t="s">
        <v>73</v>
      </c>
      <c r="AI151" s="8" t="s">
        <v>48</v>
      </c>
      <c r="AJ151" s="8" t="s">
        <v>48</v>
      </c>
    </row>
    <row r="152" ht="15.75" customHeight="1">
      <c r="A152" s="13" t="s">
        <v>520</v>
      </c>
      <c r="B152" s="37" t="s">
        <v>521</v>
      </c>
      <c r="C152" s="15" t="s">
        <v>38</v>
      </c>
      <c r="D152" s="2" t="s">
        <v>38</v>
      </c>
      <c r="E152" s="16">
        <v>2021.0</v>
      </c>
      <c r="F152" s="16" t="s">
        <v>522</v>
      </c>
      <c r="G152" s="16" t="s">
        <v>523</v>
      </c>
      <c r="H152" s="18" t="s">
        <v>524</v>
      </c>
      <c r="I152" s="18">
        <v>17.0</v>
      </c>
      <c r="J152" s="18" t="s">
        <v>222</v>
      </c>
      <c r="K152" s="19" t="str">
        <f t="shared" si="11"/>
        <v>49</v>
      </c>
      <c r="L152" s="34"/>
      <c r="M152" s="28" t="s">
        <v>525</v>
      </c>
      <c r="N152" s="1">
        <v>388872.0</v>
      </c>
      <c r="O152" s="18">
        <v>8106.0</v>
      </c>
      <c r="P152" s="1"/>
      <c r="Q152" s="1"/>
      <c r="R152" s="18"/>
      <c r="S152" s="18"/>
      <c r="T152" s="18"/>
      <c r="U152" s="1"/>
      <c r="V152" s="18"/>
      <c r="W152" s="18"/>
      <c r="X152" s="18"/>
      <c r="Y152" s="1"/>
      <c r="Z152" s="18" t="s">
        <v>524</v>
      </c>
      <c r="AA152" s="1"/>
      <c r="AB152" s="18" t="s">
        <v>526</v>
      </c>
      <c r="AC152" s="4" t="s">
        <v>47</v>
      </c>
      <c r="AD152" s="18" t="s">
        <v>47</v>
      </c>
      <c r="AE152" s="18" t="s">
        <v>47</v>
      </c>
      <c r="AF152" s="21" t="s">
        <v>47</v>
      </c>
      <c r="AG152" s="22" t="s">
        <v>72</v>
      </c>
      <c r="AH152" s="64" t="s">
        <v>523</v>
      </c>
      <c r="AI152" s="8" t="s">
        <v>48</v>
      </c>
      <c r="AJ152" s="8" t="s">
        <v>48</v>
      </c>
    </row>
    <row r="153" ht="15.75" customHeight="1">
      <c r="A153" s="13" t="s">
        <v>520</v>
      </c>
      <c r="B153" s="37" t="s">
        <v>521</v>
      </c>
      <c r="C153" s="15" t="s">
        <v>38</v>
      </c>
      <c r="D153" s="2" t="s">
        <v>38</v>
      </c>
      <c r="E153" s="16">
        <v>2021.0</v>
      </c>
      <c r="F153" s="16" t="s">
        <v>522</v>
      </c>
      <c r="G153" s="16" t="s">
        <v>523</v>
      </c>
      <c r="H153" s="18" t="s">
        <v>527</v>
      </c>
      <c r="I153" s="18">
        <v>19.0</v>
      </c>
      <c r="J153" s="18" t="s">
        <v>222</v>
      </c>
      <c r="K153" s="19" t="str">
        <f t="shared" si="11"/>
        <v>&gt;&gt;117.6</v>
      </c>
      <c r="L153" s="24" t="s">
        <v>57</v>
      </c>
      <c r="M153" s="28">
        <f t="shared" ref="M153:M154" si="17">ROUND(N153/O153,1)</f>
        <v>117.6</v>
      </c>
      <c r="N153" s="1">
        <v>588.0</v>
      </c>
      <c r="O153" s="18">
        <v>5.0</v>
      </c>
      <c r="P153" s="1"/>
      <c r="Q153" s="1"/>
      <c r="R153" s="18"/>
      <c r="S153" s="18"/>
      <c r="T153" s="18"/>
      <c r="U153" s="1"/>
      <c r="V153" s="18"/>
      <c r="W153" s="18"/>
      <c r="X153" s="18"/>
      <c r="Y153" s="1"/>
      <c r="Z153" s="18" t="s">
        <v>528</v>
      </c>
      <c r="AA153" s="1" t="s">
        <v>121</v>
      </c>
      <c r="AB153" s="18" t="s">
        <v>78</v>
      </c>
      <c r="AC153" s="4">
        <v>2.0</v>
      </c>
      <c r="AD153" s="18" t="s">
        <v>79</v>
      </c>
      <c r="AE153" s="18" t="s">
        <v>79</v>
      </c>
      <c r="AF153" s="21" t="s">
        <v>79</v>
      </c>
      <c r="AG153" s="22" t="s">
        <v>72</v>
      </c>
      <c r="AH153" s="64" t="s">
        <v>523</v>
      </c>
      <c r="AI153" s="8" t="s">
        <v>48</v>
      </c>
      <c r="AJ153" s="8" t="s">
        <v>48</v>
      </c>
    </row>
    <row r="154" ht="15.75" customHeight="1">
      <c r="A154" s="13" t="s">
        <v>520</v>
      </c>
      <c r="B154" s="37" t="s">
        <v>521</v>
      </c>
      <c r="C154" s="15" t="s">
        <v>38</v>
      </c>
      <c r="D154" s="2" t="s">
        <v>38</v>
      </c>
      <c r="E154" s="16">
        <v>2021.0</v>
      </c>
      <c r="F154" s="16" t="s">
        <v>522</v>
      </c>
      <c r="G154" s="16" t="s">
        <v>523</v>
      </c>
      <c r="H154" s="18" t="s">
        <v>529</v>
      </c>
      <c r="I154" s="18">
        <v>19.0</v>
      </c>
      <c r="J154" s="18" t="s">
        <v>222</v>
      </c>
      <c r="K154" s="19" t="str">
        <f t="shared" si="11"/>
        <v>&gt;&gt;22.8</v>
      </c>
      <c r="L154" s="24" t="s">
        <v>57</v>
      </c>
      <c r="M154" s="28">
        <f t="shared" si="17"/>
        <v>22.8</v>
      </c>
      <c r="N154" s="1">
        <v>982.0</v>
      </c>
      <c r="O154" s="18">
        <v>43.0</v>
      </c>
      <c r="P154" s="1"/>
      <c r="Q154" s="1"/>
      <c r="R154" s="18"/>
      <c r="S154" s="18"/>
      <c r="T154" s="18"/>
      <c r="U154" s="1"/>
      <c r="V154" s="18"/>
      <c r="W154" s="18"/>
      <c r="X154" s="18"/>
      <c r="Y154" s="1"/>
      <c r="Z154" s="18" t="s">
        <v>530</v>
      </c>
      <c r="AA154" s="1" t="s">
        <v>531</v>
      </c>
      <c r="AB154" s="18" t="s">
        <v>78</v>
      </c>
      <c r="AC154" s="4">
        <v>2.0</v>
      </c>
      <c r="AD154" s="18" t="s">
        <v>79</v>
      </c>
      <c r="AE154" s="18" t="s">
        <v>79</v>
      </c>
      <c r="AF154" s="21" t="s">
        <v>79</v>
      </c>
      <c r="AG154" s="22" t="s">
        <v>72</v>
      </c>
      <c r="AH154" s="64" t="s">
        <v>523</v>
      </c>
      <c r="AI154" s="8" t="s">
        <v>48</v>
      </c>
      <c r="AJ154" s="8" t="s">
        <v>48</v>
      </c>
    </row>
    <row r="155" ht="15.75" customHeight="1">
      <c r="A155" s="13" t="s">
        <v>520</v>
      </c>
      <c r="B155" s="37" t="s">
        <v>521</v>
      </c>
      <c r="C155" s="15" t="s">
        <v>38</v>
      </c>
      <c r="D155" s="2" t="s">
        <v>38</v>
      </c>
      <c r="E155" s="16">
        <v>2021.0</v>
      </c>
      <c r="F155" s="16" t="s">
        <v>522</v>
      </c>
      <c r="G155" s="16" t="s">
        <v>523</v>
      </c>
      <c r="H155" s="18" t="s">
        <v>532</v>
      </c>
      <c r="I155" s="18">
        <v>18.0</v>
      </c>
      <c r="J155" s="18" t="s">
        <v>222</v>
      </c>
      <c r="K155" s="19" t="str">
        <f t="shared" si="11"/>
        <v>127</v>
      </c>
      <c r="L155" s="34"/>
      <c r="M155" s="28" t="s">
        <v>533</v>
      </c>
      <c r="N155" s="1">
        <v>7627.0</v>
      </c>
      <c r="O155" s="18">
        <v>92.0</v>
      </c>
      <c r="P155" s="1"/>
      <c r="Q155" s="1"/>
      <c r="R155" s="18"/>
      <c r="S155" s="18"/>
      <c r="T155" s="18"/>
      <c r="U155" s="1"/>
      <c r="V155" s="18"/>
      <c r="W155" s="18"/>
      <c r="X155" s="18"/>
      <c r="Y155" s="1"/>
      <c r="Z155" s="18" t="s">
        <v>534</v>
      </c>
      <c r="AA155" s="1" t="s">
        <v>535</v>
      </c>
      <c r="AB155" s="18" t="s">
        <v>251</v>
      </c>
      <c r="AC155" s="4">
        <v>2.0</v>
      </c>
      <c r="AD155" s="18" t="s">
        <v>53</v>
      </c>
      <c r="AE155" s="18" t="s">
        <v>53</v>
      </c>
      <c r="AF155" s="21" t="s">
        <v>53</v>
      </c>
      <c r="AG155" s="22" t="s">
        <v>72</v>
      </c>
      <c r="AH155" s="64" t="s">
        <v>523</v>
      </c>
      <c r="AI155" s="8" t="s">
        <v>48</v>
      </c>
      <c r="AJ155" s="8" t="s">
        <v>48</v>
      </c>
    </row>
    <row r="156" ht="15.75" customHeight="1">
      <c r="A156" s="13" t="s">
        <v>520</v>
      </c>
      <c r="B156" s="37" t="s">
        <v>521</v>
      </c>
      <c r="C156" s="15" t="s">
        <v>38</v>
      </c>
      <c r="D156" s="2" t="s">
        <v>38</v>
      </c>
      <c r="E156" s="16">
        <v>2021.0</v>
      </c>
      <c r="F156" s="16" t="s">
        <v>522</v>
      </c>
      <c r="G156" s="16" t="s">
        <v>523</v>
      </c>
      <c r="H156" s="18" t="s">
        <v>536</v>
      </c>
      <c r="I156" s="18">
        <v>18.0</v>
      </c>
      <c r="J156" s="18" t="s">
        <v>222</v>
      </c>
      <c r="K156" s="19" t="str">
        <f t="shared" si="11"/>
        <v>27</v>
      </c>
      <c r="L156" s="34"/>
      <c r="M156" s="28" t="s">
        <v>537</v>
      </c>
      <c r="N156" s="1">
        <v>2435.0</v>
      </c>
      <c r="O156" s="18">
        <v>43.0</v>
      </c>
      <c r="P156" s="1"/>
      <c r="Q156" s="1"/>
      <c r="R156" s="18"/>
      <c r="S156" s="18"/>
      <c r="T156" s="18"/>
      <c r="U156" s="1"/>
      <c r="V156" s="18"/>
      <c r="W156" s="18"/>
      <c r="X156" s="18"/>
      <c r="Y156" s="1"/>
      <c r="Z156" s="18" t="s">
        <v>534</v>
      </c>
      <c r="AA156" s="1" t="s">
        <v>279</v>
      </c>
      <c r="AB156" s="18" t="s">
        <v>251</v>
      </c>
      <c r="AC156" s="4">
        <v>2.0</v>
      </c>
      <c r="AD156" s="18" t="s">
        <v>53</v>
      </c>
      <c r="AE156" s="18" t="s">
        <v>53</v>
      </c>
      <c r="AF156" s="21" t="s">
        <v>53</v>
      </c>
      <c r="AG156" s="22" t="s">
        <v>72</v>
      </c>
      <c r="AH156" s="64" t="s">
        <v>523</v>
      </c>
      <c r="AI156" s="8" t="s">
        <v>48</v>
      </c>
      <c r="AJ156" s="8" t="s">
        <v>48</v>
      </c>
    </row>
    <row r="157" ht="15.75" customHeight="1">
      <c r="A157" s="13" t="s">
        <v>520</v>
      </c>
      <c r="B157" s="37" t="s">
        <v>521</v>
      </c>
      <c r="C157" s="15" t="s">
        <v>38</v>
      </c>
      <c r="D157" s="2" t="s">
        <v>38</v>
      </c>
      <c r="E157" s="16">
        <v>2021.0</v>
      </c>
      <c r="F157" s="16" t="s">
        <v>522</v>
      </c>
      <c r="G157" s="16" t="s">
        <v>523</v>
      </c>
      <c r="H157" s="18" t="s">
        <v>538</v>
      </c>
      <c r="I157" s="18">
        <v>18.0</v>
      </c>
      <c r="J157" s="18" t="s">
        <v>222</v>
      </c>
      <c r="K157" s="19" t="str">
        <f t="shared" si="11"/>
        <v>18</v>
      </c>
      <c r="L157" s="34"/>
      <c r="M157" s="28" t="s">
        <v>539</v>
      </c>
      <c r="N157" s="1">
        <v>65617.0</v>
      </c>
      <c r="O157" s="18">
        <v>3871.0</v>
      </c>
      <c r="P157" s="1"/>
      <c r="Q157" s="1"/>
      <c r="R157" s="18"/>
      <c r="S157" s="18"/>
      <c r="T157" s="18"/>
      <c r="U157" s="1"/>
      <c r="V157" s="18"/>
      <c r="W157" s="18"/>
      <c r="X157" s="18"/>
      <c r="Y157" s="1"/>
      <c r="Z157" s="18" t="s">
        <v>540</v>
      </c>
      <c r="AA157" s="2" t="s">
        <v>143</v>
      </c>
      <c r="AB157" s="18" t="s">
        <v>541</v>
      </c>
      <c r="AC157" s="4">
        <v>3.0</v>
      </c>
      <c r="AD157" s="18" t="s">
        <v>53</v>
      </c>
      <c r="AE157" s="18" t="s">
        <v>53</v>
      </c>
      <c r="AF157" s="21" t="s">
        <v>54</v>
      </c>
      <c r="AG157" s="22" t="s">
        <v>72</v>
      </c>
      <c r="AH157" s="64" t="s">
        <v>523</v>
      </c>
      <c r="AI157" s="8" t="s">
        <v>48</v>
      </c>
      <c r="AJ157" s="8" t="s">
        <v>48</v>
      </c>
    </row>
    <row r="158" ht="15.75" customHeight="1">
      <c r="A158" s="13" t="s">
        <v>520</v>
      </c>
      <c r="B158" s="37" t="s">
        <v>521</v>
      </c>
      <c r="C158" s="15" t="s">
        <v>38</v>
      </c>
      <c r="D158" s="2" t="s">
        <v>38</v>
      </c>
      <c r="E158" s="16">
        <v>2021.0</v>
      </c>
      <c r="F158" s="16" t="s">
        <v>522</v>
      </c>
      <c r="G158" s="16" t="s">
        <v>523</v>
      </c>
      <c r="H158" s="18" t="s">
        <v>542</v>
      </c>
      <c r="I158" s="18">
        <v>20.0</v>
      </c>
      <c r="J158" s="18" t="s">
        <v>222</v>
      </c>
      <c r="K158" s="19" t="str">
        <f t="shared" si="11"/>
        <v>58</v>
      </c>
      <c r="L158" s="34"/>
      <c r="M158" s="28" t="s">
        <v>543</v>
      </c>
      <c r="N158" s="1">
        <v>2616.0</v>
      </c>
      <c r="O158" s="18">
        <v>68.0</v>
      </c>
      <c r="P158" s="1"/>
      <c r="Q158" s="1"/>
      <c r="R158" s="18"/>
      <c r="S158" s="18"/>
      <c r="T158" s="18"/>
      <c r="U158" s="1"/>
      <c r="V158" s="18"/>
      <c r="W158" s="18"/>
      <c r="X158" s="18"/>
      <c r="Y158" s="1"/>
      <c r="Z158" s="18" t="s">
        <v>264</v>
      </c>
      <c r="AA158" s="1" t="s">
        <v>544</v>
      </c>
      <c r="AB158" s="1" t="s">
        <v>60</v>
      </c>
      <c r="AC158" s="18" t="s">
        <v>60</v>
      </c>
      <c r="AD158" s="18" t="s">
        <v>60</v>
      </c>
      <c r="AE158" s="18" t="s">
        <v>60</v>
      </c>
      <c r="AF158" s="18" t="s">
        <v>60</v>
      </c>
      <c r="AG158" s="22" t="s">
        <v>72</v>
      </c>
      <c r="AH158" s="64" t="s">
        <v>523</v>
      </c>
      <c r="AI158" s="8" t="s">
        <v>48</v>
      </c>
      <c r="AJ158" s="8" t="s">
        <v>48</v>
      </c>
    </row>
    <row r="159" ht="15.75" customHeight="1">
      <c r="A159" s="13" t="s">
        <v>520</v>
      </c>
      <c r="B159" s="37" t="s">
        <v>521</v>
      </c>
      <c r="C159" s="15" t="s">
        <v>38</v>
      </c>
      <c r="D159" s="2" t="s">
        <v>38</v>
      </c>
      <c r="E159" s="16">
        <v>2021.0</v>
      </c>
      <c r="F159" s="16" t="s">
        <v>522</v>
      </c>
      <c r="G159" s="16" t="s">
        <v>523</v>
      </c>
      <c r="H159" s="18" t="s">
        <v>545</v>
      </c>
      <c r="I159" s="18">
        <v>20.0</v>
      </c>
      <c r="J159" s="18" t="s">
        <v>222</v>
      </c>
      <c r="K159" s="19" t="str">
        <f t="shared" si="11"/>
        <v>&gt;32</v>
      </c>
      <c r="L159" s="3" t="s">
        <v>67</v>
      </c>
      <c r="M159" s="28" t="s">
        <v>314</v>
      </c>
      <c r="N159" s="1">
        <v>1678.0</v>
      </c>
      <c r="O159" s="1">
        <v>42.0</v>
      </c>
      <c r="P159" s="1"/>
      <c r="Q159" s="1"/>
      <c r="R159" s="18"/>
      <c r="S159" s="18"/>
      <c r="T159" s="18"/>
      <c r="U159" s="1"/>
      <c r="V159" s="18"/>
      <c r="W159" s="18"/>
      <c r="X159" s="18"/>
      <c r="Y159" s="1"/>
      <c r="Z159" s="18" t="s">
        <v>264</v>
      </c>
      <c r="AA159" s="1" t="s">
        <v>546</v>
      </c>
      <c r="AB159" s="1" t="s">
        <v>60</v>
      </c>
      <c r="AC159" s="18" t="s">
        <v>60</v>
      </c>
      <c r="AD159" s="18" t="s">
        <v>60</v>
      </c>
      <c r="AE159" s="18" t="s">
        <v>60</v>
      </c>
      <c r="AF159" s="18" t="s">
        <v>60</v>
      </c>
      <c r="AG159" s="22" t="s">
        <v>72</v>
      </c>
      <c r="AH159" s="64" t="s">
        <v>523</v>
      </c>
      <c r="AI159" s="8" t="s">
        <v>48</v>
      </c>
      <c r="AJ159" s="8" t="s">
        <v>48</v>
      </c>
    </row>
    <row r="160" ht="15.75" customHeight="1">
      <c r="A160" s="13" t="s">
        <v>520</v>
      </c>
      <c r="B160" s="37" t="s">
        <v>521</v>
      </c>
      <c r="C160" s="15" t="s">
        <v>38</v>
      </c>
      <c r="D160" s="2" t="s">
        <v>38</v>
      </c>
      <c r="E160" s="16">
        <v>2021.0</v>
      </c>
      <c r="F160" s="16" t="s">
        <v>522</v>
      </c>
      <c r="G160" s="16" t="s">
        <v>523</v>
      </c>
      <c r="H160" s="18" t="s">
        <v>547</v>
      </c>
      <c r="I160" s="18">
        <v>20.0</v>
      </c>
      <c r="J160" s="18" t="s">
        <v>222</v>
      </c>
      <c r="K160" s="19" t="str">
        <f t="shared" si="11"/>
        <v>43</v>
      </c>
      <c r="L160" s="34"/>
      <c r="M160" s="28" t="s">
        <v>548</v>
      </c>
      <c r="N160" s="1">
        <v>2037.0</v>
      </c>
      <c r="O160" s="18">
        <v>136.0</v>
      </c>
      <c r="P160" s="1"/>
      <c r="Q160" s="1"/>
      <c r="R160" s="18"/>
      <c r="S160" s="18"/>
      <c r="T160" s="18"/>
      <c r="U160" s="1"/>
      <c r="V160" s="18"/>
      <c r="W160" s="18"/>
      <c r="X160" s="18"/>
      <c r="Y160" s="1"/>
      <c r="Z160" s="18" t="s">
        <v>264</v>
      </c>
      <c r="AA160" s="1" t="s">
        <v>287</v>
      </c>
      <c r="AB160" s="1" t="s">
        <v>60</v>
      </c>
      <c r="AC160" s="18" t="s">
        <v>60</v>
      </c>
      <c r="AD160" s="18" t="s">
        <v>60</v>
      </c>
      <c r="AE160" s="18" t="s">
        <v>60</v>
      </c>
      <c r="AF160" s="18" t="s">
        <v>60</v>
      </c>
      <c r="AG160" s="22" t="s">
        <v>72</v>
      </c>
      <c r="AH160" s="64" t="s">
        <v>523</v>
      </c>
      <c r="AI160" s="8" t="s">
        <v>48</v>
      </c>
      <c r="AJ160" s="8" t="s">
        <v>48</v>
      </c>
    </row>
    <row r="161" ht="15.75" customHeight="1">
      <c r="A161" s="15" t="s">
        <v>549</v>
      </c>
      <c r="B161" s="38" t="s">
        <v>550</v>
      </c>
      <c r="C161" s="15" t="s">
        <v>38</v>
      </c>
      <c r="D161" s="2" t="s">
        <v>38</v>
      </c>
      <c r="E161" s="2">
        <v>2021.0</v>
      </c>
      <c r="F161" s="2" t="s">
        <v>385</v>
      </c>
      <c r="G161" s="2" t="s">
        <v>551</v>
      </c>
      <c r="H161" s="2" t="s">
        <v>552</v>
      </c>
      <c r="I161" s="2">
        <v>18.0</v>
      </c>
      <c r="J161" s="2" t="s">
        <v>133</v>
      </c>
      <c r="K161" s="19" t="str">
        <f t="shared" si="11"/>
        <v>&gt;&gt;12.5x</v>
      </c>
      <c r="L161" s="24" t="s">
        <v>57</v>
      </c>
      <c r="M161" s="3" t="s">
        <v>553</v>
      </c>
      <c r="N161" s="2">
        <v>187.0</v>
      </c>
      <c r="O161" s="2">
        <v>15.0</v>
      </c>
      <c r="P161" s="1"/>
      <c r="Q161" s="1"/>
      <c r="R161" s="1"/>
      <c r="S161" s="1"/>
      <c r="T161" s="1"/>
      <c r="U161" s="1"/>
      <c r="V161" s="1"/>
      <c r="W161" s="1"/>
      <c r="X161" s="1"/>
      <c r="Y161" s="2">
        <v>68.0</v>
      </c>
      <c r="Z161" s="2" t="s">
        <v>157</v>
      </c>
      <c r="AA161" s="2" t="s">
        <v>279</v>
      </c>
      <c r="AB161" s="2" t="s">
        <v>157</v>
      </c>
      <c r="AC161" s="11">
        <v>2.0</v>
      </c>
      <c r="AD161" s="2" t="s">
        <v>159</v>
      </c>
      <c r="AE161" s="2" t="s">
        <v>159</v>
      </c>
      <c r="AF161" s="5" t="s">
        <v>159</v>
      </c>
      <c r="AG161" s="22" t="s">
        <v>40</v>
      </c>
      <c r="AH161" s="22" t="s">
        <v>554</v>
      </c>
      <c r="AI161" s="8" t="s">
        <v>48</v>
      </c>
      <c r="AJ161" s="8" t="s">
        <v>48</v>
      </c>
    </row>
    <row r="162" ht="15.75" customHeight="1">
      <c r="A162" s="15" t="s">
        <v>549</v>
      </c>
      <c r="B162" s="38" t="s">
        <v>550</v>
      </c>
      <c r="C162" s="15" t="s">
        <v>38</v>
      </c>
      <c r="D162" s="2" t="s">
        <v>38</v>
      </c>
      <c r="E162" s="2">
        <v>2021.0</v>
      </c>
      <c r="F162" s="2" t="s">
        <v>385</v>
      </c>
      <c r="G162" s="2" t="s">
        <v>551</v>
      </c>
      <c r="H162" s="2" t="s">
        <v>555</v>
      </c>
      <c r="I162" s="2">
        <v>14.0</v>
      </c>
      <c r="J162" s="2" t="s">
        <v>133</v>
      </c>
      <c r="K162" s="19" t="str">
        <f t="shared" si="11"/>
        <v>4.5x</v>
      </c>
      <c r="L162" s="3"/>
      <c r="M162" s="3" t="s">
        <v>556</v>
      </c>
      <c r="N162" s="2">
        <v>7155.0</v>
      </c>
      <c r="O162" s="2">
        <v>1598.0</v>
      </c>
      <c r="P162" s="1"/>
      <c r="Q162" s="1"/>
      <c r="R162" s="1"/>
      <c r="S162" s="1"/>
      <c r="T162" s="1"/>
      <c r="U162" s="1"/>
      <c r="V162" s="1"/>
      <c r="W162" s="1"/>
      <c r="X162" s="1"/>
      <c r="Y162" s="2">
        <v>49778.0</v>
      </c>
      <c r="Z162" s="2" t="s">
        <v>557</v>
      </c>
      <c r="AA162" s="2" t="s">
        <v>143</v>
      </c>
      <c r="AB162" s="2" t="s">
        <v>225</v>
      </c>
      <c r="AC162" s="11" t="s">
        <v>47</v>
      </c>
      <c r="AD162" s="2" t="s">
        <v>47</v>
      </c>
      <c r="AE162" s="2" t="s">
        <v>47</v>
      </c>
      <c r="AF162" s="5" t="s">
        <v>47</v>
      </c>
      <c r="AG162" s="22" t="s">
        <v>40</v>
      </c>
      <c r="AH162" s="22" t="s">
        <v>554</v>
      </c>
      <c r="AI162" s="8" t="s">
        <v>48</v>
      </c>
      <c r="AJ162" s="8" t="s">
        <v>48</v>
      </c>
    </row>
    <row r="163" ht="15.75" customHeight="1">
      <c r="A163" s="15" t="s">
        <v>549</v>
      </c>
      <c r="B163" s="38" t="s">
        <v>550</v>
      </c>
      <c r="C163" s="15" t="s">
        <v>38</v>
      </c>
      <c r="D163" s="2" t="s">
        <v>38</v>
      </c>
      <c r="E163" s="2">
        <v>2021.0</v>
      </c>
      <c r="F163" s="2" t="s">
        <v>385</v>
      </c>
      <c r="G163" s="2" t="s">
        <v>551</v>
      </c>
      <c r="H163" s="2" t="s">
        <v>558</v>
      </c>
      <c r="I163" s="2">
        <v>16.0</v>
      </c>
      <c r="J163" s="2" t="s">
        <v>133</v>
      </c>
      <c r="K163" s="19" t="str">
        <f t="shared" si="11"/>
        <v>&gt;&gt;22x</v>
      </c>
      <c r="L163" s="24" t="s">
        <v>57</v>
      </c>
      <c r="M163" s="3" t="s">
        <v>559</v>
      </c>
      <c r="N163" s="2">
        <v>329.0</v>
      </c>
      <c r="O163" s="2">
        <v>15.0</v>
      </c>
      <c r="P163" s="1"/>
      <c r="Q163" s="1"/>
      <c r="R163" s="1"/>
      <c r="S163" s="1"/>
      <c r="T163" s="1"/>
      <c r="U163" s="1"/>
      <c r="V163" s="1"/>
      <c r="W163" s="1"/>
      <c r="X163" s="1"/>
      <c r="Y163" s="2">
        <v>91.0</v>
      </c>
      <c r="Z163" s="2" t="s">
        <v>51</v>
      </c>
      <c r="AA163" s="2" t="s">
        <v>279</v>
      </c>
      <c r="AB163" s="2" t="s">
        <v>51</v>
      </c>
      <c r="AC163" s="11">
        <v>2.0</v>
      </c>
      <c r="AD163" s="2" t="s">
        <v>53</v>
      </c>
      <c r="AE163" s="2" t="s">
        <v>53</v>
      </c>
      <c r="AF163" s="5" t="s">
        <v>54</v>
      </c>
      <c r="AG163" s="22" t="s">
        <v>40</v>
      </c>
      <c r="AH163" s="22" t="s">
        <v>554</v>
      </c>
      <c r="AI163" s="8" t="s">
        <v>48</v>
      </c>
      <c r="AJ163" s="8" t="s">
        <v>48</v>
      </c>
    </row>
    <row r="164" ht="15.75" customHeight="1">
      <c r="A164" s="15" t="s">
        <v>549</v>
      </c>
      <c r="B164" s="38" t="s">
        <v>550</v>
      </c>
      <c r="C164" s="15" t="s">
        <v>38</v>
      </c>
      <c r="D164" s="2" t="s">
        <v>38</v>
      </c>
      <c r="E164" s="2">
        <v>2021.0</v>
      </c>
      <c r="F164" s="2" t="s">
        <v>385</v>
      </c>
      <c r="G164" s="2" t="s">
        <v>551</v>
      </c>
      <c r="H164" s="2" t="s">
        <v>301</v>
      </c>
      <c r="I164" s="2">
        <v>11.0</v>
      </c>
      <c r="J164" s="2" t="s">
        <v>133</v>
      </c>
      <c r="K164" s="19" t="str">
        <f t="shared" si="11"/>
        <v>12.3x</v>
      </c>
      <c r="L164" s="3"/>
      <c r="M164" s="3" t="s">
        <v>560</v>
      </c>
      <c r="N164" s="2">
        <v>12873.0</v>
      </c>
      <c r="O164" s="2">
        <v>1050.0</v>
      </c>
      <c r="P164" s="1"/>
      <c r="Q164" s="1"/>
      <c r="R164" s="1"/>
      <c r="S164" s="1"/>
      <c r="T164" s="1"/>
      <c r="U164" s="1"/>
      <c r="V164" s="1"/>
      <c r="W164" s="1"/>
      <c r="X164" s="1"/>
      <c r="Y164" s="2">
        <v>5280.0</v>
      </c>
      <c r="Z164" s="2" t="s">
        <v>100</v>
      </c>
      <c r="AA164" s="2" t="s">
        <v>143</v>
      </c>
      <c r="AB164" s="2" t="s">
        <v>100</v>
      </c>
      <c r="AC164" s="11">
        <v>3.0</v>
      </c>
      <c r="AD164" s="2" t="s">
        <v>53</v>
      </c>
      <c r="AE164" s="2" t="s">
        <v>53</v>
      </c>
      <c r="AF164" s="5" t="s">
        <v>54</v>
      </c>
      <c r="AG164" s="22" t="s">
        <v>40</v>
      </c>
      <c r="AH164" s="22" t="s">
        <v>554</v>
      </c>
      <c r="AI164" s="8" t="s">
        <v>48</v>
      </c>
      <c r="AJ164" s="8" t="s">
        <v>48</v>
      </c>
    </row>
    <row r="165" ht="15.75" customHeight="1">
      <c r="A165" s="15" t="s">
        <v>549</v>
      </c>
      <c r="B165" s="38" t="s">
        <v>550</v>
      </c>
      <c r="C165" s="15" t="s">
        <v>38</v>
      </c>
      <c r="D165" s="2" t="s">
        <v>38</v>
      </c>
      <c r="E165" s="2">
        <v>2021.0</v>
      </c>
      <c r="F165" s="2" t="s">
        <v>385</v>
      </c>
      <c r="G165" s="2" t="s">
        <v>551</v>
      </c>
      <c r="H165" s="2" t="s">
        <v>561</v>
      </c>
      <c r="I165" s="2">
        <v>16.0</v>
      </c>
      <c r="J165" s="2" t="s">
        <v>133</v>
      </c>
      <c r="K165" s="19" t="str">
        <f t="shared" si="11"/>
        <v>&gt;&gt;14.1x</v>
      </c>
      <c r="L165" s="24" t="s">
        <v>57</v>
      </c>
      <c r="M165" s="3" t="s">
        <v>562</v>
      </c>
      <c r="N165" s="2">
        <v>422.0</v>
      </c>
      <c r="O165" s="2">
        <v>30.0</v>
      </c>
      <c r="P165" s="1"/>
      <c r="Q165" s="1"/>
      <c r="R165" s="1"/>
      <c r="S165" s="1"/>
      <c r="T165" s="1"/>
      <c r="U165" s="1"/>
      <c r="V165" s="1"/>
      <c r="W165" s="1"/>
      <c r="X165" s="1"/>
      <c r="Y165" s="2">
        <v>344.0</v>
      </c>
      <c r="Z165" s="2" t="s">
        <v>264</v>
      </c>
      <c r="AA165" s="2" t="s">
        <v>546</v>
      </c>
      <c r="AB165" s="2" t="s">
        <v>60</v>
      </c>
      <c r="AC165" s="18" t="s">
        <v>60</v>
      </c>
      <c r="AD165" s="18" t="s">
        <v>60</v>
      </c>
      <c r="AE165" s="18" t="s">
        <v>60</v>
      </c>
      <c r="AF165" s="18" t="s">
        <v>60</v>
      </c>
      <c r="AG165" s="22" t="s">
        <v>40</v>
      </c>
      <c r="AH165" s="22" t="s">
        <v>554</v>
      </c>
      <c r="AI165" s="8" t="s">
        <v>48</v>
      </c>
      <c r="AJ165" s="8" t="s">
        <v>48</v>
      </c>
    </row>
    <row r="166" ht="15.75" customHeight="1">
      <c r="A166" s="15" t="s">
        <v>549</v>
      </c>
      <c r="B166" s="38" t="s">
        <v>550</v>
      </c>
      <c r="C166" s="15" t="s">
        <v>38</v>
      </c>
      <c r="D166" s="2" t="s">
        <v>38</v>
      </c>
      <c r="E166" s="2">
        <v>2021.0</v>
      </c>
      <c r="F166" s="2" t="s">
        <v>385</v>
      </c>
      <c r="G166" s="2" t="s">
        <v>551</v>
      </c>
      <c r="H166" s="2" t="s">
        <v>563</v>
      </c>
      <c r="I166" s="2">
        <v>15.0</v>
      </c>
      <c r="J166" s="2" t="s">
        <v>133</v>
      </c>
      <c r="K166" s="19" t="str">
        <f t="shared" si="11"/>
        <v>&gt;&gt;7.2x</v>
      </c>
      <c r="L166" s="24" t="s">
        <v>57</v>
      </c>
      <c r="M166" s="3" t="s">
        <v>564</v>
      </c>
      <c r="N166" s="2">
        <v>215.0</v>
      </c>
      <c r="O166" s="2">
        <v>30.0</v>
      </c>
      <c r="P166" s="1"/>
      <c r="Q166" s="1"/>
      <c r="R166" s="1"/>
      <c r="S166" s="1"/>
      <c r="T166" s="1"/>
      <c r="U166" s="1"/>
      <c r="V166" s="1"/>
      <c r="W166" s="1"/>
      <c r="X166" s="1"/>
      <c r="Y166" s="2">
        <v>85.0</v>
      </c>
      <c r="Z166" s="2" t="s">
        <v>264</v>
      </c>
      <c r="AA166" s="2" t="s">
        <v>287</v>
      </c>
      <c r="AB166" s="2" t="s">
        <v>60</v>
      </c>
      <c r="AC166" s="18" t="s">
        <v>60</v>
      </c>
      <c r="AD166" s="18" t="s">
        <v>60</v>
      </c>
      <c r="AE166" s="18" t="s">
        <v>60</v>
      </c>
      <c r="AF166" s="18" t="s">
        <v>60</v>
      </c>
      <c r="AG166" s="22" t="s">
        <v>40</v>
      </c>
      <c r="AH166" s="22" t="s">
        <v>554</v>
      </c>
      <c r="AI166" s="8" t="s">
        <v>48</v>
      </c>
      <c r="AJ166" s="8" t="s">
        <v>48</v>
      </c>
    </row>
    <row r="167" ht="15.75" customHeight="1">
      <c r="A167" s="2" t="s">
        <v>565</v>
      </c>
      <c r="B167" s="65" t="s">
        <v>566</v>
      </c>
      <c r="C167" s="2" t="s">
        <v>38</v>
      </c>
      <c r="D167" s="2" t="s">
        <v>38</v>
      </c>
      <c r="E167" s="2" t="s">
        <v>567</v>
      </c>
      <c r="F167" s="2" t="s">
        <v>568</v>
      </c>
      <c r="G167" s="2" t="s">
        <v>41</v>
      </c>
      <c r="H167" s="2" t="s">
        <v>569</v>
      </c>
      <c r="I167" s="2">
        <v>18.0</v>
      </c>
      <c r="J167" s="2" t="s">
        <v>222</v>
      </c>
      <c r="K167" s="19" t="str">
        <f t="shared" si="11"/>
        <v>33.7</v>
      </c>
      <c r="L167" s="3"/>
      <c r="M167" s="10">
        <f t="shared" ref="M167:M177" si="18">ROUND(N167/O167,1)</f>
        <v>33.7</v>
      </c>
      <c r="N167" s="2">
        <v>1313.0</v>
      </c>
      <c r="O167" s="2">
        <v>39.0</v>
      </c>
      <c r="P167" s="1"/>
      <c r="Q167" s="1"/>
      <c r="R167" s="1">
        <f>N167/S167</f>
        <v>1.836363636</v>
      </c>
      <c r="S167" s="2">
        <v>715.0</v>
      </c>
      <c r="T167" s="1">
        <f>N167/U167</f>
        <v>4.774545455</v>
      </c>
      <c r="U167" s="2">
        <v>275.0</v>
      </c>
      <c r="V167" s="1"/>
      <c r="W167" s="1"/>
      <c r="X167" s="1">
        <f t="shared" ref="X167:X177" si="19">N167/Y167</f>
        <v>2.787685775</v>
      </c>
      <c r="Y167" s="2">
        <v>471.0</v>
      </c>
      <c r="Z167" s="2" t="s">
        <v>570</v>
      </c>
      <c r="AA167" s="2" t="s">
        <v>571</v>
      </c>
      <c r="AB167" s="2" t="s">
        <v>352</v>
      </c>
      <c r="AC167" s="2" t="s">
        <v>352</v>
      </c>
      <c r="AD167" s="2" t="s">
        <v>352</v>
      </c>
      <c r="AE167" s="2" t="s">
        <v>352</v>
      </c>
      <c r="AF167" s="2" t="s">
        <v>352</v>
      </c>
      <c r="AG167" s="22" t="s">
        <v>40</v>
      </c>
      <c r="AH167" s="8" t="s">
        <v>41</v>
      </c>
      <c r="AI167" s="8" t="s">
        <v>48</v>
      </c>
      <c r="AJ167" s="15" t="s">
        <v>48</v>
      </c>
    </row>
    <row r="168" ht="15.75" customHeight="1">
      <c r="A168" s="2" t="s">
        <v>565</v>
      </c>
      <c r="B168" s="65" t="s">
        <v>566</v>
      </c>
      <c r="C168" s="2" t="s">
        <v>38</v>
      </c>
      <c r="D168" s="2" t="s">
        <v>38</v>
      </c>
      <c r="E168" s="2" t="s">
        <v>567</v>
      </c>
      <c r="F168" s="2" t="s">
        <v>568</v>
      </c>
      <c r="G168" s="2" t="s">
        <v>41</v>
      </c>
      <c r="H168" s="8" t="s">
        <v>572</v>
      </c>
      <c r="I168" s="8">
        <v>41.0</v>
      </c>
      <c r="J168" s="2" t="s">
        <v>222</v>
      </c>
      <c r="K168" s="19" t="str">
        <f t="shared" si="11"/>
        <v>&gt;18.6</v>
      </c>
      <c r="L168" s="3" t="s">
        <v>67</v>
      </c>
      <c r="M168" s="10">
        <f t="shared" si="18"/>
        <v>18.6</v>
      </c>
      <c r="N168" s="2">
        <v>390.0</v>
      </c>
      <c r="O168" s="2">
        <v>21.0</v>
      </c>
      <c r="P168" s="1"/>
      <c r="Q168" s="1"/>
      <c r="R168" s="1"/>
      <c r="S168" s="1"/>
      <c r="T168" s="1"/>
      <c r="U168" s="1"/>
      <c r="V168" s="1"/>
      <c r="W168" s="1"/>
      <c r="X168" s="1">
        <f t="shared" si="19"/>
        <v>5.2</v>
      </c>
      <c r="Y168" s="2">
        <v>75.0</v>
      </c>
      <c r="Z168" s="8" t="s">
        <v>157</v>
      </c>
      <c r="AA168" s="8" t="s">
        <v>52</v>
      </c>
      <c r="AB168" s="8" t="s">
        <v>157</v>
      </c>
      <c r="AC168" s="11">
        <v>2.0</v>
      </c>
      <c r="AD168" s="2" t="s">
        <v>159</v>
      </c>
      <c r="AE168" s="2" t="s">
        <v>159</v>
      </c>
      <c r="AF168" s="12" t="s">
        <v>159</v>
      </c>
      <c r="AG168" s="22" t="s">
        <v>40</v>
      </c>
      <c r="AH168" s="8" t="s">
        <v>41</v>
      </c>
      <c r="AI168" s="8" t="s">
        <v>48</v>
      </c>
      <c r="AJ168" s="15" t="s">
        <v>48</v>
      </c>
    </row>
    <row r="169" ht="15.75" customHeight="1">
      <c r="A169" s="2" t="s">
        <v>565</v>
      </c>
      <c r="B169" s="65" t="s">
        <v>566</v>
      </c>
      <c r="C169" s="2" t="s">
        <v>38</v>
      </c>
      <c r="D169" s="2" t="s">
        <v>38</v>
      </c>
      <c r="E169" s="2" t="s">
        <v>567</v>
      </c>
      <c r="F169" s="2" t="s">
        <v>568</v>
      </c>
      <c r="G169" s="2" t="s">
        <v>41</v>
      </c>
      <c r="H169" s="2" t="s">
        <v>573</v>
      </c>
      <c r="I169" s="2">
        <v>41.0</v>
      </c>
      <c r="J169" s="2" t="s">
        <v>222</v>
      </c>
      <c r="K169" s="19" t="str">
        <f t="shared" si="11"/>
        <v>12.7</v>
      </c>
      <c r="L169" s="10"/>
      <c r="M169" s="10">
        <f t="shared" si="18"/>
        <v>12.7</v>
      </c>
      <c r="N169" s="2">
        <v>726.0</v>
      </c>
      <c r="O169" s="2">
        <v>57.0</v>
      </c>
      <c r="P169" s="1"/>
      <c r="Q169" s="1"/>
      <c r="R169" s="1"/>
      <c r="S169" s="1"/>
      <c r="T169" s="1"/>
      <c r="U169" s="1"/>
      <c r="V169" s="1"/>
      <c r="W169" s="1"/>
      <c r="X169" s="1">
        <f t="shared" si="19"/>
        <v>3.524271845</v>
      </c>
      <c r="Y169" s="2">
        <v>206.0</v>
      </c>
      <c r="Z169" s="2" t="s">
        <v>574</v>
      </c>
      <c r="AA169" s="2" t="s">
        <v>575</v>
      </c>
      <c r="AB169" s="2" t="s">
        <v>574</v>
      </c>
      <c r="AC169" s="11">
        <v>3.0</v>
      </c>
      <c r="AD169" s="2" t="s">
        <v>159</v>
      </c>
      <c r="AE169" s="2" t="s">
        <v>159</v>
      </c>
      <c r="AF169" s="12" t="s">
        <v>159</v>
      </c>
      <c r="AG169" s="22" t="s">
        <v>40</v>
      </c>
      <c r="AH169" s="8" t="s">
        <v>41</v>
      </c>
      <c r="AI169" s="8" t="s">
        <v>48</v>
      </c>
      <c r="AJ169" s="15" t="s">
        <v>48</v>
      </c>
    </row>
    <row r="170" ht="15.75" customHeight="1">
      <c r="A170" s="2" t="s">
        <v>565</v>
      </c>
      <c r="B170" s="65" t="s">
        <v>566</v>
      </c>
      <c r="C170" s="2" t="s">
        <v>38</v>
      </c>
      <c r="D170" s="2" t="s">
        <v>38</v>
      </c>
      <c r="E170" s="2" t="s">
        <v>567</v>
      </c>
      <c r="F170" s="2" t="s">
        <v>568</v>
      </c>
      <c r="G170" s="2" t="s">
        <v>41</v>
      </c>
      <c r="H170" s="2" t="s">
        <v>576</v>
      </c>
      <c r="I170" s="2">
        <v>14.0</v>
      </c>
      <c r="J170" s="2" t="s">
        <v>222</v>
      </c>
      <c r="K170" s="19" t="str">
        <f t="shared" si="11"/>
        <v>11.7</v>
      </c>
      <c r="L170" s="10"/>
      <c r="M170" s="10">
        <f t="shared" si="18"/>
        <v>11.7</v>
      </c>
      <c r="N170" s="2">
        <v>327.0</v>
      </c>
      <c r="O170" s="2">
        <v>28.0</v>
      </c>
      <c r="P170" s="1"/>
      <c r="Q170" s="1"/>
      <c r="R170" s="1">
        <f t="shared" ref="R170:R172" si="20">N170/S170</f>
        <v>0.5248796148</v>
      </c>
      <c r="S170" s="2">
        <v>623.0</v>
      </c>
      <c r="T170" s="1">
        <f t="shared" ref="T170:T172" si="21">N170/U170</f>
        <v>0.5248796148</v>
      </c>
      <c r="U170" s="2">
        <v>623.0</v>
      </c>
      <c r="V170" s="1"/>
      <c r="W170" s="1"/>
      <c r="X170" s="1">
        <f t="shared" si="19"/>
        <v>6.055555556</v>
      </c>
      <c r="Y170" s="2">
        <v>54.0</v>
      </c>
      <c r="Z170" s="2" t="s">
        <v>239</v>
      </c>
      <c r="AA170" s="2" t="s">
        <v>577</v>
      </c>
      <c r="AB170" s="2" t="s">
        <v>242</v>
      </c>
      <c r="AC170" s="2" t="s">
        <v>242</v>
      </c>
      <c r="AD170" s="2" t="s">
        <v>242</v>
      </c>
      <c r="AE170" s="2" t="s">
        <v>242</v>
      </c>
      <c r="AF170" s="2" t="s">
        <v>242</v>
      </c>
      <c r="AG170" s="22" t="s">
        <v>40</v>
      </c>
      <c r="AH170" s="8" t="s">
        <v>41</v>
      </c>
      <c r="AI170" s="8" t="s">
        <v>48</v>
      </c>
      <c r="AJ170" s="15" t="s">
        <v>48</v>
      </c>
    </row>
    <row r="171" ht="15.75" customHeight="1">
      <c r="A171" s="2" t="s">
        <v>565</v>
      </c>
      <c r="B171" s="65" t="s">
        <v>566</v>
      </c>
      <c r="C171" s="2" t="s">
        <v>38</v>
      </c>
      <c r="D171" s="2" t="s">
        <v>38</v>
      </c>
      <c r="E171" s="2" t="s">
        <v>567</v>
      </c>
      <c r="F171" s="2" t="s">
        <v>568</v>
      </c>
      <c r="G171" s="2" t="s">
        <v>41</v>
      </c>
      <c r="H171" s="2" t="s">
        <v>578</v>
      </c>
      <c r="I171" s="2">
        <v>19.0</v>
      </c>
      <c r="J171" s="2" t="s">
        <v>222</v>
      </c>
      <c r="K171" s="19" t="str">
        <f t="shared" si="11"/>
        <v>1.7</v>
      </c>
      <c r="L171" s="10"/>
      <c r="M171" s="10">
        <f t="shared" si="18"/>
        <v>1.7</v>
      </c>
      <c r="N171" s="2">
        <v>47.0</v>
      </c>
      <c r="O171" s="2">
        <v>27.0</v>
      </c>
      <c r="P171" s="1"/>
      <c r="Q171" s="1"/>
      <c r="R171" s="1">
        <f t="shared" si="20"/>
        <v>0.6025641026</v>
      </c>
      <c r="S171" s="2">
        <v>78.0</v>
      </c>
      <c r="T171" s="1">
        <f t="shared" si="21"/>
        <v>3.357142857</v>
      </c>
      <c r="U171" s="2">
        <v>14.0</v>
      </c>
      <c r="V171" s="1"/>
      <c r="W171" s="1"/>
      <c r="X171" s="1">
        <f t="shared" si="19"/>
        <v>0.06685633001</v>
      </c>
      <c r="Y171" s="2">
        <v>703.0</v>
      </c>
      <c r="Z171" s="2" t="s">
        <v>243</v>
      </c>
      <c r="AA171" s="2" t="s">
        <v>579</v>
      </c>
      <c r="AB171" s="2" t="s">
        <v>245</v>
      </c>
      <c r="AC171" s="2" t="s">
        <v>245</v>
      </c>
      <c r="AD171" s="2" t="s">
        <v>245</v>
      </c>
      <c r="AE171" s="2" t="s">
        <v>245</v>
      </c>
      <c r="AF171" s="2" t="s">
        <v>245</v>
      </c>
      <c r="AG171" s="22" t="s">
        <v>40</v>
      </c>
      <c r="AH171" s="8" t="s">
        <v>41</v>
      </c>
      <c r="AI171" s="8" t="s">
        <v>48</v>
      </c>
      <c r="AJ171" s="15" t="s">
        <v>48</v>
      </c>
    </row>
    <row r="172" ht="15.75" customHeight="1">
      <c r="A172" s="2" t="s">
        <v>565</v>
      </c>
      <c r="B172" s="65" t="s">
        <v>566</v>
      </c>
      <c r="C172" s="2" t="s">
        <v>38</v>
      </c>
      <c r="D172" s="2" t="s">
        <v>38</v>
      </c>
      <c r="E172" s="2" t="s">
        <v>567</v>
      </c>
      <c r="F172" s="2" t="s">
        <v>568</v>
      </c>
      <c r="G172" s="2" t="s">
        <v>41</v>
      </c>
      <c r="H172" s="2" t="s">
        <v>580</v>
      </c>
      <c r="I172" s="2">
        <v>16.0</v>
      </c>
      <c r="J172" s="2" t="s">
        <v>222</v>
      </c>
      <c r="K172" s="19" t="str">
        <f t="shared" si="11"/>
        <v>3.2</v>
      </c>
      <c r="L172" s="10"/>
      <c r="M172" s="10">
        <f t="shared" si="18"/>
        <v>3.2</v>
      </c>
      <c r="N172" s="2">
        <v>79.0</v>
      </c>
      <c r="O172" s="2">
        <v>25.0</v>
      </c>
      <c r="P172" s="1"/>
      <c r="Q172" s="1"/>
      <c r="R172" s="1">
        <f t="shared" si="20"/>
        <v>0.5766423358</v>
      </c>
      <c r="S172" s="2">
        <v>137.0</v>
      </c>
      <c r="T172" s="1">
        <f t="shared" si="21"/>
        <v>0.5766423358</v>
      </c>
      <c r="U172" s="2">
        <v>137.0</v>
      </c>
      <c r="V172" s="1"/>
      <c r="W172" s="1"/>
      <c r="X172" s="1">
        <f t="shared" si="19"/>
        <v>2.925925926</v>
      </c>
      <c r="Y172" s="2">
        <v>27.0</v>
      </c>
      <c r="Z172" s="2" t="s">
        <v>246</v>
      </c>
      <c r="AA172" s="2" t="s">
        <v>581</v>
      </c>
      <c r="AB172" s="2" t="s">
        <v>249</v>
      </c>
      <c r="AC172" s="2" t="s">
        <v>249</v>
      </c>
      <c r="AD172" s="2" t="s">
        <v>249</v>
      </c>
      <c r="AE172" s="2" t="s">
        <v>249</v>
      </c>
      <c r="AF172" s="2" t="s">
        <v>249</v>
      </c>
      <c r="AG172" s="22" t="s">
        <v>40</v>
      </c>
      <c r="AH172" s="8" t="s">
        <v>41</v>
      </c>
      <c r="AI172" s="8" t="s">
        <v>48</v>
      </c>
      <c r="AJ172" s="15" t="s">
        <v>48</v>
      </c>
    </row>
    <row r="173" ht="15.75" customHeight="1">
      <c r="A173" s="2" t="s">
        <v>565</v>
      </c>
      <c r="B173" s="65" t="s">
        <v>566</v>
      </c>
      <c r="C173" s="2" t="s">
        <v>38</v>
      </c>
      <c r="D173" s="2" t="s">
        <v>38</v>
      </c>
      <c r="E173" s="2" t="s">
        <v>567</v>
      </c>
      <c r="F173" s="2" t="s">
        <v>568</v>
      </c>
      <c r="G173" s="2" t="s">
        <v>41</v>
      </c>
      <c r="H173" s="8" t="s">
        <v>582</v>
      </c>
      <c r="I173" s="8">
        <v>20.0</v>
      </c>
      <c r="J173" s="2" t="s">
        <v>222</v>
      </c>
      <c r="K173" s="19" t="str">
        <f t="shared" si="11"/>
        <v>104.9</v>
      </c>
      <c r="L173" s="10"/>
      <c r="M173" s="10">
        <f t="shared" si="18"/>
        <v>104.9</v>
      </c>
      <c r="N173" s="2">
        <v>1993.0</v>
      </c>
      <c r="O173" s="2">
        <v>19.0</v>
      </c>
      <c r="P173" s="1"/>
      <c r="Q173" s="1"/>
      <c r="R173" s="1"/>
      <c r="S173" s="1"/>
      <c r="T173" s="1"/>
      <c r="U173" s="1"/>
      <c r="V173" s="1"/>
      <c r="W173" s="1"/>
      <c r="X173" s="1">
        <f t="shared" si="19"/>
        <v>7.067375887</v>
      </c>
      <c r="Y173" s="2">
        <v>282.0</v>
      </c>
      <c r="Z173" s="8" t="s">
        <v>51</v>
      </c>
      <c r="AA173" s="8" t="s">
        <v>52</v>
      </c>
      <c r="AB173" s="8" t="s">
        <v>51</v>
      </c>
      <c r="AC173" s="11">
        <v>2.0</v>
      </c>
      <c r="AD173" s="2" t="s">
        <v>53</v>
      </c>
      <c r="AE173" s="2" t="s">
        <v>53</v>
      </c>
      <c r="AF173" s="12" t="s">
        <v>54</v>
      </c>
      <c r="AG173" s="22" t="s">
        <v>40</v>
      </c>
      <c r="AH173" s="8" t="s">
        <v>41</v>
      </c>
      <c r="AI173" s="8" t="s">
        <v>48</v>
      </c>
      <c r="AJ173" s="15" t="s">
        <v>48</v>
      </c>
    </row>
    <row r="174" ht="15.75" customHeight="1">
      <c r="A174" s="2" t="s">
        <v>565</v>
      </c>
      <c r="B174" s="65" t="s">
        <v>566</v>
      </c>
      <c r="C174" s="2" t="s">
        <v>38</v>
      </c>
      <c r="D174" s="2" t="s">
        <v>38</v>
      </c>
      <c r="E174" s="2" t="s">
        <v>567</v>
      </c>
      <c r="F174" s="2" t="s">
        <v>568</v>
      </c>
      <c r="G174" s="2" t="s">
        <v>41</v>
      </c>
      <c r="H174" s="8" t="s">
        <v>299</v>
      </c>
      <c r="I174" s="8">
        <v>20.0</v>
      </c>
      <c r="J174" s="2" t="s">
        <v>222</v>
      </c>
      <c r="K174" s="19" t="str">
        <f t="shared" si="11"/>
        <v>&gt;31.8</v>
      </c>
      <c r="L174" s="3" t="s">
        <v>67</v>
      </c>
      <c r="M174" s="10">
        <f t="shared" si="18"/>
        <v>31.8</v>
      </c>
      <c r="N174" s="2">
        <v>413.0</v>
      </c>
      <c r="O174" s="2">
        <v>13.0</v>
      </c>
      <c r="P174" s="2"/>
      <c r="Q174" s="1"/>
      <c r="R174" s="1"/>
      <c r="S174" s="1"/>
      <c r="T174" s="1"/>
      <c r="U174" s="1"/>
      <c r="V174" s="1"/>
      <c r="W174" s="1"/>
      <c r="X174" s="1">
        <f t="shared" si="19"/>
        <v>11.16216216</v>
      </c>
      <c r="Y174" s="2">
        <v>37.0</v>
      </c>
      <c r="Z174" s="8" t="s">
        <v>51</v>
      </c>
      <c r="AA174" s="8" t="s">
        <v>172</v>
      </c>
      <c r="AB174" s="8" t="s">
        <v>51</v>
      </c>
      <c r="AC174" s="11">
        <v>2.0</v>
      </c>
      <c r="AD174" s="2" t="s">
        <v>53</v>
      </c>
      <c r="AE174" s="2" t="s">
        <v>53</v>
      </c>
      <c r="AF174" s="12" t="s">
        <v>54</v>
      </c>
      <c r="AG174" s="22" t="s">
        <v>40</v>
      </c>
      <c r="AH174" s="8" t="s">
        <v>41</v>
      </c>
      <c r="AI174" s="8" t="s">
        <v>48</v>
      </c>
      <c r="AJ174" s="15" t="s">
        <v>48</v>
      </c>
    </row>
    <row r="175" ht="15.75" customHeight="1">
      <c r="A175" s="2" t="s">
        <v>565</v>
      </c>
      <c r="B175" s="65" t="s">
        <v>566</v>
      </c>
      <c r="C175" s="2" t="s">
        <v>38</v>
      </c>
      <c r="D175" s="2" t="s">
        <v>38</v>
      </c>
      <c r="E175" s="2" t="s">
        <v>384</v>
      </c>
      <c r="F175" s="2" t="s">
        <v>568</v>
      </c>
      <c r="G175" s="2" t="s">
        <v>41</v>
      </c>
      <c r="H175" s="2" t="s">
        <v>583</v>
      </c>
      <c r="I175" s="2">
        <v>20.0</v>
      </c>
      <c r="J175" s="2" t="s">
        <v>222</v>
      </c>
      <c r="K175" s="19" t="str">
        <f t="shared" si="11"/>
        <v>14.2</v>
      </c>
      <c r="L175" s="10"/>
      <c r="M175" s="10">
        <f t="shared" si="18"/>
        <v>14.2</v>
      </c>
      <c r="N175" s="2">
        <v>9219.0</v>
      </c>
      <c r="O175" s="2">
        <v>649.0</v>
      </c>
      <c r="P175" s="1"/>
      <c r="Q175" s="1"/>
      <c r="R175" s="1"/>
      <c r="S175" s="1"/>
      <c r="T175" s="1"/>
      <c r="U175" s="1"/>
      <c r="V175" s="1"/>
      <c r="W175" s="1"/>
      <c r="X175" s="1">
        <f t="shared" si="19"/>
        <v>3.944801027</v>
      </c>
      <c r="Y175" s="2">
        <v>2337.0</v>
      </c>
      <c r="Z175" s="2" t="s">
        <v>100</v>
      </c>
      <c r="AA175" s="2" t="s">
        <v>575</v>
      </c>
      <c r="AB175" s="2" t="s">
        <v>100</v>
      </c>
      <c r="AC175" s="11">
        <v>3.0</v>
      </c>
      <c r="AD175" s="2" t="s">
        <v>53</v>
      </c>
      <c r="AE175" s="2" t="s">
        <v>53</v>
      </c>
      <c r="AF175" s="12" t="s">
        <v>54</v>
      </c>
      <c r="AG175" s="22" t="s">
        <v>40</v>
      </c>
      <c r="AH175" s="8" t="s">
        <v>41</v>
      </c>
      <c r="AI175" s="8" t="s">
        <v>48</v>
      </c>
      <c r="AJ175" s="15" t="s">
        <v>48</v>
      </c>
    </row>
    <row r="176" ht="15.75" customHeight="1">
      <c r="A176" s="2" t="s">
        <v>565</v>
      </c>
      <c r="B176" s="65" t="s">
        <v>566</v>
      </c>
      <c r="C176" s="2" t="s">
        <v>38</v>
      </c>
      <c r="D176" s="2" t="s">
        <v>38</v>
      </c>
      <c r="E176" s="2" t="s">
        <v>567</v>
      </c>
      <c r="F176" s="2" t="s">
        <v>568</v>
      </c>
      <c r="G176" s="2" t="s">
        <v>41</v>
      </c>
      <c r="H176" s="2" t="s">
        <v>584</v>
      </c>
      <c r="I176" s="2">
        <v>17.0</v>
      </c>
      <c r="J176" s="2" t="s">
        <v>222</v>
      </c>
      <c r="K176" s="19" t="str">
        <f t="shared" si="11"/>
        <v>8.8</v>
      </c>
      <c r="L176" s="10"/>
      <c r="M176" s="10">
        <f t="shared" si="18"/>
        <v>8.8</v>
      </c>
      <c r="N176" s="2">
        <v>1899.0</v>
      </c>
      <c r="O176" s="2">
        <v>215.0</v>
      </c>
      <c r="P176" s="1"/>
      <c r="Q176" s="1"/>
      <c r="R176" s="1">
        <f t="shared" ref="R176:R177" si="22">N176/S176</f>
        <v>0.7284234753</v>
      </c>
      <c r="S176" s="2">
        <v>2607.0</v>
      </c>
      <c r="T176" s="1">
        <f t="shared" ref="T176:T177" si="23">N176/U176</f>
        <v>3.138842975</v>
      </c>
      <c r="U176" s="2">
        <v>605.0</v>
      </c>
      <c r="V176" s="1"/>
      <c r="W176" s="1"/>
      <c r="X176" s="1">
        <f t="shared" si="19"/>
        <v>1.119033589</v>
      </c>
      <c r="Y176" s="2">
        <v>1697.0</v>
      </c>
      <c r="Z176" s="2" t="s">
        <v>584</v>
      </c>
      <c r="AA176" s="2"/>
      <c r="AB176" s="2" t="s">
        <v>585</v>
      </c>
      <c r="AC176" s="11" t="s">
        <v>105</v>
      </c>
      <c r="AD176" s="11" t="s">
        <v>105</v>
      </c>
      <c r="AE176" s="11" t="s">
        <v>105</v>
      </c>
      <c r="AF176" s="11" t="s">
        <v>105</v>
      </c>
      <c r="AG176" s="22" t="s">
        <v>40</v>
      </c>
      <c r="AH176" s="8" t="s">
        <v>41</v>
      </c>
      <c r="AI176" s="8" t="s">
        <v>48</v>
      </c>
      <c r="AJ176" s="15" t="s">
        <v>48</v>
      </c>
    </row>
    <row r="177" ht="15.75" customHeight="1">
      <c r="A177" s="2" t="s">
        <v>565</v>
      </c>
      <c r="B177" s="65" t="s">
        <v>566</v>
      </c>
      <c r="C177" s="2" t="s">
        <v>38</v>
      </c>
      <c r="D177" s="2" t="s">
        <v>38</v>
      </c>
      <c r="E177" s="2" t="s">
        <v>567</v>
      </c>
      <c r="F177" s="2" t="s">
        <v>568</v>
      </c>
      <c r="G177" s="2" t="s">
        <v>41</v>
      </c>
      <c r="H177" s="2" t="s">
        <v>586</v>
      </c>
      <c r="I177" s="2">
        <v>32.0</v>
      </c>
      <c r="J177" s="2" t="s">
        <v>222</v>
      </c>
      <c r="K177" s="19" t="str">
        <f t="shared" si="11"/>
        <v>17</v>
      </c>
      <c r="L177" s="10"/>
      <c r="M177" s="10">
        <f t="shared" si="18"/>
        <v>17</v>
      </c>
      <c r="N177" s="2">
        <v>475.0</v>
      </c>
      <c r="O177" s="2">
        <v>28.0</v>
      </c>
      <c r="P177" s="1"/>
      <c r="Q177" s="1"/>
      <c r="R177" s="1">
        <f t="shared" si="22"/>
        <v>2.932098765</v>
      </c>
      <c r="S177" s="2">
        <v>162.0</v>
      </c>
      <c r="T177" s="1">
        <f t="shared" si="23"/>
        <v>13.19444444</v>
      </c>
      <c r="U177" s="2">
        <v>36.0</v>
      </c>
      <c r="V177" s="1"/>
      <c r="W177" s="1"/>
      <c r="X177" s="1">
        <f t="shared" si="19"/>
        <v>2.668539326</v>
      </c>
      <c r="Y177" s="2">
        <v>178.0</v>
      </c>
      <c r="Z177" s="2" t="s">
        <v>587</v>
      </c>
      <c r="AA177" s="2" t="s">
        <v>588</v>
      </c>
      <c r="AB177" s="2" t="s">
        <v>60</v>
      </c>
      <c r="AC177" s="18" t="s">
        <v>60</v>
      </c>
      <c r="AD177" s="18" t="s">
        <v>60</v>
      </c>
      <c r="AE177" s="18" t="s">
        <v>60</v>
      </c>
      <c r="AF177" s="18" t="s">
        <v>60</v>
      </c>
      <c r="AG177" s="22" t="s">
        <v>40</v>
      </c>
      <c r="AH177" s="8" t="s">
        <v>41</v>
      </c>
      <c r="AI177" s="8" t="s">
        <v>48</v>
      </c>
      <c r="AJ177" s="15" t="s">
        <v>48</v>
      </c>
    </row>
    <row r="178" ht="15.75" customHeight="1">
      <c r="A178" s="13" t="s">
        <v>589</v>
      </c>
      <c r="B178" s="66" t="s">
        <v>590</v>
      </c>
      <c r="C178" s="29" t="s">
        <v>166</v>
      </c>
      <c r="D178" s="2" t="s">
        <v>38</v>
      </c>
      <c r="E178" s="16">
        <v>2021.0</v>
      </c>
      <c r="F178" s="16" t="s">
        <v>415</v>
      </c>
      <c r="G178" s="16" t="s">
        <v>65</v>
      </c>
      <c r="H178" s="18" t="s">
        <v>591</v>
      </c>
      <c r="I178" s="18">
        <v>17.0</v>
      </c>
      <c r="J178" s="67" t="s">
        <v>342</v>
      </c>
      <c r="K178" s="19" t="str">
        <f t="shared" si="11"/>
        <v>&gt;&gt;6.5x</v>
      </c>
      <c r="L178" s="28" t="s">
        <v>57</v>
      </c>
      <c r="M178" s="28" t="s">
        <v>333</v>
      </c>
      <c r="N178" s="2">
        <v>233.0</v>
      </c>
      <c r="O178" s="2">
        <v>45.0</v>
      </c>
      <c r="P178" s="1">
        <v>4.54</v>
      </c>
      <c r="Q178" s="1">
        <v>2.17</v>
      </c>
      <c r="R178" s="18"/>
      <c r="S178" s="18"/>
      <c r="T178" s="18"/>
      <c r="U178" s="1"/>
      <c r="V178" s="18"/>
      <c r="W178" s="18"/>
      <c r="X178" s="18"/>
      <c r="Y178" s="1"/>
      <c r="Z178" s="18" t="s">
        <v>592</v>
      </c>
      <c r="AA178" s="1"/>
      <c r="AB178" s="1" t="s">
        <v>60</v>
      </c>
      <c r="AC178" s="18" t="s">
        <v>60</v>
      </c>
      <c r="AD178" s="18" t="s">
        <v>60</v>
      </c>
      <c r="AE178" s="18" t="s">
        <v>60</v>
      </c>
      <c r="AF178" s="18" t="s">
        <v>60</v>
      </c>
      <c r="AG178" s="22" t="s">
        <v>72</v>
      </c>
      <c r="AH178" s="68" t="s">
        <v>73</v>
      </c>
      <c r="AI178" s="8" t="s">
        <v>48</v>
      </c>
      <c r="AJ178" s="8" t="s">
        <v>48</v>
      </c>
    </row>
    <row r="179" ht="15.75" customHeight="1">
      <c r="A179" s="13" t="s">
        <v>589</v>
      </c>
      <c r="B179" s="66" t="s">
        <v>590</v>
      </c>
      <c r="C179" s="29" t="s">
        <v>166</v>
      </c>
      <c r="D179" s="2" t="s">
        <v>38</v>
      </c>
      <c r="E179" s="16">
        <v>2021.0</v>
      </c>
      <c r="F179" s="16" t="s">
        <v>415</v>
      </c>
      <c r="G179" s="16" t="s">
        <v>65</v>
      </c>
      <c r="H179" s="18" t="s">
        <v>593</v>
      </c>
      <c r="I179" s="18">
        <v>17.0</v>
      </c>
      <c r="J179" s="67" t="s">
        <v>342</v>
      </c>
      <c r="K179" s="19" t="str">
        <f t="shared" si="11"/>
        <v>&gt;&gt;4.5x</v>
      </c>
      <c r="L179" s="28" t="s">
        <v>57</v>
      </c>
      <c r="M179" s="28" t="s">
        <v>556</v>
      </c>
      <c r="N179" s="2">
        <v>542.0</v>
      </c>
      <c r="O179" s="2">
        <v>121.0</v>
      </c>
      <c r="P179" s="1">
        <v>5.76</v>
      </c>
      <c r="Q179" s="1">
        <v>3.6</v>
      </c>
      <c r="R179" s="18"/>
      <c r="S179" s="18"/>
      <c r="T179" s="18"/>
      <c r="U179" s="1"/>
      <c r="V179" s="18"/>
      <c r="W179" s="18"/>
      <c r="X179" s="18"/>
      <c r="Y179" s="1"/>
      <c r="Z179" s="18" t="s">
        <v>594</v>
      </c>
      <c r="AA179" s="1"/>
      <c r="AB179" s="1" t="s">
        <v>60</v>
      </c>
      <c r="AC179" s="18" t="s">
        <v>60</v>
      </c>
      <c r="AD179" s="18" t="s">
        <v>60</v>
      </c>
      <c r="AE179" s="18" t="s">
        <v>60</v>
      </c>
      <c r="AF179" s="18" t="s">
        <v>60</v>
      </c>
      <c r="AG179" s="22" t="s">
        <v>72</v>
      </c>
      <c r="AH179" s="68" t="s">
        <v>73</v>
      </c>
      <c r="AI179" s="8" t="s">
        <v>48</v>
      </c>
      <c r="AJ179" s="8" t="s">
        <v>48</v>
      </c>
    </row>
    <row r="180" ht="15.75" customHeight="1">
      <c r="A180" s="2" t="s">
        <v>595</v>
      </c>
      <c r="B180" s="69" t="s">
        <v>596</v>
      </c>
      <c r="C180" s="2" t="s">
        <v>38</v>
      </c>
      <c r="D180" s="1"/>
      <c r="E180" s="2" t="s">
        <v>384</v>
      </c>
      <c r="F180" s="2" t="s">
        <v>40</v>
      </c>
      <c r="G180" s="2" t="s">
        <v>148</v>
      </c>
      <c r="H180" s="2" t="s">
        <v>597</v>
      </c>
      <c r="I180" s="2">
        <v>64.0</v>
      </c>
      <c r="J180" s="2" t="s">
        <v>43</v>
      </c>
      <c r="K180" s="3" t="s">
        <v>160</v>
      </c>
      <c r="L180" s="10"/>
      <c r="M180" s="10"/>
      <c r="N180" s="2">
        <v>601.0</v>
      </c>
      <c r="O180" s="2">
        <v>38.0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2" t="s">
        <v>598</v>
      </c>
      <c r="AA180" s="2" t="s">
        <v>599</v>
      </c>
      <c r="AB180" s="2" t="s">
        <v>600</v>
      </c>
      <c r="AC180" s="18" t="s">
        <v>60</v>
      </c>
      <c r="AD180" s="18" t="s">
        <v>60</v>
      </c>
      <c r="AE180" s="18" t="s">
        <v>60</v>
      </c>
      <c r="AF180" s="18" t="s">
        <v>60</v>
      </c>
      <c r="AG180" s="8" t="s">
        <v>40</v>
      </c>
      <c r="AH180" s="8" t="s">
        <v>148</v>
      </c>
      <c r="AI180" s="8" t="s">
        <v>48</v>
      </c>
      <c r="AJ180" s="8" t="s">
        <v>48</v>
      </c>
    </row>
    <row r="181" ht="15.75" customHeight="1">
      <c r="A181" s="2" t="s">
        <v>595</v>
      </c>
      <c r="B181" s="69" t="s">
        <v>596</v>
      </c>
      <c r="C181" s="2" t="s">
        <v>38</v>
      </c>
      <c r="D181" s="1"/>
      <c r="E181" s="2" t="s">
        <v>384</v>
      </c>
      <c r="F181" s="2" t="s">
        <v>40</v>
      </c>
      <c r="G181" s="2" t="s">
        <v>148</v>
      </c>
      <c r="H181" s="2" t="s">
        <v>601</v>
      </c>
      <c r="I181" s="2">
        <v>36.0</v>
      </c>
      <c r="J181" s="2" t="s">
        <v>43</v>
      </c>
      <c r="K181" s="3" t="s">
        <v>602</v>
      </c>
      <c r="L181" s="3" t="s">
        <v>67</v>
      </c>
      <c r="M181" s="3" t="s">
        <v>67</v>
      </c>
      <c r="N181" s="2">
        <v>142.0</v>
      </c>
      <c r="O181" s="2">
        <v>32.0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" t="s">
        <v>598</v>
      </c>
      <c r="AA181" s="2" t="s">
        <v>603</v>
      </c>
      <c r="AB181" s="2" t="s">
        <v>600</v>
      </c>
      <c r="AC181" s="18" t="s">
        <v>60</v>
      </c>
      <c r="AD181" s="18" t="s">
        <v>60</v>
      </c>
      <c r="AE181" s="18" t="s">
        <v>60</v>
      </c>
      <c r="AF181" s="18" t="s">
        <v>60</v>
      </c>
      <c r="AG181" s="8" t="s">
        <v>40</v>
      </c>
      <c r="AH181" s="8" t="s">
        <v>148</v>
      </c>
      <c r="AI181" s="8" t="s">
        <v>48</v>
      </c>
      <c r="AJ181" s="8" t="s">
        <v>48</v>
      </c>
    </row>
    <row r="182" ht="15.75" customHeight="1">
      <c r="A182" s="35" t="s">
        <v>604</v>
      </c>
      <c r="B182" s="31" t="s">
        <v>605</v>
      </c>
      <c r="C182" s="35" t="s">
        <v>48</v>
      </c>
      <c r="D182" s="2" t="s">
        <v>38</v>
      </c>
      <c r="E182" s="1">
        <v>2021.0</v>
      </c>
      <c r="F182" s="1" t="s">
        <v>40</v>
      </c>
      <c r="G182" s="1" t="s">
        <v>606</v>
      </c>
      <c r="H182" s="1" t="s">
        <v>607</v>
      </c>
      <c r="I182" s="1">
        <v>7.0</v>
      </c>
      <c r="J182" s="1" t="s">
        <v>133</v>
      </c>
      <c r="K182" s="19" t="str">
        <f t="shared" ref="K182:K207" si="24">L182&amp;""&amp;M182</f>
        <v>22x</v>
      </c>
      <c r="L182" s="19"/>
      <c r="M182" s="3" t="s">
        <v>559</v>
      </c>
      <c r="N182" s="1">
        <v>6080.0</v>
      </c>
      <c r="O182" s="1">
        <v>268.0</v>
      </c>
      <c r="P182" s="1">
        <v>9.25</v>
      </c>
      <c r="Q182" s="1">
        <v>4.75</v>
      </c>
      <c r="R182" s="1"/>
      <c r="S182" s="1"/>
      <c r="T182" s="1"/>
      <c r="U182" s="1"/>
      <c r="V182" s="1"/>
      <c r="W182" s="1"/>
      <c r="X182" s="1"/>
      <c r="Y182" s="1"/>
      <c r="Z182" s="1" t="s">
        <v>608</v>
      </c>
      <c r="AA182" s="1"/>
      <c r="AB182" s="1" t="s">
        <v>419</v>
      </c>
      <c r="AC182" s="4" t="s">
        <v>47</v>
      </c>
      <c r="AD182" s="1" t="s">
        <v>47</v>
      </c>
      <c r="AE182" s="1" t="s">
        <v>47</v>
      </c>
      <c r="AF182" s="5" t="s">
        <v>47</v>
      </c>
      <c r="AG182" s="22" t="s">
        <v>40</v>
      </c>
      <c r="AH182" s="22" t="s">
        <v>606</v>
      </c>
      <c r="AI182" s="8" t="s">
        <v>48</v>
      </c>
      <c r="AJ182" s="8" t="s">
        <v>48</v>
      </c>
    </row>
    <row r="183" ht="15.75" customHeight="1">
      <c r="A183" s="35" t="s">
        <v>604</v>
      </c>
      <c r="B183" s="14" t="s">
        <v>605</v>
      </c>
      <c r="C183" s="15" t="s">
        <v>38</v>
      </c>
      <c r="D183" s="2" t="s">
        <v>38</v>
      </c>
      <c r="E183" s="1">
        <v>2021.0</v>
      </c>
      <c r="F183" s="1" t="s">
        <v>40</v>
      </c>
      <c r="G183" s="1" t="s">
        <v>606</v>
      </c>
      <c r="H183" s="1" t="s">
        <v>609</v>
      </c>
      <c r="I183" s="1">
        <v>14.0</v>
      </c>
      <c r="J183" s="1" t="s">
        <v>133</v>
      </c>
      <c r="K183" s="19" t="str">
        <f t="shared" si="24"/>
        <v>22x</v>
      </c>
      <c r="L183" s="3"/>
      <c r="M183" s="3" t="s">
        <v>559</v>
      </c>
      <c r="N183" s="1">
        <v>1963.0</v>
      </c>
      <c r="O183" s="1">
        <v>89.0</v>
      </c>
      <c r="P183" s="1">
        <v>7.04</v>
      </c>
      <c r="Q183" s="1">
        <v>1.68</v>
      </c>
      <c r="R183" s="1"/>
      <c r="S183" s="1"/>
      <c r="T183" s="1"/>
      <c r="U183" s="1"/>
      <c r="V183" s="1"/>
      <c r="W183" s="1"/>
      <c r="X183" s="1"/>
      <c r="Y183" s="1"/>
      <c r="Z183" s="1" t="s">
        <v>610</v>
      </c>
      <c r="AA183" s="1"/>
      <c r="AB183" s="1" t="s">
        <v>611</v>
      </c>
      <c r="AC183" s="4" t="s">
        <v>47</v>
      </c>
      <c r="AD183" s="1" t="s">
        <v>47</v>
      </c>
      <c r="AE183" s="1" t="s">
        <v>47</v>
      </c>
      <c r="AF183" s="5" t="s">
        <v>47</v>
      </c>
      <c r="AG183" s="22" t="s">
        <v>40</v>
      </c>
      <c r="AH183" s="22" t="s">
        <v>606</v>
      </c>
      <c r="AI183" s="8" t="s">
        <v>48</v>
      </c>
      <c r="AJ183" s="8" t="s">
        <v>48</v>
      </c>
    </row>
    <row r="184" ht="15.75" customHeight="1">
      <c r="A184" s="35" t="s">
        <v>604</v>
      </c>
      <c r="B184" s="31" t="s">
        <v>605</v>
      </c>
      <c r="C184" s="35" t="s">
        <v>48</v>
      </c>
      <c r="D184" s="2" t="s">
        <v>38</v>
      </c>
      <c r="E184" s="1">
        <v>2021.0</v>
      </c>
      <c r="F184" s="1" t="s">
        <v>40</v>
      </c>
      <c r="G184" s="1" t="s">
        <v>606</v>
      </c>
      <c r="H184" s="1" t="s">
        <v>612</v>
      </c>
      <c r="I184" s="1">
        <v>7.0</v>
      </c>
      <c r="J184" s="1" t="s">
        <v>133</v>
      </c>
      <c r="K184" s="19" t="str">
        <f t="shared" si="24"/>
        <v>22x</v>
      </c>
      <c r="L184" s="3"/>
      <c r="M184" s="3" t="s">
        <v>559</v>
      </c>
      <c r="N184" s="1">
        <v>255.0</v>
      </c>
      <c r="O184" s="1">
        <v>11.2</v>
      </c>
      <c r="P184" s="1">
        <v>4.68</v>
      </c>
      <c r="Q184" s="1">
        <v>0.158</v>
      </c>
      <c r="R184" s="1"/>
      <c r="S184" s="1"/>
      <c r="T184" s="1"/>
      <c r="U184" s="1"/>
      <c r="V184" s="1"/>
      <c r="W184" s="1"/>
      <c r="X184" s="1"/>
      <c r="Y184" s="1"/>
      <c r="Z184" s="1" t="s">
        <v>613</v>
      </c>
      <c r="AA184" s="1"/>
      <c r="AB184" s="1" t="s">
        <v>51</v>
      </c>
      <c r="AC184" s="4">
        <v>2.0</v>
      </c>
      <c r="AD184" s="1" t="s">
        <v>53</v>
      </c>
      <c r="AE184" s="1" t="s">
        <v>53</v>
      </c>
      <c r="AF184" s="5" t="s">
        <v>54</v>
      </c>
      <c r="AG184" s="22" t="s">
        <v>40</v>
      </c>
      <c r="AH184" s="22" t="s">
        <v>606</v>
      </c>
      <c r="AI184" s="8" t="s">
        <v>48</v>
      </c>
      <c r="AJ184" s="8" t="s">
        <v>48</v>
      </c>
    </row>
    <row r="185" ht="15.75" hidden="1" customHeight="1">
      <c r="A185" s="1" t="s">
        <v>614</v>
      </c>
      <c r="B185" s="1"/>
      <c r="C185" s="1" t="s">
        <v>48</v>
      </c>
      <c r="D185" s="2" t="s">
        <v>38</v>
      </c>
      <c r="E185" s="1">
        <v>2021.0</v>
      </c>
      <c r="F185" s="1" t="s">
        <v>40</v>
      </c>
      <c r="G185" s="1" t="s">
        <v>606</v>
      </c>
      <c r="H185" s="1" t="s">
        <v>607</v>
      </c>
      <c r="I185" s="1">
        <v>7.0</v>
      </c>
      <c r="J185" s="1" t="s">
        <v>133</v>
      </c>
      <c r="K185" s="19" t="str">
        <f t="shared" si="24"/>
        <v>46.8</v>
      </c>
      <c r="L185" s="19"/>
      <c r="M185" s="3" t="s">
        <v>615</v>
      </c>
      <c r="N185" s="1">
        <f t="shared" ref="N185:O185" si="25">2^P185*10</f>
        <v>8551.300295</v>
      </c>
      <c r="O185" s="1">
        <f t="shared" si="25"/>
        <v>182.5221945</v>
      </c>
      <c r="P185" s="1">
        <v>9.74</v>
      </c>
      <c r="Q185" s="1">
        <v>4.19</v>
      </c>
      <c r="R185" s="1"/>
      <c r="S185" s="1"/>
      <c r="T185" s="1"/>
      <c r="U185" s="1"/>
      <c r="V185" s="1"/>
      <c r="W185" s="1"/>
      <c r="X185" s="1"/>
      <c r="Y185" s="1"/>
      <c r="Z185" s="1" t="s">
        <v>608</v>
      </c>
      <c r="AA185" s="1"/>
      <c r="AB185" s="1" t="s">
        <v>419</v>
      </c>
      <c r="AC185" s="4" t="s">
        <v>47</v>
      </c>
      <c r="AD185" s="1" t="s">
        <v>47</v>
      </c>
      <c r="AE185" s="1" t="s">
        <v>47</v>
      </c>
      <c r="AF185" s="5" t="s">
        <v>47</v>
      </c>
      <c r="AI185" s="8" t="s">
        <v>38</v>
      </c>
      <c r="AJ185" s="8" t="s">
        <v>48</v>
      </c>
    </row>
    <row r="186" ht="15.75" hidden="1" customHeight="1">
      <c r="A186" s="1" t="s">
        <v>614</v>
      </c>
      <c r="B186" s="2"/>
      <c r="C186" s="2" t="s">
        <v>38</v>
      </c>
      <c r="D186" s="2" t="s">
        <v>38</v>
      </c>
      <c r="E186" s="1">
        <v>2021.0</v>
      </c>
      <c r="F186" s="1" t="s">
        <v>40</v>
      </c>
      <c r="G186" s="1" t="s">
        <v>606</v>
      </c>
      <c r="H186" s="1" t="s">
        <v>609</v>
      </c>
      <c r="I186" s="1">
        <v>14.0</v>
      </c>
      <c r="J186" s="1" t="s">
        <v>133</v>
      </c>
      <c r="K186" s="19" t="str">
        <f t="shared" si="24"/>
        <v>41.4</v>
      </c>
      <c r="L186" s="19"/>
      <c r="M186" s="3" t="s">
        <v>616</v>
      </c>
      <c r="N186" s="1">
        <v>1321.0</v>
      </c>
      <c r="O186" s="1">
        <v>32.0</v>
      </c>
      <c r="P186" s="1">
        <v>7.04</v>
      </c>
      <c r="Q186" s="1">
        <v>1.68</v>
      </c>
      <c r="R186" s="1"/>
      <c r="S186" s="1"/>
      <c r="T186" s="1"/>
      <c r="U186" s="1"/>
      <c r="V186" s="1"/>
      <c r="W186" s="1"/>
      <c r="X186" s="1"/>
      <c r="Y186" s="1"/>
      <c r="Z186" s="1" t="s">
        <v>610</v>
      </c>
      <c r="AA186" s="1"/>
      <c r="AB186" s="1" t="s">
        <v>611</v>
      </c>
      <c r="AC186" s="4" t="s">
        <v>47</v>
      </c>
      <c r="AD186" s="1" t="s">
        <v>47</v>
      </c>
      <c r="AE186" s="1" t="s">
        <v>47</v>
      </c>
      <c r="AF186" s="5" t="s">
        <v>47</v>
      </c>
      <c r="AI186" s="8" t="s">
        <v>38</v>
      </c>
      <c r="AJ186" s="8" t="s">
        <v>48</v>
      </c>
    </row>
    <row r="187" ht="15.75" hidden="1" customHeight="1">
      <c r="A187" s="1" t="s">
        <v>614</v>
      </c>
      <c r="B187" s="1"/>
      <c r="C187" s="1" t="s">
        <v>48</v>
      </c>
      <c r="D187" s="2" t="s">
        <v>38</v>
      </c>
      <c r="E187" s="1">
        <v>2021.0</v>
      </c>
      <c r="F187" s="1" t="s">
        <v>40</v>
      </c>
      <c r="G187" s="1" t="s">
        <v>606</v>
      </c>
      <c r="H187" s="1" t="s">
        <v>612</v>
      </c>
      <c r="I187" s="1">
        <v>7.0</v>
      </c>
      <c r="J187" s="1" t="s">
        <v>133</v>
      </c>
      <c r="K187" s="19" t="str">
        <f t="shared" si="24"/>
        <v>16.9</v>
      </c>
      <c r="L187" s="19"/>
      <c r="M187" s="3" t="s">
        <v>617</v>
      </c>
      <c r="N187" s="1">
        <f t="shared" ref="N187:O187" si="26">2^P187*10</f>
        <v>209.6629446</v>
      </c>
      <c r="O187" s="1">
        <f t="shared" si="26"/>
        <v>8.066417592</v>
      </c>
      <c r="P187" s="1">
        <v>4.39</v>
      </c>
      <c r="Q187" s="1">
        <v>-0.31</v>
      </c>
      <c r="R187" s="1"/>
      <c r="S187" s="1"/>
      <c r="T187" s="1"/>
      <c r="U187" s="1"/>
      <c r="V187" s="1"/>
      <c r="W187" s="1"/>
      <c r="X187" s="1"/>
      <c r="Y187" s="1"/>
      <c r="Z187" s="1" t="s">
        <v>613</v>
      </c>
      <c r="AA187" s="1"/>
      <c r="AB187" s="1" t="s">
        <v>51</v>
      </c>
      <c r="AC187" s="4">
        <v>2.0</v>
      </c>
      <c r="AD187" s="1" t="s">
        <v>53</v>
      </c>
      <c r="AE187" s="1" t="s">
        <v>53</v>
      </c>
      <c r="AF187" s="5" t="s">
        <v>54</v>
      </c>
      <c r="AI187" s="8" t="s">
        <v>38</v>
      </c>
      <c r="AJ187" s="8" t="s">
        <v>48</v>
      </c>
    </row>
    <row r="188" ht="15.75" customHeight="1">
      <c r="A188" s="13" t="s">
        <v>618</v>
      </c>
      <c r="B188" s="70" t="s">
        <v>619</v>
      </c>
      <c r="C188" s="35" t="s">
        <v>38</v>
      </c>
      <c r="D188" s="27" t="s">
        <v>38</v>
      </c>
      <c r="E188" s="16">
        <v>2021.0</v>
      </c>
      <c r="F188" s="17" t="s">
        <v>40</v>
      </c>
      <c r="G188" s="17" t="s">
        <v>620</v>
      </c>
      <c r="H188" s="18" t="s">
        <v>157</v>
      </c>
      <c r="I188" s="1"/>
      <c r="J188" s="18" t="s">
        <v>222</v>
      </c>
      <c r="K188" s="19" t="str">
        <f t="shared" si="24"/>
        <v>&gt;&gt;13x</v>
      </c>
      <c r="L188" s="24" t="s">
        <v>57</v>
      </c>
      <c r="M188" s="28" t="s">
        <v>68</v>
      </c>
      <c r="N188" s="1">
        <v>133.0</v>
      </c>
      <c r="O188" s="1">
        <v>10.0</v>
      </c>
      <c r="P188" s="1"/>
      <c r="Q188" s="1"/>
      <c r="R188" s="18"/>
      <c r="S188" s="18"/>
      <c r="T188" s="18">
        <f t="shared" ref="T188:T189" si="27">round(N188/U188,2)</f>
        <v>3.17</v>
      </c>
      <c r="U188" s="1">
        <v>42.0</v>
      </c>
      <c r="V188" s="18"/>
      <c r="W188" s="18"/>
      <c r="X188" s="18">
        <f t="shared" ref="X188:X189" si="28">round(N188/Y188,2)</f>
        <v>2.56</v>
      </c>
      <c r="Y188" s="1">
        <v>52.0</v>
      </c>
      <c r="Z188" s="18" t="s">
        <v>157</v>
      </c>
      <c r="AA188" s="1" t="s">
        <v>127</v>
      </c>
      <c r="AB188" s="18" t="s">
        <v>157</v>
      </c>
      <c r="AC188" s="4">
        <v>2.0</v>
      </c>
      <c r="AD188" s="18" t="s">
        <v>159</v>
      </c>
      <c r="AE188" s="18" t="s">
        <v>159</v>
      </c>
      <c r="AF188" s="21" t="s">
        <v>159</v>
      </c>
      <c r="AG188" s="22" t="s">
        <v>40</v>
      </c>
      <c r="AH188" s="22" t="s">
        <v>41</v>
      </c>
      <c r="AI188" s="8" t="s">
        <v>48</v>
      </c>
      <c r="AJ188" s="8" t="s">
        <v>48</v>
      </c>
    </row>
    <row r="189" ht="15.75" customHeight="1">
      <c r="A189" s="13" t="s">
        <v>618</v>
      </c>
      <c r="B189" s="70" t="s">
        <v>619</v>
      </c>
      <c r="C189" s="35" t="s">
        <v>38</v>
      </c>
      <c r="D189" s="27" t="s">
        <v>38</v>
      </c>
      <c r="E189" s="16">
        <v>2021.0</v>
      </c>
      <c r="F189" s="17" t="s">
        <v>40</v>
      </c>
      <c r="G189" s="17" t="s">
        <v>620</v>
      </c>
      <c r="H189" s="18" t="s">
        <v>51</v>
      </c>
      <c r="I189" s="1"/>
      <c r="J189" s="18" t="s">
        <v>222</v>
      </c>
      <c r="K189" s="19" t="str">
        <f t="shared" si="24"/>
        <v>28.9x</v>
      </c>
      <c r="L189" s="34"/>
      <c r="M189" s="28" t="s">
        <v>621</v>
      </c>
      <c r="N189" s="1">
        <v>1609.0</v>
      </c>
      <c r="O189" s="1">
        <v>54.0</v>
      </c>
      <c r="P189" s="1"/>
      <c r="Q189" s="1"/>
      <c r="R189" s="18"/>
      <c r="S189" s="18"/>
      <c r="T189" s="18">
        <f t="shared" si="27"/>
        <v>2.88</v>
      </c>
      <c r="U189" s="1">
        <v>559.0</v>
      </c>
      <c r="V189" s="18"/>
      <c r="W189" s="18"/>
      <c r="X189" s="18">
        <f t="shared" si="28"/>
        <v>1.18</v>
      </c>
      <c r="Y189" s="1">
        <v>1358.0</v>
      </c>
      <c r="Z189" s="18" t="s">
        <v>51</v>
      </c>
      <c r="AA189" s="1" t="s">
        <v>127</v>
      </c>
      <c r="AB189" s="18" t="s">
        <v>51</v>
      </c>
      <c r="AC189" s="4">
        <v>2.0</v>
      </c>
      <c r="AD189" s="18" t="s">
        <v>53</v>
      </c>
      <c r="AE189" s="18" t="s">
        <v>53</v>
      </c>
      <c r="AF189" s="21" t="s">
        <v>54</v>
      </c>
      <c r="AG189" s="22" t="s">
        <v>40</v>
      </c>
      <c r="AH189" s="22" t="s">
        <v>41</v>
      </c>
      <c r="AI189" s="8" t="s">
        <v>48</v>
      </c>
      <c r="AJ189" s="8" t="s">
        <v>48</v>
      </c>
    </row>
    <row r="190" ht="15.75" hidden="1" customHeight="1">
      <c r="A190" s="2" t="s">
        <v>622</v>
      </c>
      <c r="B190" s="2" t="s">
        <v>623</v>
      </c>
      <c r="C190" s="2" t="s">
        <v>38</v>
      </c>
      <c r="D190" s="2" t="s">
        <v>48</v>
      </c>
      <c r="E190" s="2" t="s">
        <v>624</v>
      </c>
      <c r="F190" s="1"/>
      <c r="G190" s="1"/>
      <c r="H190" s="63" t="s">
        <v>625</v>
      </c>
      <c r="I190" s="2">
        <v>17.0</v>
      </c>
      <c r="J190" s="2" t="s">
        <v>222</v>
      </c>
      <c r="K190" s="19" t="str">
        <f t="shared" si="24"/>
        <v>&gt;&gt;1.1</v>
      </c>
      <c r="L190" s="63" t="s">
        <v>57</v>
      </c>
      <c r="M190" s="10">
        <f t="shared" ref="M190:M203" si="29">ROUND(N190/O190,1)</f>
        <v>1.1</v>
      </c>
      <c r="N190" s="24">
        <v>8.0</v>
      </c>
      <c r="O190" s="24">
        <v>7.0</v>
      </c>
      <c r="P190" s="1"/>
      <c r="Q190" s="1"/>
      <c r="R190" s="1"/>
      <c r="S190" s="1"/>
      <c r="T190" s="1">
        <f t="shared" ref="T190:T207" si="30">N190/U190</f>
        <v>0.05263157895</v>
      </c>
      <c r="U190" s="24">
        <v>152.0</v>
      </c>
      <c r="V190" s="1"/>
      <c r="W190" s="1"/>
      <c r="X190" s="1"/>
      <c r="Y190" s="1"/>
      <c r="Z190" s="63" t="s">
        <v>625</v>
      </c>
      <c r="AA190" s="63"/>
      <c r="AB190" s="2" t="s">
        <v>242</v>
      </c>
      <c r="AC190" s="2" t="s">
        <v>242</v>
      </c>
      <c r="AD190" s="2" t="s">
        <v>242</v>
      </c>
      <c r="AE190" s="2" t="s">
        <v>242</v>
      </c>
      <c r="AF190" s="2" t="s">
        <v>242</v>
      </c>
      <c r="AI190" s="8" t="s">
        <v>38</v>
      </c>
      <c r="AJ190" s="15" t="s">
        <v>48</v>
      </c>
    </row>
    <row r="191" ht="15.75" hidden="1" customHeight="1">
      <c r="A191" s="2" t="s">
        <v>622</v>
      </c>
      <c r="B191" s="2" t="s">
        <v>623</v>
      </c>
      <c r="C191" s="2" t="s">
        <v>38</v>
      </c>
      <c r="D191" s="2" t="s">
        <v>48</v>
      </c>
      <c r="E191" s="2" t="s">
        <v>624</v>
      </c>
      <c r="F191" s="1"/>
      <c r="G191" s="1"/>
      <c r="H191" s="63" t="s">
        <v>626</v>
      </c>
      <c r="I191" s="2">
        <v>14.0</v>
      </c>
      <c r="J191" s="2" t="s">
        <v>222</v>
      </c>
      <c r="K191" s="19" t="str">
        <f t="shared" si="24"/>
        <v>&gt;21.9</v>
      </c>
      <c r="L191" s="63" t="s">
        <v>67</v>
      </c>
      <c r="M191" s="10">
        <f t="shared" si="29"/>
        <v>21.9</v>
      </c>
      <c r="N191" s="24">
        <v>350.0</v>
      </c>
      <c r="O191" s="24">
        <v>16.0</v>
      </c>
      <c r="P191" s="1"/>
      <c r="Q191" s="1"/>
      <c r="R191" s="1"/>
      <c r="S191" s="1"/>
      <c r="T191" s="1">
        <f t="shared" si="30"/>
        <v>0.2501786991</v>
      </c>
      <c r="U191" s="24">
        <v>1399.0</v>
      </c>
      <c r="V191" s="1"/>
      <c r="W191" s="1"/>
      <c r="X191" s="1"/>
      <c r="Y191" s="1"/>
      <c r="Z191" s="63" t="s">
        <v>626</v>
      </c>
      <c r="AA191" s="63"/>
      <c r="AB191" s="2" t="s">
        <v>627</v>
      </c>
      <c r="AC191" s="11" t="s">
        <v>245</v>
      </c>
      <c r="AD191" s="11" t="s">
        <v>245</v>
      </c>
      <c r="AE191" s="11" t="s">
        <v>245</v>
      </c>
      <c r="AF191" s="11" t="s">
        <v>245</v>
      </c>
      <c r="AI191" s="8" t="s">
        <v>38</v>
      </c>
      <c r="AJ191" s="15" t="s">
        <v>48</v>
      </c>
    </row>
    <row r="192" ht="15.75" customHeight="1">
      <c r="A192" s="2" t="s">
        <v>622</v>
      </c>
      <c r="B192" s="71" t="s">
        <v>628</v>
      </c>
      <c r="C192" s="2" t="s">
        <v>38</v>
      </c>
      <c r="D192" s="2" t="s">
        <v>48</v>
      </c>
      <c r="E192" s="2" t="s">
        <v>384</v>
      </c>
      <c r="F192" s="2" t="s">
        <v>385</v>
      </c>
      <c r="G192" s="29" t="s">
        <v>198</v>
      </c>
      <c r="H192" s="2" t="s">
        <v>629</v>
      </c>
      <c r="I192" s="2">
        <v>13.0</v>
      </c>
      <c r="J192" s="2" t="s">
        <v>222</v>
      </c>
      <c r="K192" s="19" t="str">
        <f t="shared" si="24"/>
        <v>25.9</v>
      </c>
      <c r="L192" s="62"/>
      <c r="M192" s="10">
        <f t="shared" si="29"/>
        <v>25.9</v>
      </c>
      <c r="N192" s="24">
        <v>931.0</v>
      </c>
      <c r="O192" s="24">
        <v>36.0</v>
      </c>
      <c r="P192" s="1"/>
      <c r="Q192" s="1"/>
      <c r="R192" s="1"/>
      <c r="S192" s="1"/>
      <c r="T192" s="1">
        <f t="shared" si="30"/>
        <v>1.993576017</v>
      </c>
      <c r="U192" s="24">
        <v>467.0</v>
      </c>
      <c r="V192" s="1"/>
      <c r="W192" s="1"/>
      <c r="X192" s="1"/>
      <c r="Y192" s="1"/>
      <c r="Z192" s="2" t="s">
        <v>389</v>
      </c>
      <c r="AA192" s="2" t="s">
        <v>172</v>
      </c>
      <c r="AB192" s="2" t="s">
        <v>389</v>
      </c>
      <c r="AC192" s="29" t="s">
        <v>47</v>
      </c>
      <c r="AD192" s="29" t="s">
        <v>47</v>
      </c>
      <c r="AE192" s="29" t="s">
        <v>47</v>
      </c>
      <c r="AF192" s="29" t="s">
        <v>47</v>
      </c>
      <c r="AG192" s="22" t="s">
        <v>40</v>
      </c>
      <c r="AH192" s="29" t="s">
        <v>198</v>
      </c>
      <c r="AI192" s="8" t="s">
        <v>48</v>
      </c>
      <c r="AJ192" s="15" t="s">
        <v>48</v>
      </c>
    </row>
    <row r="193" ht="15.75" customHeight="1">
      <c r="A193" s="2" t="s">
        <v>622</v>
      </c>
      <c r="B193" s="71" t="s">
        <v>628</v>
      </c>
      <c r="C193" s="2" t="s">
        <v>38</v>
      </c>
      <c r="D193" s="2" t="s">
        <v>48</v>
      </c>
      <c r="E193" s="2" t="s">
        <v>384</v>
      </c>
      <c r="F193" s="2" t="s">
        <v>385</v>
      </c>
      <c r="G193" s="29" t="s">
        <v>198</v>
      </c>
      <c r="H193" s="2" t="s">
        <v>630</v>
      </c>
      <c r="I193" s="2">
        <v>24.0</v>
      </c>
      <c r="J193" s="2" t="s">
        <v>222</v>
      </c>
      <c r="K193" s="19" t="str">
        <f t="shared" si="24"/>
        <v>25</v>
      </c>
      <c r="L193" s="62"/>
      <c r="M193" s="10">
        <f t="shared" si="29"/>
        <v>25</v>
      </c>
      <c r="N193" s="24">
        <v>625.0</v>
      </c>
      <c r="O193" s="24">
        <v>25.0</v>
      </c>
      <c r="P193" s="1"/>
      <c r="Q193" s="1"/>
      <c r="R193" s="1"/>
      <c r="S193" s="1"/>
      <c r="T193" s="1">
        <f t="shared" si="30"/>
        <v>1.940993789</v>
      </c>
      <c r="U193" s="24">
        <v>322.0</v>
      </c>
      <c r="V193" s="1"/>
      <c r="W193" s="1"/>
      <c r="X193" s="1"/>
      <c r="Y193" s="1"/>
      <c r="Z193" s="2" t="s">
        <v>393</v>
      </c>
      <c r="AA193" s="2" t="s">
        <v>172</v>
      </c>
      <c r="AB193" s="2" t="s">
        <v>393</v>
      </c>
      <c r="AC193" s="29" t="s">
        <v>47</v>
      </c>
      <c r="AD193" s="29" t="s">
        <v>47</v>
      </c>
      <c r="AE193" s="29" t="s">
        <v>47</v>
      </c>
      <c r="AF193" s="29" t="s">
        <v>47</v>
      </c>
      <c r="AG193" s="22" t="s">
        <v>40</v>
      </c>
      <c r="AH193" s="29" t="s">
        <v>198</v>
      </c>
      <c r="AI193" s="8" t="s">
        <v>48</v>
      </c>
      <c r="AJ193" s="15" t="s">
        <v>48</v>
      </c>
    </row>
    <row r="194" ht="15.75" customHeight="1">
      <c r="A194" s="2" t="s">
        <v>622</v>
      </c>
      <c r="B194" s="71" t="s">
        <v>628</v>
      </c>
      <c r="C194" s="2" t="s">
        <v>38</v>
      </c>
      <c r="D194" s="2" t="s">
        <v>48</v>
      </c>
      <c r="E194" s="2" t="s">
        <v>384</v>
      </c>
      <c r="F194" s="2" t="s">
        <v>385</v>
      </c>
      <c r="G194" s="29" t="s">
        <v>198</v>
      </c>
      <c r="H194" s="2" t="s">
        <v>631</v>
      </c>
      <c r="I194" s="2">
        <v>11.0</v>
      </c>
      <c r="J194" s="2" t="s">
        <v>222</v>
      </c>
      <c r="K194" s="19" t="str">
        <f t="shared" si="24"/>
        <v>&gt;57.3</v>
      </c>
      <c r="L194" s="63" t="s">
        <v>67</v>
      </c>
      <c r="M194" s="10">
        <f t="shared" si="29"/>
        <v>57.3</v>
      </c>
      <c r="N194" s="24">
        <v>745.0</v>
      </c>
      <c r="O194" s="24">
        <v>13.0</v>
      </c>
      <c r="P194" s="1"/>
      <c r="Q194" s="1"/>
      <c r="R194" s="1"/>
      <c r="S194" s="1"/>
      <c r="T194" s="1">
        <f t="shared" si="30"/>
        <v>5.068027211</v>
      </c>
      <c r="U194" s="24">
        <v>147.0</v>
      </c>
      <c r="V194" s="1"/>
      <c r="W194" s="1"/>
      <c r="X194" s="1"/>
      <c r="Y194" s="1"/>
      <c r="Z194" s="2" t="s">
        <v>85</v>
      </c>
      <c r="AA194" s="2" t="s">
        <v>632</v>
      </c>
      <c r="AB194" s="2" t="s">
        <v>85</v>
      </c>
      <c r="AC194" s="11">
        <v>2.0</v>
      </c>
      <c r="AD194" s="2" t="s">
        <v>53</v>
      </c>
      <c r="AE194" s="2" t="s">
        <v>53</v>
      </c>
      <c r="AF194" s="12" t="s">
        <v>86</v>
      </c>
      <c r="AG194" s="22" t="s">
        <v>40</v>
      </c>
      <c r="AH194" s="29" t="s">
        <v>198</v>
      </c>
      <c r="AI194" s="8" t="s">
        <v>48</v>
      </c>
      <c r="AJ194" s="15" t="s">
        <v>48</v>
      </c>
    </row>
    <row r="195" ht="15.75" customHeight="1">
      <c r="A195" s="2" t="s">
        <v>622</v>
      </c>
      <c r="B195" s="71" t="s">
        <v>628</v>
      </c>
      <c r="C195" s="2" t="s">
        <v>38</v>
      </c>
      <c r="D195" s="2" t="s">
        <v>48</v>
      </c>
      <c r="E195" s="2" t="s">
        <v>384</v>
      </c>
      <c r="F195" s="2" t="s">
        <v>385</v>
      </c>
      <c r="G195" s="29" t="s">
        <v>198</v>
      </c>
      <c r="H195" s="2" t="s">
        <v>633</v>
      </c>
      <c r="I195" s="2">
        <v>8.0</v>
      </c>
      <c r="J195" s="2" t="s">
        <v>222</v>
      </c>
      <c r="K195" s="19" t="str">
        <f t="shared" si="24"/>
        <v>&gt;&gt;8.5</v>
      </c>
      <c r="L195" s="63" t="s">
        <v>57</v>
      </c>
      <c r="M195" s="10">
        <f t="shared" si="29"/>
        <v>8.5</v>
      </c>
      <c r="N195" s="24">
        <v>85.0</v>
      </c>
      <c r="O195" s="63">
        <v>10.0</v>
      </c>
      <c r="P195" s="1"/>
      <c r="Q195" s="1"/>
      <c r="R195" s="1"/>
      <c r="S195" s="1"/>
      <c r="T195" s="1">
        <f t="shared" si="30"/>
        <v>2.833333333</v>
      </c>
      <c r="U195" s="24">
        <v>30.0</v>
      </c>
      <c r="V195" s="1"/>
      <c r="W195" s="1"/>
      <c r="X195" s="1"/>
      <c r="Y195" s="1"/>
      <c r="Z195" s="2" t="s">
        <v>634</v>
      </c>
      <c r="AA195" s="2" t="s">
        <v>172</v>
      </c>
      <c r="AB195" s="2" t="s">
        <v>85</v>
      </c>
      <c r="AC195" s="11">
        <v>2.0</v>
      </c>
      <c r="AD195" s="11" t="s">
        <v>53</v>
      </c>
      <c r="AE195" s="11" t="s">
        <v>53</v>
      </c>
      <c r="AF195" s="11" t="s">
        <v>86</v>
      </c>
      <c r="AG195" s="22" t="s">
        <v>40</v>
      </c>
      <c r="AH195" s="29" t="s">
        <v>198</v>
      </c>
      <c r="AI195" s="8" t="s">
        <v>48</v>
      </c>
      <c r="AJ195" s="15" t="s">
        <v>48</v>
      </c>
    </row>
    <row r="196" ht="15.75" hidden="1" customHeight="1">
      <c r="A196" s="2" t="s">
        <v>622</v>
      </c>
      <c r="B196" s="2" t="s">
        <v>623</v>
      </c>
      <c r="C196" s="2" t="s">
        <v>38</v>
      </c>
      <c r="D196" s="2" t="s">
        <v>48</v>
      </c>
      <c r="E196" s="2" t="s">
        <v>624</v>
      </c>
      <c r="F196" s="1"/>
      <c r="G196" s="1"/>
      <c r="H196" s="63" t="s">
        <v>635</v>
      </c>
      <c r="I196" s="2">
        <v>17.0</v>
      </c>
      <c r="J196" s="2" t="s">
        <v>222</v>
      </c>
      <c r="K196" s="19" t="str">
        <f t="shared" si="24"/>
        <v>&gt;&gt;79.8</v>
      </c>
      <c r="L196" s="63" t="s">
        <v>57</v>
      </c>
      <c r="M196" s="10">
        <f t="shared" si="29"/>
        <v>79.8</v>
      </c>
      <c r="N196" s="24">
        <v>479.0</v>
      </c>
      <c r="O196" s="24">
        <v>6.0</v>
      </c>
      <c r="P196" s="1"/>
      <c r="Q196" s="1"/>
      <c r="R196" s="1"/>
      <c r="S196" s="1"/>
      <c r="T196" s="1">
        <f t="shared" si="30"/>
        <v>4.201754386</v>
      </c>
      <c r="U196" s="24">
        <v>114.0</v>
      </c>
      <c r="V196" s="1"/>
      <c r="W196" s="1"/>
      <c r="X196" s="1"/>
      <c r="Y196" s="1"/>
      <c r="Z196" s="63" t="s">
        <v>635</v>
      </c>
      <c r="AA196" s="63"/>
      <c r="AB196" s="2" t="s">
        <v>85</v>
      </c>
      <c r="AC196" s="11">
        <v>2.0</v>
      </c>
      <c r="AD196" s="11" t="s">
        <v>53</v>
      </c>
      <c r="AE196" s="11" t="s">
        <v>53</v>
      </c>
      <c r="AF196" s="11" t="s">
        <v>86</v>
      </c>
      <c r="AI196" s="8" t="s">
        <v>38</v>
      </c>
      <c r="AJ196" s="15" t="s">
        <v>48</v>
      </c>
    </row>
    <row r="197" ht="15.75" customHeight="1">
      <c r="A197" s="2" t="s">
        <v>622</v>
      </c>
      <c r="B197" s="71" t="s">
        <v>628</v>
      </c>
      <c r="C197" s="2" t="s">
        <v>38</v>
      </c>
      <c r="D197" s="2" t="s">
        <v>48</v>
      </c>
      <c r="E197" s="2" t="s">
        <v>384</v>
      </c>
      <c r="F197" s="2" t="s">
        <v>385</v>
      </c>
      <c r="G197" s="29" t="s">
        <v>198</v>
      </c>
      <c r="H197" s="2" t="s">
        <v>636</v>
      </c>
      <c r="I197" s="2">
        <v>13.0</v>
      </c>
      <c r="J197" s="2" t="s">
        <v>222</v>
      </c>
      <c r="K197" s="19" t="str">
        <f t="shared" si="24"/>
        <v>&gt;&gt;38.4</v>
      </c>
      <c r="L197" s="63" t="s">
        <v>57</v>
      </c>
      <c r="M197" s="10">
        <f t="shared" si="29"/>
        <v>38.4</v>
      </c>
      <c r="N197" s="24">
        <v>384.0</v>
      </c>
      <c r="O197" s="24">
        <v>10.0</v>
      </c>
      <c r="P197" s="1"/>
      <c r="Q197" s="1"/>
      <c r="R197" s="1"/>
      <c r="S197" s="1"/>
      <c r="T197" s="1">
        <f t="shared" si="30"/>
        <v>6.295081967</v>
      </c>
      <c r="U197" s="24">
        <v>61.0</v>
      </c>
      <c r="V197" s="1"/>
      <c r="W197" s="1"/>
      <c r="X197" s="1"/>
      <c r="Y197" s="1"/>
      <c r="Z197" s="2" t="s">
        <v>51</v>
      </c>
      <c r="AA197" s="2" t="s">
        <v>632</v>
      </c>
      <c r="AB197" s="2" t="s">
        <v>51</v>
      </c>
      <c r="AC197" s="11">
        <v>2.0</v>
      </c>
      <c r="AD197" s="2" t="s">
        <v>53</v>
      </c>
      <c r="AE197" s="2" t="s">
        <v>53</v>
      </c>
      <c r="AF197" s="12" t="s">
        <v>54</v>
      </c>
      <c r="AG197" s="22" t="s">
        <v>40</v>
      </c>
      <c r="AH197" s="29" t="s">
        <v>198</v>
      </c>
      <c r="AI197" s="8" t="s">
        <v>48</v>
      </c>
      <c r="AJ197" s="15" t="s">
        <v>48</v>
      </c>
    </row>
    <row r="198" ht="15.75" customHeight="1">
      <c r="A198" s="2" t="s">
        <v>622</v>
      </c>
      <c r="B198" s="71" t="s">
        <v>628</v>
      </c>
      <c r="C198" s="2" t="s">
        <v>38</v>
      </c>
      <c r="D198" s="2" t="s">
        <v>48</v>
      </c>
      <c r="E198" s="2" t="s">
        <v>384</v>
      </c>
      <c r="F198" s="2" t="s">
        <v>385</v>
      </c>
      <c r="G198" s="29" t="s">
        <v>198</v>
      </c>
      <c r="H198" s="2" t="s">
        <v>637</v>
      </c>
      <c r="I198" s="2">
        <v>17.0</v>
      </c>
      <c r="J198" s="2" t="s">
        <v>222</v>
      </c>
      <c r="K198" s="19" t="str">
        <f t="shared" si="24"/>
        <v>&gt;&gt;4.3</v>
      </c>
      <c r="L198" s="63" t="s">
        <v>57</v>
      </c>
      <c r="M198" s="10">
        <f t="shared" si="29"/>
        <v>4.3</v>
      </c>
      <c r="N198" s="24">
        <v>43.0</v>
      </c>
      <c r="O198" s="63">
        <v>10.0</v>
      </c>
      <c r="P198" s="1"/>
      <c r="Q198" s="1"/>
      <c r="R198" s="1"/>
      <c r="S198" s="1"/>
      <c r="T198" s="1">
        <f t="shared" si="30"/>
        <v>2.263157895</v>
      </c>
      <c r="U198" s="24">
        <v>19.0</v>
      </c>
      <c r="V198" s="1"/>
      <c r="W198" s="1"/>
      <c r="X198" s="1"/>
      <c r="Y198" s="1"/>
      <c r="Z198" s="2" t="s">
        <v>638</v>
      </c>
      <c r="AA198" s="2" t="s">
        <v>172</v>
      </c>
      <c r="AB198" s="2" t="s">
        <v>51</v>
      </c>
      <c r="AC198" s="11">
        <v>2.0</v>
      </c>
      <c r="AD198" s="11" t="s">
        <v>53</v>
      </c>
      <c r="AE198" s="11" t="s">
        <v>53</v>
      </c>
      <c r="AF198" s="11" t="s">
        <v>54</v>
      </c>
      <c r="AG198" s="22" t="s">
        <v>40</v>
      </c>
      <c r="AH198" s="29" t="s">
        <v>198</v>
      </c>
      <c r="AI198" s="8" t="s">
        <v>48</v>
      </c>
      <c r="AJ198" s="15" t="s">
        <v>48</v>
      </c>
    </row>
    <row r="199" ht="15.75" customHeight="1">
      <c r="A199" s="2" t="s">
        <v>622</v>
      </c>
      <c r="B199" s="71" t="s">
        <v>628</v>
      </c>
      <c r="C199" s="2" t="s">
        <v>38</v>
      </c>
      <c r="D199" s="2" t="s">
        <v>48</v>
      </c>
      <c r="E199" s="2" t="s">
        <v>384</v>
      </c>
      <c r="F199" s="2" t="s">
        <v>385</v>
      </c>
      <c r="G199" s="29" t="s">
        <v>198</v>
      </c>
      <c r="H199" s="2" t="s">
        <v>639</v>
      </c>
      <c r="I199" s="2">
        <v>13.0</v>
      </c>
      <c r="J199" s="2" t="s">
        <v>222</v>
      </c>
      <c r="K199" s="19" t="str">
        <f t="shared" si="24"/>
        <v>15.1</v>
      </c>
      <c r="L199" s="62"/>
      <c r="M199" s="10">
        <f t="shared" si="29"/>
        <v>15.1</v>
      </c>
      <c r="N199" s="24">
        <v>1553.0</v>
      </c>
      <c r="O199" s="24">
        <v>103.0</v>
      </c>
      <c r="P199" s="1"/>
      <c r="Q199" s="1"/>
      <c r="R199" s="1"/>
      <c r="S199" s="1"/>
      <c r="T199" s="1">
        <f t="shared" si="30"/>
        <v>2.062416999</v>
      </c>
      <c r="U199" s="24">
        <v>753.0</v>
      </c>
      <c r="V199" s="1"/>
      <c r="W199" s="1"/>
      <c r="X199" s="1"/>
      <c r="Y199" s="1"/>
      <c r="Z199" s="2" t="s">
        <v>97</v>
      </c>
      <c r="AA199" s="2" t="s">
        <v>640</v>
      </c>
      <c r="AB199" s="2" t="s">
        <v>97</v>
      </c>
      <c r="AC199" s="11">
        <v>3.0</v>
      </c>
      <c r="AD199" s="2" t="s">
        <v>53</v>
      </c>
      <c r="AE199" s="2" t="s">
        <v>53</v>
      </c>
      <c r="AF199" s="12" t="s">
        <v>86</v>
      </c>
      <c r="AG199" s="22" t="s">
        <v>40</v>
      </c>
      <c r="AH199" s="29" t="s">
        <v>198</v>
      </c>
      <c r="AI199" s="8" t="s">
        <v>48</v>
      </c>
      <c r="AJ199" s="15" t="s">
        <v>48</v>
      </c>
    </row>
    <row r="200" ht="15.75" customHeight="1">
      <c r="A200" s="2" t="s">
        <v>622</v>
      </c>
      <c r="B200" s="71" t="s">
        <v>628</v>
      </c>
      <c r="C200" s="2" t="s">
        <v>38</v>
      </c>
      <c r="D200" s="2" t="s">
        <v>48</v>
      </c>
      <c r="E200" s="2" t="s">
        <v>384</v>
      </c>
      <c r="F200" s="2" t="s">
        <v>385</v>
      </c>
      <c r="G200" s="29" t="s">
        <v>198</v>
      </c>
      <c r="H200" s="2" t="s">
        <v>641</v>
      </c>
      <c r="I200" s="2">
        <v>4.0</v>
      </c>
      <c r="J200" s="2" t="s">
        <v>222</v>
      </c>
      <c r="K200" s="19" t="str">
        <f t="shared" si="24"/>
        <v>13.3</v>
      </c>
      <c r="L200" s="62"/>
      <c r="M200" s="10">
        <f t="shared" si="29"/>
        <v>13.3</v>
      </c>
      <c r="N200" s="24">
        <v>984.0</v>
      </c>
      <c r="O200" s="24">
        <v>74.0</v>
      </c>
      <c r="P200" s="1"/>
      <c r="Q200" s="1"/>
      <c r="R200" s="1"/>
      <c r="S200" s="1"/>
      <c r="T200" s="1">
        <f t="shared" si="30"/>
        <v>2.221218962</v>
      </c>
      <c r="U200" s="24">
        <v>443.0</v>
      </c>
      <c r="V200" s="1"/>
      <c r="W200" s="1"/>
      <c r="X200" s="1"/>
      <c r="Y200" s="1"/>
      <c r="Z200" s="2" t="s">
        <v>186</v>
      </c>
      <c r="AA200" s="2" t="s">
        <v>640</v>
      </c>
      <c r="AB200" s="2" t="s">
        <v>186</v>
      </c>
      <c r="AC200" s="11">
        <v>3.0</v>
      </c>
      <c r="AD200" s="2" t="s">
        <v>53</v>
      </c>
      <c r="AE200" s="2" t="s">
        <v>53</v>
      </c>
      <c r="AF200" s="12" t="s">
        <v>53</v>
      </c>
      <c r="AG200" s="22" t="s">
        <v>40</v>
      </c>
      <c r="AH200" s="29" t="s">
        <v>198</v>
      </c>
      <c r="AI200" s="8" t="s">
        <v>48</v>
      </c>
      <c r="AJ200" s="15" t="s">
        <v>48</v>
      </c>
    </row>
    <row r="201" ht="15.75" customHeight="1">
      <c r="A201" s="2" t="s">
        <v>622</v>
      </c>
      <c r="B201" s="71" t="s">
        <v>628</v>
      </c>
      <c r="C201" s="2" t="s">
        <v>38</v>
      </c>
      <c r="D201" s="2" t="s">
        <v>48</v>
      </c>
      <c r="E201" s="2" t="s">
        <v>384</v>
      </c>
      <c r="F201" s="2" t="s">
        <v>385</v>
      </c>
      <c r="G201" s="29" t="s">
        <v>198</v>
      </c>
      <c r="H201" s="2" t="s">
        <v>642</v>
      </c>
      <c r="I201" s="2">
        <v>4.0</v>
      </c>
      <c r="J201" s="2" t="s">
        <v>222</v>
      </c>
      <c r="K201" s="19" t="str">
        <f t="shared" si="24"/>
        <v>9.8</v>
      </c>
      <c r="L201" s="62"/>
      <c r="M201" s="10">
        <f t="shared" si="29"/>
        <v>9.8</v>
      </c>
      <c r="N201" s="24">
        <v>1379.0</v>
      </c>
      <c r="O201" s="24">
        <v>141.0</v>
      </c>
      <c r="P201" s="1"/>
      <c r="Q201" s="1"/>
      <c r="R201" s="1"/>
      <c r="S201" s="1"/>
      <c r="T201" s="1">
        <f t="shared" si="30"/>
        <v>2.147975078</v>
      </c>
      <c r="U201" s="24">
        <v>642.0</v>
      </c>
      <c r="V201" s="1"/>
      <c r="W201" s="1"/>
      <c r="X201" s="1"/>
      <c r="Y201" s="1"/>
      <c r="Z201" s="2" t="s">
        <v>643</v>
      </c>
      <c r="AA201" s="2" t="s">
        <v>640</v>
      </c>
      <c r="AB201" s="2" t="s">
        <v>643</v>
      </c>
      <c r="AC201" s="11">
        <v>3.0</v>
      </c>
      <c r="AD201" s="2" t="s">
        <v>53</v>
      </c>
      <c r="AE201" s="2" t="s">
        <v>53</v>
      </c>
      <c r="AF201" s="12" t="s">
        <v>53</v>
      </c>
      <c r="AG201" s="22" t="s">
        <v>40</v>
      </c>
      <c r="AH201" s="29" t="s">
        <v>198</v>
      </c>
      <c r="AI201" s="8" t="s">
        <v>48</v>
      </c>
      <c r="AJ201" s="15" t="s">
        <v>48</v>
      </c>
    </row>
    <row r="202" ht="15.75" customHeight="1">
      <c r="A202" s="2" t="s">
        <v>622</v>
      </c>
      <c r="B202" s="71" t="s">
        <v>628</v>
      </c>
      <c r="C202" s="2" t="s">
        <v>38</v>
      </c>
      <c r="D202" s="2" t="s">
        <v>48</v>
      </c>
      <c r="E202" s="2" t="s">
        <v>384</v>
      </c>
      <c r="F202" s="2" t="s">
        <v>385</v>
      </c>
      <c r="G202" s="29" t="s">
        <v>198</v>
      </c>
      <c r="H202" s="2" t="s">
        <v>644</v>
      </c>
      <c r="I202" s="2">
        <v>31.0</v>
      </c>
      <c r="J202" s="2" t="s">
        <v>222</v>
      </c>
      <c r="K202" s="19" t="str">
        <f t="shared" si="24"/>
        <v>14</v>
      </c>
      <c r="L202" s="62"/>
      <c r="M202" s="10">
        <f t="shared" si="29"/>
        <v>14</v>
      </c>
      <c r="N202" s="24">
        <v>1231.0</v>
      </c>
      <c r="O202" s="24">
        <v>88.0</v>
      </c>
      <c r="P202" s="1"/>
      <c r="Q202" s="1"/>
      <c r="R202" s="1"/>
      <c r="S202" s="1"/>
      <c r="T202" s="1">
        <f t="shared" si="30"/>
        <v>2.641630901</v>
      </c>
      <c r="U202" s="24">
        <v>466.0</v>
      </c>
      <c r="V202" s="1"/>
      <c r="W202" s="1"/>
      <c r="X202" s="1"/>
      <c r="Y202" s="1"/>
      <c r="Z202" s="2" t="s">
        <v>100</v>
      </c>
      <c r="AA202" s="2" t="s">
        <v>640</v>
      </c>
      <c r="AB202" s="2" t="s">
        <v>100</v>
      </c>
      <c r="AC202" s="11">
        <v>3.0</v>
      </c>
      <c r="AD202" s="2" t="s">
        <v>53</v>
      </c>
      <c r="AE202" s="2" t="s">
        <v>53</v>
      </c>
      <c r="AF202" s="12" t="s">
        <v>54</v>
      </c>
      <c r="AG202" s="22" t="s">
        <v>40</v>
      </c>
      <c r="AH202" s="29" t="s">
        <v>198</v>
      </c>
      <c r="AI202" s="8" t="s">
        <v>48</v>
      </c>
      <c r="AJ202" s="15" t="s">
        <v>48</v>
      </c>
    </row>
    <row r="203" ht="15.75" hidden="1" customHeight="1">
      <c r="A203" s="2" t="s">
        <v>622</v>
      </c>
      <c r="B203" s="2" t="s">
        <v>623</v>
      </c>
      <c r="C203" s="2" t="s">
        <v>38</v>
      </c>
      <c r="D203" s="2" t="s">
        <v>48</v>
      </c>
      <c r="E203" s="2" t="s">
        <v>624</v>
      </c>
      <c r="F203" s="1"/>
      <c r="G203" s="1"/>
      <c r="H203" s="63" t="s">
        <v>645</v>
      </c>
      <c r="I203" s="2">
        <v>17.0</v>
      </c>
      <c r="J203" s="2" t="s">
        <v>222</v>
      </c>
      <c r="K203" s="19" t="str">
        <f t="shared" si="24"/>
        <v>&gt;&gt;18.7</v>
      </c>
      <c r="L203" s="63" t="s">
        <v>57</v>
      </c>
      <c r="M203" s="10">
        <f t="shared" si="29"/>
        <v>18.7</v>
      </c>
      <c r="N203" s="24">
        <v>187.0</v>
      </c>
      <c r="O203" s="63">
        <v>10.0</v>
      </c>
      <c r="P203" s="1"/>
      <c r="Q203" s="1"/>
      <c r="R203" s="1"/>
      <c r="S203" s="1"/>
      <c r="T203" s="1">
        <f t="shared" si="30"/>
        <v>5.666666667</v>
      </c>
      <c r="U203" s="24">
        <v>33.0</v>
      </c>
      <c r="V203" s="1"/>
      <c r="W203" s="1"/>
      <c r="X203" s="1"/>
      <c r="Y203" s="1"/>
      <c r="Z203" s="63" t="s">
        <v>645</v>
      </c>
      <c r="AA203" s="63"/>
      <c r="AB203" s="2" t="s">
        <v>60</v>
      </c>
      <c r="AC203" s="18" t="s">
        <v>60</v>
      </c>
      <c r="AD203" s="18" t="s">
        <v>60</v>
      </c>
      <c r="AE203" s="18" t="s">
        <v>60</v>
      </c>
      <c r="AF203" s="18" t="s">
        <v>60</v>
      </c>
      <c r="AI203" s="8" t="s">
        <v>38</v>
      </c>
      <c r="AJ203" s="15" t="s">
        <v>48</v>
      </c>
    </row>
    <row r="204" ht="15.75" hidden="1" customHeight="1">
      <c r="A204" s="72" t="s">
        <v>646</v>
      </c>
      <c r="B204" s="38" t="s">
        <v>628</v>
      </c>
      <c r="C204" s="15" t="s">
        <v>38</v>
      </c>
      <c r="D204" s="15" t="s">
        <v>48</v>
      </c>
      <c r="E204" s="15" t="s">
        <v>147</v>
      </c>
      <c r="F204" s="2" t="s">
        <v>385</v>
      </c>
      <c r="G204" s="29" t="s">
        <v>198</v>
      </c>
      <c r="H204" s="29" t="s">
        <v>647</v>
      </c>
      <c r="I204" s="15"/>
      <c r="J204" s="15" t="s">
        <v>222</v>
      </c>
      <c r="K204" s="73" t="str">
        <f t="shared" si="24"/>
        <v>&gt;22</v>
      </c>
      <c r="L204" s="73" t="s">
        <v>67</v>
      </c>
      <c r="M204" s="53" t="s">
        <v>648</v>
      </c>
      <c r="N204" s="73">
        <v>719.0</v>
      </c>
      <c r="O204" s="73">
        <v>33.0</v>
      </c>
      <c r="P204" s="35"/>
      <c r="Q204" s="35"/>
      <c r="R204" s="35"/>
      <c r="S204" s="35"/>
      <c r="T204" s="53">
        <f t="shared" si="30"/>
        <v>1.964480874</v>
      </c>
      <c r="U204" s="73">
        <v>366.0</v>
      </c>
      <c r="V204" s="35"/>
      <c r="W204" s="35"/>
      <c r="X204" s="35"/>
      <c r="Y204" s="35"/>
      <c r="Z204" s="29" t="s">
        <v>649</v>
      </c>
      <c r="AA204" s="29" t="s">
        <v>603</v>
      </c>
      <c r="AB204" s="29" t="s">
        <v>650</v>
      </c>
      <c r="AC204" s="29" t="s">
        <v>47</v>
      </c>
      <c r="AD204" s="29" t="s">
        <v>47</v>
      </c>
      <c r="AE204" s="29" t="s">
        <v>47</v>
      </c>
      <c r="AF204" s="29" t="s">
        <v>47</v>
      </c>
      <c r="AG204" s="22" t="s">
        <v>40</v>
      </c>
      <c r="AH204" s="29" t="s">
        <v>198</v>
      </c>
      <c r="AI204" s="15" t="s">
        <v>38</v>
      </c>
      <c r="AJ204" s="15" t="s">
        <v>48</v>
      </c>
    </row>
    <row r="205" ht="15.75" hidden="1" customHeight="1">
      <c r="A205" s="72" t="s">
        <v>646</v>
      </c>
      <c r="B205" s="38" t="s">
        <v>628</v>
      </c>
      <c r="C205" s="15" t="s">
        <v>38</v>
      </c>
      <c r="D205" s="15" t="s">
        <v>48</v>
      </c>
      <c r="E205" s="15" t="s">
        <v>147</v>
      </c>
      <c r="F205" s="2" t="s">
        <v>385</v>
      </c>
      <c r="G205" s="29" t="s">
        <v>198</v>
      </c>
      <c r="H205" s="15" t="s">
        <v>651</v>
      </c>
      <c r="I205" s="15"/>
      <c r="J205" s="15" t="s">
        <v>222</v>
      </c>
      <c r="K205" s="73" t="str">
        <f t="shared" si="24"/>
        <v>&gt;30.6</v>
      </c>
      <c r="L205" s="73" t="s">
        <v>67</v>
      </c>
      <c r="M205" s="53" t="s">
        <v>652</v>
      </c>
      <c r="N205" s="73">
        <v>520.0</v>
      </c>
      <c r="O205" s="73">
        <v>17.0</v>
      </c>
      <c r="P205" s="35"/>
      <c r="Q205" s="35"/>
      <c r="R205" s="35"/>
      <c r="S205" s="35"/>
      <c r="T205" s="53">
        <f t="shared" si="30"/>
        <v>5.360824742</v>
      </c>
      <c r="U205" s="73">
        <v>97.0</v>
      </c>
      <c r="V205" s="35"/>
      <c r="W205" s="35"/>
      <c r="X205" s="35"/>
      <c r="Y205" s="35"/>
      <c r="Z205" s="15" t="s">
        <v>251</v>
      </c>
      <c r="AA205" s="29" t="s">
        <v>632</v>
      </c>
      <c r="AB205" s="15" t="s">
        <v>251</v>
      </c>
      <c r="AC205" s="15">
        <v>2.0</v>
      </c>
      <c r="AD205" s="15" t="s">
        <v>53</v>
      </c>
      <c r="AE205" s="15" t="s">
        <v>53</v>
      </c>
      <c r="AF205" s="15" t="s">
        <v>53</v>
      </c>
      <c r="AG205" s="22" t="s">
        <v>40</v>
      </c>
      <c r="AH205" s="29" t="s">
        <v>198</v>
      </c>
      <c r="AI205" s="15" t="s">
        <v>38</v>
      </c>
      <c r="AJ205" s="15" t="s">
        <v>48</v>
      </c>
    </row>
    <row r="206" ht="15.75" hidden="1" customHeight="1">
      <c r="A206" s="72" t="s">
        <v>646</v>
      </c>
      <c r="B206" s="38" t="s">
        <v>628</v>
      </c>
      <c r="C206" s="15" t="s">
        <v>38</v>
      </c>
      <c r="D206" s="15" t="s">
        <v>48</v>
      </c>
      <c r="E206" s="15" t="s">
        <v>147</v>
      </c>
      <c r="F206" s="2" t="s">
        <v>385</v>
      </c>
      <c r="G206" s="29" t="s">
        <v>198</v>
      </c>
      <c r="H206" s="15" t="s">
        <v>653</v>
      </c>
      <c r="I206" s="15"/>
      <c r="J206" s="15" t="s">
        <v>222</v>
      </c>
      <c r="K206" s="73" t="str">
        <f t="shared" si="24"/>
        <v>&gt;&gt;5.3</v>
      </c>
      <c r="L206" s="74" t="s">
        <v>57</v>
      </c>
      <c r="M206" s="53" t="s">
        <v>654</v>
      </c>
      <c r="N206" s="73">
        <v>53.0</v>
      </c>
      <c r="O206" s="73">
        <v>10.0</v>
      </c>
      <c r="P206" s="35"/>
      <c r="Q206" s="35"/>
      <c r="R206" s="35"/>
      <c r="S206" s="35"/>
      <c r="T206" s="53">
        <f t="shared" si="30"/>
        <v>2.304347826</v>
      </c>
      <c r="U206" s="73">
        <v>23.0</v>
      </c>
      <c r="V206" s="35"/>
      <c r="W206" s="35"/>
      <c r="X206" s="35"/>
      <c r="Y206" s="35"/>
      <c r="Z206" s="15" t="s">
        <v>251</v>
      </c>
      <c r="AA206" s="29" t="s">
        <v>172</v>
      </c>
      <c r="AB206" s="15" t="s">
        <v>251</v>
      </c>
      <c r="AC206" s="15">
        <v>2.0</v>
      </c>
      <c r="AD206" s="15" t="s">
        <v>53</v>
      </c>
      <c r="AE206" s="15" t="s">
        <v>53</v>
      </c>
      <c r="AF206" s="15" t="s">
        <v>53</v>
      </c>
      <c r="AG206" s="22" t="s">
        <v>40</v>
      </c>
      <c r="AH206" s="29" t="s">
        <v>198</v>
      </c>
      <c r="AI206" s="15" t="s">
        <v>38</v>
      </c>
      <c r="AJ206" s="15" t="s">
        <v>48</v>
      </c>
    </row>
    <row r="207" ht="15.75" hidden="1" customHeight="1">
      <c r="A207" s="72" t="s">
        <v>646</v>
      </c>
      <c r="B207" s="38" t="s">
        <v>628</v>
      </c>
      <c r="C207" s="15" t="s">
        <v>38</v>
      </c>
      <c r="D207" s="15" t="s">
        <v>48</v>
      </c>
      <c r="E207" s="15" t="s">
        <v>147</v>
      </c>
      <c r="F207" s="2" t="s">
        <v>385</v>
      </c>
      <c r="G207" s="29" t="s">
        <v>198</v>
      </c>
      <c r="H207" s="15" t="s">
        <v>655</v>
      </c>
      <c r="I207" s="15"/>
      <c r="J207" s="15" t="s">
        <v>222</v>
      </c>
      <c r="K207" s="73" t="str">
        <f t="shared" si="24"/>
        <v>&gt;14</v>
      </c>
      <c r="L207" s="73" t="s">
        <v>67</v>
      </c>
      <c r="M207" s="53" t="s">
        <v>656</v>
      </c>
      <c r="N207" s="73">
        <v>1294.0</v>
      </c>
      <c r="O207" s="73">
        <v>93.0</v>
      </c>
      <c r="P207" s="35"/>
      <c r="Q207" s="35"/>
      <c r="R207" s="35"/>
      <c r="S207" s="35"/>
      <c r="T207" s="53">
        <f t="shared" si="30"/>
        <v>2.414179104</v>
      </c>
      <c r="U207" s="73">
        <v>536.0</v>
      </c>
      <c r="V207" s="35"/>
      <c r="W207" s="35"/>
      <c r="X207" s="35"/>
      <c r="Y207" s="35"/>
      <c r="Z207" s="15" t="s">
        <v>336</v>
      </c>
      <c r="AA207" s="29" t="s">
        <v>640</v>
      </c>
      <c r="AB207" s="15" t="s">
        <v>657</v>
      </c>
      <c r="AC207" s="15">
        <v>3.0</v>
      </c>
      <c r="AD207" s="15" t="s">
        <v>53</v>
      </c>
      <c r="AE207" s="15" t="s">
        <v>53</v>
      </c>
      <c r="AF207" s="15" t="s">
        <v>53</v>
      </c>
      <c r="AG207" s="22" t="s">
        <v>40</v>
      </c>
      <c r="AH207" s="29" t="s">
        <v>198</v>
      </c>
      <c r="AI207" s="15" t="s">
        <v>38</v>
      </c>
      <c r="AJ207" s="15" t="s">
        <v>48</v>
      </c>
    </row>
    <row r="208" ht="15.75" customHeight="1">
      <c r="A208" s="2" t="s">
        <v>658</v>
      </c>
      <c r="B208" s="25" t="s">
        <v>659</v>
      </c>
      <c r="C208" s="2" t="s">
        <v>38</v>
      </c>
      <c r="D208" s="1"/>
      <c r="E208" s="2" t="s">
        <v>660</v>
      </c>
      <c r="F208" s="2" t="s">
        <v>661</v>
      </c>
      <c r="G208" s="29" t="s">
        <v>198</v>
      </c>
      <c r="H208" s="2" t="s">
        <v>662</v>
      </c>
      <c r="I208" s="1"/>
      <c r="J208" s="2" t="s">
        <v>43</v>
      </c>
      <c r="K208" s="3" t="s">
        <v>663</v>
      </c>
      <c r="L208" s="3" t="s">
        <v>57</v>
      </c>
      <c r="M208" s="3">
        <v>7.9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Z208" s="2" t="s">
        <v>51</v>
      </c>
      <c r="AA208" s="2" t="s">
        <v>664</v>
      </c>
      <c r="AB208" s="2" t="s">
        <v>51</v>
      </c>
      <c r="AC208" s="11">
        <v>2.0</v>
      </c>
      <c r="AD208" s="2" t="s">
        <v>53</v>
      </c>
      <c r="AE208" s="2" t="s">
        <v>53</v>
      </c>
      <c r="AF208" s="12" t="s">
        <v>54</v>
      </c>
      <c r="AG208" s="8" t="s">
        <v>40</v>
      </c>
      <c r="AH208" s="29" t="s">
        <v>198</v>
      </c>
      <c r="AI208" s="8" t="s">
        <v>48</v>
      </c>
      <c r="AJ208" s="8" t="s">
        <v>48</v>
      </c>
    </row>
    <row r="209" ht="15.75" customHeight="1">
      <c r="A209" s="2" t="s">
        <v>658</v>
      </c>
      <c r="B209" s="25" t="s">
        <v>659</v>
      </c>
      <c r="C209" s="2" t="s">
        <v>38</v>
      </c>
      <c r="D209" s="1"/>
      <c r="E209" s="8" t="s">
        <v>660</v>
      </c>
      <c r="F209" s="2" t="s">
        <v>661</v>
      </c>
      <c r="G209" s="29" t="s">
        <v>198</v>
      </c>
      <c r="H209" s="2" t="s">
        <v>665</v>
      </c>
      <c r="I209" s="1"/>
      <c r="J209" s="2" t="s">
        <v>43</v>
      </c>
      <c r="K209" s="3" t="s">
        <v>666</v>
      </c>
      <c r="L209" s="3" t="s">
        <v>57</v>
      </c>
      <c r="M209" s="3">
        <v>3.0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Z209" s="2" t="s">
        <v>51</v>
      </c>
      <c r="AA209" s="2" t="s">
        <v>667</v>
      </c>
      <c r="AB209" s="2" t="s">
        <v>51</v>
      </c>
      <c r="AC209" s="11">
        <v>2.0</v>
      </c>
      <c r="AD209" s="2" t="s">
        <v>53</v>
      </c>
      <c r="AE209" s="2" t="s">
        <v>53</v>
      </c>
      <c r="AF209" s="12" t="s">
        <v>54</v>
      </c>
      <c r="AG209" s="8" t="s">
        <v>40</v>
      </c>
      <c r="AH209" s="29" t="s">
        <v>198</v>
      </c>
      <c r="AI209" s="8" t="s">
        <v>48</v>
      </c>
      <c r="AJ209" s="8" t="s">
        <v>48</v>
      </c>
    </row>
    <row r="210" ht="15.75" customHeight="1">
      <c r="A210" s="2" t="s">
        <v>658</v>
      </c>
      <c r="B210" s="75" t="s">
        <v>659</v>
      </c>
      <c r="C210" s="2" t="s">
        <v>38</v>
      </c>
      <c r="D210" s="1"/>
      <c r="E210" s="8" t="s">
        <v>660</v>
      </c>
      <c r="F210" s="2" t="s">
        <v>668</v>
      </c>
      <c r="G210" s="29" t="s">
        <v>198</v>
      </c>
      <c r="H210" s="2" t="s">
        <v>669</v>
      </c>
      <c r="I210" s="1"/>
      <c r="J210" s="2" t="s">
        <v>43</v>
      </c>
      <c r="K210" s="3" t="s">
        <v>666</v>
      </c>
      <c r="L210" s="3" t="s">
        <v>57</v>
      </c>
      <c r="M210" s="3">
        <v>3.0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Z210" s="2" t="s">
        <v>51</v>
      </c>
      <c r="AA210" s="2" t="s">
        <v>670</v>
      </c>
      <c r="AB210" s="2" t="s">
        <v>671</v>
      </c>
      <c r="AC210" s="11">
        <v>2.0</v>
      </c>
      <c r="AD210" s="2" t="s">
        <v>53</v>
      </c>
      <c r="AE210" s="2" t="s">
        <v>53</v>
      </c>
      <c r="AF210" s="12" t="s">
        <v>54</v>
      </c>
      <c r="AG210" s="8" t="s">
        <v>40</v>
      </c>
      <c r="AH210" s="29" t="s">
        <v>198</v>
      </c>
      <c r="AI210" s="8" t="s">
        <v>48</v>
      </c>
      <c r="AJ210" s="8" t="s">
        <v>48</v>
      </c>
    </row>
    <row r="211" ht="15.75" customHeight="1">
      <c r="A211" s="2" t="s">
        <v>658</v>
      </c>
      <c r="B211" s="75" t="s">
        <v>659</v>
      </c>
      <c r="C211" s="2" t="s">
        <v>38</v>
      </c>
      <c r="D211" s="1"/>
      <c r="E211" s="8" t="s">
        <v>660</v>
      </c>
      <c r="F211" s="2" t="s">
        <v>668</v>
      </c>
      <c r="G211" s="29" t="s">
        <v>198</v>
      </c>
      <c r="H211" s="2" t="s">
        <v>672</v>
      </c>
      <c r="I211" s="1"/>
      <c r="J211" s="2" t="s">
        <v>43</v>
      </c>
      <c r="K211" s="3" t="s">
        <v>673</v>
      </c>
      <c r="L211" s="3" t="s">
        <v>57</v>
      </c>
      <c r="M211" s="3">
        <v>8.6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Z211" s="2" t="s">
        <v>51</v>
      </c>
      <c r="AA211" s="2" t="s">
        <v>664</v>
      </c>
      <c r="AB211" s="2" t="s">
        <v>671</v>
      </c>
      <c r="AC211" s="11">
        <v>2.0</v>
      </c>
      <c r="AD211" s="2" t="s">
        <v>53</v>
      </c>
      <c r="AE211" s="2" t="s">
        <v>53</v>
      </c>
      <c r="AF211" s="12" t="s">
        <v>54</v>
      </c>
      <c r="AG211" s="8" t="s">
        <v>40</v>
      </c>
      <c r="AH211" s="29" t="s">
        <v>198</v>
      </c>
      <c r="AI211" s="8" t="s">
        <v>48</v>
      </c>
      <c r="AJ211" s="8" t="s">
        <v>48</v>
      </c>
    </row>
    <row r="212" ht="15.75" customHeight="1">
      <c r="A212" s="2" t="s">
        <v>658</v>
      </c>
      <c r="B212" s="25" t="s">
        <v>659</v>
      </c>
      <c r="C212" s="2" t="s">
        <v>38</v>
      </c>
      <c r="D212" s="1"/>
      <c r="E212" s="8" t="s">
        <v>660</v>
      </c>
      <c r="F212" s="2" t="s">
        <v>661</v>
      </c>
      <c r="G212" s="29" t="s">
        <v>198</v>
      </c>
      <c r="H212" s="2" t="s">
        <v>674</v>
      </c>
      <c r="I212" s="1"/>
      <c r="J212" s="2" t="s">
        <v>43</v>
      </c>
      <c r="K212" s="3">
        <v>8.5</v>
      </c>
      <c r="L212" s="10"/>
      <c r="M212" s="3">
        <v>8.5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Z212" s="2" t="s">
        <v>674</v>
      </c>
      <c r="AA212" s="2"/>
      <c r="AB212" s="2" t="s">
        <v>674</v>
      </c>
      <c r="AC212" s="11" t="s">
        <v>105</v>
      </c>
      <c r="AD212" s="2" t="s">
        <v>105</v>
      </c>
      <c r="AE212" s="2" t="s">
        <v>105</v>
      </c>
      <c r="AF212" s="12" t="s">
        <v>105</v>
      </c>
      <c r="AG212" s="8" t="s">
        <v>40</v>
      </c>
      <c r="AH212" s="29" t="s">
        <v>198</v>
      </c>
      <c r="AI212" s="8" t="s">
        <v>48</v>
      </c>
      <c r="AJ212" s="8" t="s">
        <v>48</v>
      </c>
    </row>
    <row r="213" ht="15.75" customHeight="1">
      <c r="A213" s="2" t="s">
        <v>658</v>
      </c>
      <c r="B213" s="75" t="s">
        <v>659</v>
      </c>
      <c r="C213" s="2" t="s">
        <v>38</v>
      </c>
      <c r="D213" s="1"/>
      <c r="E213" s="8" t="s">
        <v>660</v>
      </c>
      <c r="F213" s="2" t="s">
        <v>668</v>
      </c>
      <c r="G213" s="29" t="s">
        <v>198</v>
      </c>
      <c r="H213" s="2" t="s">
        <v>675</v>
      </c>
      <c r="I213" s="1"/>
      <c r="J213" s="2" t="s">
        <v>43</v>
      </c>
      <c r="K213" s="3">
        <v>11.1</v>
      </c>
      <c r="L213" s="10"/>
      <c r="M213" s="3">
        <v>11.1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Z213" s="2" t="s">
        <v>674</v>
      </c>
      <c r="AA213" s="2"/>
      <c r="AB213" s="2" t="s">
        <v>676</v>
      </c>
      <c r="AC213" s="11" t="s">
        <v>105</v>
      </c>
      <c r="AD213" s="2" t="s">
        <v>105</v>
      </c>
      <c r="AE213" s="2" t="s">
        <v>105</v>
      </c>
      <c r="AF213" s="12" t="s">
        <v>105</v>
      </c>
      <c r="AG213" s="8" t="s">
        <v>40</v>
      </c>
      <c r="AH213" s="29" t="s">
        <v>198</v>
      </c>
      <c r="AI213" s="8" t="s">
        <v>48</v>
      </c>
      <c r="AJ213" s="8" t="s">
        <v>48</v>
      </c>
    </row>
    <row r="214" ht="15.75" customHeight="1">
      <c r="A214" s="2" t="s">
        <v>658</v>
      </c>
      <c r="B214" s="75" t="s">
        <v>659</v>
      </c>
      <c r="C214" s="2" t="s">
        <v>38</v>
      </c>
      <c r="D214" s="1"/>
      <c r="E214" s="8" t="s">
        <v>660</v>
      </c>
      <c r="F214" s="2" t="s">
        <v>677</v>
      </c>
      <c r="G214" s="29" t="s">
        <v>198</v>
      </c>
      <c r="H214" s="2" t="s">
        <v>678</v>
      </c>
      <c r="I214" s="1"/>
      <c r="J214" s="2" t="s">
        <v>43</v>
      </c>
      <c r="K214" s="3" t="s">
        <v>679</v>
      </c>
      <c r="L214" s="3" t="s">
        <v>57</v>
      </c>
      <c r="M214" s="3">
        <v>18.5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Z214" s="2" t="s">
        <v>51</v>
      </c>
      <c r="AA214" s="2" t="s">
        <v>664</v>
      </c>
      <c r="AB214" s="2" t="s">
        <v>680</v>
      </c>
      <c r="AC214" s="11">
        <v>2.0</v>
      </c>
      <c r="AD214" s="2" t="s">
        <v>53</v>
      </c>
      <c r="AE214" s="2" t="s">
        <v>53</v>
      </c>
      <c r="AF214" s="12" t="s">
        <v>54</v>
      </c>
      <c r="AG214" s="8" t="s">
        <v>72</v>
      </c>
      <c r="AH214" s="29" t="s">
        <v>198</v>
      </c>
      <c r="AI214" s="8" t="s">
        <v>48</v>
      </c>
      <c r="AJ214" s="8" t="s">
        <v>48</v>
      </c>
    </row>
    <row r="215" ht="15.75" customHeight="1">
      <c r="A215" s="2" t="s">
        <v>658</v>
      </c>
      <c r="B215" s="75" t="s">
        <v>659</v>
      </c>
      <c r="C215" s="2" t="s">
        <v>38</v>
      </c>
      <c r="D215" s="1"/>
      <c r="E215" s="8" t="s">
        <v>660</v>
      </c>
      <c r="F215" s="2" t="s">
        <v>677</v>
      </c>
      <c r="G215" s="29" t="s">
        <v>198</v>
      </c>
      <c r="H215" s="2" t="s">
        <v>681</v>
      </c>
      <c r="I215" s="1"/>
      <c r="J215" s="2" t="s">
        <v>43</v>
      </c>
      <c r="K215" s="3" t="s">
        <v>682</v>
      </c>
      <c r="L215" s="3" t="s">
        <v>67</v>
      </c>
      <c r="M215" s="3">
        <v>5.4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Z215" s="2" t="s">
        <v>51</v>
      </c>
      <c r="AA215" s="2" t="s">
        <v>667</v>
      </c>
      <c r="AB215" s="2" t="s">
        <v>680</v>
      </c>
      <c r="AC215" s="11">
        <v>2.0</v>
      </c>
      <c r="AD215" s="2" t="s">
        <v>53</v>
      </c>
      <c r="AE215" s="2" t="s">
        <v>53</v>
      </c>
      <c r="AF215" s="12" t="s">
        <v>54</v>
      </c>
      <c r="AG215" s="8" t="s">
        <v>72</v>
      </c>
      <c r="AH215" s="29" t="s">
        <v>198</v>
      </c>
      <c r="AI215" s="8" t="s">
        <v>48</v>
      </c>
      <c r="AJ215" s="8" t="s">
        <v>48</v>
      </c>
    </row>
    <row r="216" ht="15.75" customHeight="1">
      <c r="A216" s="2" t="s">
        <v>658</v>
      </c>
      <c r="B216" s="75" t="s">
        <v>659</v>
      </c>
      <c r="C216" s="2" t="s">
        <v>38</v>
      </c>
      <c r="D216" s="1"/>
      <c r="E216" s="8" t="s">
        <v>660</v>
      </c>
      <c r="F216" s="2" t="s">
        <v>677</v>
      </c>
      <c r="G216" s="29" t="s">
        <v>198</v>
      </c>
      <c r="H216" s="2" t="s">
        <v>683</v>
      </c>
      <c r="I216" s="1"/>
      <c r="J216" s="2" t="s">
        <v>43</v>
      </c>
      <c r="K216" s="3">
        <v>9.7</v>
      </c>
      <c r="L216" s="10"/>
      <c r="M216" s="3">
        <v>9.7</v>
      </c>
      <c r="N216" s="1"/>
      <c r="O216" s="1"/>
      <c r="P216" s="1"/>
      <c r="Q216" s="1"/>
      <c r="R216" s="1"/>
      <c r="S216" s="1"/>
      <c r="T216" s="2">
        <v>3.8</v>
      </c>
      <c r="U216" s="1"/>
      <c r="V216" s="1"/>
      <c r="W216" s="1"/>
      <c r="Z216" s="2" t="s">
        <v>674</v>
      </c>
      <c r="AA216" s="2"/>
      <c r="AB216" s="2" t="s">
        <v>684</v>
      </c>
      <c r="AC216" s="11" t="s">
        <v>105</v>
      </c>
      <c r="AD216" s="2" t="s">
        <v>105</v>
      </c>
      <c r="AE216" s="2" t="s">
        <v>105</v>
      </c>
      <c r="AF216" s="12" t="s">
        <v>105</v>
      </c>
      <c r="AG216" s="8" t="s">
        <v>72</v>
      </c>
      <c r="AH216" s="29" t="s">
        <v>198</v>
      </c>
      <c r="AI216" s="8" t="s">
        <v>48</v>
      </c>
      <c r="AJ216" s="8" t="s">
        <v>48</v>
      </c>
    </row>
    <row r="217" ht="15.75" hidden="1" customHeight="1">
      <c r="A217" s="2" t="s">
        <v>685</v>
      </c>
      <c r="B217" s="25" t="s">
        <v>686</v>
      </c>
      <c r="C217" s="2" t="s">
        <v>48</v>
      </c>
      <c r="D217" s="2"/>
      <c r="E217" s="2" t="s">
        <v>116</v>
      </c>
      <c r="F217" s="2" t="s">
        <v>72</v>
      </c>
      <c r="G217" s="2" t="s">
        <v>687</v>
      </c>
      <c r="H217" s="63" t="s">
        <v>688</v>
      </c>
      <c r="I217" s="24">
        <v>24.0</v>
      </c>
      <c r="J217" s="2" t="s">
        <v>222</v>
      </c>
      <c r="K217" s="19" t="str">
        <f t="shared" ref="K217:K225" si="31">L217&amp;""&amp;M217</f>
        <v>68.5</v>
      </c>
      <c r="L217" s="10"/>
      <c r="M217" s="10">
        <f t="shared" ref="M217:M223" si="32">Round(N217/O217,2)</f>
        <v>68.5</v>
      </c>
      <c r="N217" s="24">
        <v>548.0</v>
      </c>
      <c r="O217" s="24">
        <v>8.0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63" t="s">
        <v>689</v>
      </c>
      <c r="AA217" s="76" t="s">
        <v>325</v>
      </c>
      <c r="AB217" s="63" t="s">
        <v>689</v>
      </c>
      <c r="AC217" s="8">
        <v>2.0</v>
      </c>
      <c r="AD217" s="8" t="s">
        <v>159</v>
      </c>
      <c r="AE217" s="8" t="s">
        <v>159</v>
      </c>
      <c r="AF217" s="8" t="s">
        <v>159</v>
      </c>
      <c r="AG217" s="2" t="s">
        <v>72</v>
      </c>
      <c r="AH217" s="2" t="s">
        <v>73</v>
      </c>
      <c r="AI217" s="8" t="s">
        <v>38</v>
      </c>
      <c r="AJ217" s="8" t="s">
        <v>48</v>
      </c>
    </row>
    <row r="218" ht="15.75" hidden="1" customHeight="1">
      <c r="A218" s="2" t="s">
        <v>685</v>
      </c>
      <c r="B218" s="25" t="s">
        <v>686</v>
      </c>
      <c r="C218" s="2" t="s">
        <v>48</v>
      </c>
      <c r="D218" s="2"/>
      <c r="E218" s="2" t="s">
        <v>116</v>
      </c>
      <c r="F218" s="2" t="s">
        <v>72</v>
      </c>
      <c r="G218" s="2" t="s">
        <v>687</v>
      </c>
      <c r="H218" s="63" t="s">
        <v>690</v>
      </c>
      <c r="I218" s="24">
        <v>6.0</v>
      </c>
      <c r="J218" s="2" t="s">
        <v>222</v>
      </c>
      <c r="K218" s="19" t="str">
        <f t="shared" si="31"/>
        <v>17.42</v>
      </c>
      <c r="L218" s="10"/>
      <c r="M218" s="10">
        <f t="shared" si="32"/>
        <v>17.42</v>
      </c>
      <c r="N218" s="24">
        <v>2978.0</v>
      </c>
      <c r="O218" s="24">
        <v>171.0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63" t="s">
        <v>691</v>
      </c>
      <c r="AA218" s="63" t="s">
        <v>335</v>
      </c>
      <c r="AB218" s="63" t="s">
        <v>691</v>
      </c>
      <c r="AC218" s="11">
        <v>3.0</v>
      </c>
      <c r="AD218" s="2" t="s">
        <v>71</v>
      </c>
      <c r="AE218" s="2" t="s">
        <v>153</v>
      </c>
      <c r="AF218" s="2" t="s">
        <v>71</v>
      </c>
      <c r="AG218" s="2" t="s">
        <v>72</v>
      </c>
      <c r="AH218" s="2" t="s">
        <v>73</v>
      </c>
      <c r="AI218" s="8" t="s">
        <v>38</v>
      </c>
      <c r="AJ218" s="8" t="s">
        <v>48</v>
      </c>
    </row>
    <row r="219" ht="15.75" hidden="1" customHeight="1">
      <c r="A219" s="2" t="s">
        <v>685</v>
      </c>
      <c r="B219" s="25" t="s">
        <v>686</v>
      </c>
      <c r="C219" s="2" t="s">
        <v>48</v>
      </c>
      <c r="D219" s="2"/>
      <c r="E219" s="2" t="s">
        <v>116</v>
      </c>
      <c r="F219" s="2" t="s">
        <v>72</v>
      </c>
      <c r="G219" s="2" t="s">
        <v>687</v>
      </c>
      <c r="H219" s="63" t="s">
        <v>692</v>
      </c>
      <c r="I219" s="24">
        <v>14.0</v>
      </c>
      <c r="J219" s="2" t="s">
        <v>222</v>
      </c>
      <c r="K219" s="19" t="str">
        <f t="shared" si="31"/>
        <v>45.48</v>
      </c>
      <c r="L219" s="10"/>
      <c r="M219" s="10">
        <f t="shared" si="32"/>
        <v>45.48</v>
      </c>
      <c r="N219" s="24">
        <v>5367.0</v>
      </c>
      <c r="O219" s="24">
        <v>118.0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63" t="s">
        <v>297</v>
      </c>
      <c r="AA219" s="63" t="s">
        <v>335</v>
      </c>
      <c r="AB219" s="63" t="s">
        <v>297</v>
      </c>
      <c r="AC219" s="11">
        <v>3.0</v>
      </c>
      <c r="AD219" s="2" t="s">
        <v>71</v>
      </c>
      <c r="AE219" s="2" t="s">
        <v>153</v>
      </c>
      <c r="AF219" s="2" t="s">
        <v>71</v>
      </c>
      <c r="AG219" s="2" t="s">
        <v>72</v>
      </c>
      <c r="AH219" s="2" t="s">
        <v>73</v>
      </c>
      <c r="AI219" s="8" t="s">
        <v>38</v>
      </c>
      <c r="AJ219" s="8" t="s">
        <v>48</v>
      </c>
    </row>
    <row r="220" ht="15.75" hidden="1" customHeight="1">
      <c r="A220" s="2" t="s">
        <v>685</v>
      </c>
      <c r="B220" s="75" t="s">
        <v>686</v>
      </c>
      <c r="C220" s="2" t="s">
        <v>48</v>
      </c>
      <c r="D220" s="2"/>
      <c r="E220" s="2" t="s">
        <v>116</v>
      </c>
      <c r="F220" s="2" t="s">
        <v>72</v>
      </c>
      <c r="G220" s="2" t="s">
        <v>687</v>
      </c>
      <c r="H220" s="63" t="s">
        <v>323</v>
      </c>
      <c r="I220" s="24">
        <v>24.0</v>
      </c>
      <c r="J220" s="2" t="s">
        <v>222</v>
      </c>
      <c r="K220" s="19" t="str">
        <f t="shared" si="31"/>
        <v>140.16</v>
      </c>
      <c r="L220" s="10"/>
      <c r="M220" s="10">
        <f t="shared" si="32"/>
        <v>140.16</v>
      </c>
      <c r="N220" s="24">
        <v>20463.0</v>
      </c>
      <c r="O220" s="24">
        <v>146.0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63" t="s">
        <v>85</v>
      </c>
      <c r="AA220" s="63" t="s">
        <v>325</v>
      </c>
      <c r="AB220" s="63" t="s">
        <v>85</v>
      </c>
      <c r="AC220" s="11">
        <v>2.0</v>
      </c>
      <c r="AD220" s="2" t="s">
        <v>53</v>
      </c>
      <c r="AE220" s="2" t="s">
        <v>53</v>
      </c>
      <c r="AF220" s="12" t="s">
        <v>86</v>
      </c>
      <c r="AG220" s="2" t="s">
        <v>72</v>
      </c>
      <c r="AH220" s="2" t="s">
        <v>73</v>
      </c>
      <c r="AI220" s="8" t="s">
        <v>38</v>
      </c>
      <c r="AJ220" s="8" t="s">
        <v>48</v>
      </c>
    </row>
    <row r="221" ht="15.75" hidden="1" customHeight="1">
      <c r="A221" s="2" t="s">
        <v>685</v>
      </c>
      <c r="B221" s="75" t="s">
        <v>686</v>
      </c>
      <c r="C221" s="2" t="s">
        <v>48</v>
      </c>
      <c r="D221" s="2"/>
      <c r="E221" s="2" t="s">
        <v>116</v>
      </c>
      <c r="F221" s="2" t="s">
        <v>72</v>
      </c>
      <c r="G221" s="2" t="s">
        <v>687</v>
      </c>
      <c r="H221" s="63" t="s">
        <v>693</v>
      </c>
      <c r="I221" s="24">
        <v>24.0</v>
      </c>
      <c r="J221" s="2" t="s">
        <v>222</v>
      </c>
      <c r="K221" s="19" t="str">
        <f t="shared" si="31"/>
        <v>43.16</v>
      </c>
      <c r="L221" s="10"/>
      <c r="M221" s="10">
        <f t="shared" si="32"/>
        <v>43.16</v>
      </c>
      <c r="N221" s="24">
        <v>3151.0</v>
      </c>
      <c r="O221" s="24">
        <v>73.0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63" t="s">
        <v>51</v>
      </c>
      <c r="AA221" s="63" t="s">
        <v>325</v>
      </c>
      <c r="AB221" s="63" t="s">
        <v>51</v>
      </c>
      <c r="AC221" s="11">
        <v>2.0</v>
      </c>
      <c r="AD221" s="2" t="s">
        <v>53</v>
      </c>
      <c r="AE221" s="2" t="s">
        <v>53</v>
      </c>
      <c r="AF221" s="12" t="s">
        <v>54</v>
      </c>
      <c r="AG221" s="2" t="s">
        <v>72</v>
      </c>
      <c r="AH221" s="2" t="s">
        <v>73</v>
      </c>
      <c r="AI221" s="8" t="s">
        <v>38</v>
      </c>
      <c r="AJ221" s="8" t="s">
        <v>48</v>
      </c>
    </row>
    <row r="222" ht="15.75" hidden="1" customHeight="1">
      <c r="A222" s="2" t="s">
        <v>685</v>
      </c>
      <c r="B222" s="75" t="s">
        <v>686</v>
      </c>
      <c r="C222" s="2" t="s">
        <v>48</v>
      </c>
      <c r="D222" s="2"/>
      <c r="E222" s="2" t="s">
        <v>116</v>
      </c>
      <c r="F222" s="2" t="s">
        <v>72</v>
      </c>
      <c r="G222" s="2" t="s">
        <v>687</v>
      </c>
      <c r="H222" s="63" t="s">
        <v>694</v>
      </c>
      <c r="I222" s="24">
        <v>2.0</v>
      </c>
      <c r="J222" s="2" t="s">
        <v>222</v>
      </c>
      <c r="K222" s="19" t="str">
        <f t="shared" si="31"/>
        <v>124.16</v>
      </c>
      <c r="L222" s="10"/>
      <c r="M222" s="10">
        <f t="shared" si="32"/>
        <v>124.16</v>
      </c>
      <c r="N222" s="24">
        <v>8443.0</v>
      </c>
      <c r="O222" s="24">
        <v>68.0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63" t="s">
        <v>643</v>
      </c>
      <c r="AA222" s="63" t="s">
        <v>335</v>
      </c>
      <c r="AB222" s="63" t="s">
        <v>643</v>
      </c>
      <c r="AC222" s="11">
        <v>3.0</v>
      </c>
      <c r="AD222" s="2" t="s">
        <v>53</v>
      </c>
      <c r="AE222" s="2" t="s">
        <v>53</v>
      </c>
      <c r="AF222" s="12" t="s">
        <v>53</v>
      </c>
      <c r="AG222" s="2" t="s">
        <v>72</v>
      </c>
      <c r="AH222" s="2" t="s">
        <v>73</v>
      </c>
      <c r="AI222" s="8" t="s">
        <v>38</v>
      </c>
      <c r="AJ222" s="8" t="s">
        <v>48</v>
      </c>
    </row>
    <row r="223" ht="15.75" hidden="1" customHeight="1">
      <c r="A223" s="2" t="s">
        <v>685</v>
      </c>
      <c r="B223" s="75" t="s">
        <v>686</v>
      </c>
      <c r="C223" s="2" t="s">
        <v>48</v>
      </c>
      <c r="D223" s="2"/>
      <c r="E223" s="2" t="s">
        <v>116</v>
      </c>
      <c r="F223" s="2" t="s">
        <v>72</v>
      </c>
      <c r="G223" s="2" t="s">
        <v>687</v>
      </c>
      <c r="H223" s="63" t="s">
        <v>695</v>
      </c>
      <c r="I223" s="24">
        <v>18.0</v>
      </c>
      <c r="J223" s="2" t="s">
        <v>222</v>
      </c>
      <c r="K223" s="19" t="str">
        <f t="shared" si="31"/>
        <v>230.82</v>
      </c>
      <c r="L223" s="10"/>
      <c r="M223" s="10">
        <f t="shared" si="32"/>
        <v>230.82</v>
      </c>
      <c r="N223" s="24">
        <v>3924.0</v>
      </c>
      <c r="O223" s="24">
        <v>17.0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63" t="s">
        <v>100</v>
      </c>
      <c r="AA223" s="63" t="s">
        <v>335</v>
      </c>
      <c r="AB223" s="63" t="s">
        <v>100</v>
      </c>
      <c r="AC223" s="11">
        <v>3.0</v>
      </c>
      <c r="AD223" s="2" t="s">
        <v>53</v>
      </c>
      <c r="AE223" s="2" t="s">
        <v>53</v>
      </c>
      <c r="AF223" s="2" t="s">
        <v>54</v>
      </c>
      <c r="AG223" s="2" t="s">
        <v>72</v>
      </c>
      <c r="AH223" s="2" t="s">
        <v>73</v>
      </c>
      <c r="AI223" s="8" t="s">
        <v>38</v>
      </c>
      <c r="AJ223" s="8" t="s">
        <v>48</v>
      </c>
    </row>
    <row r="224" ht="15.75" customHeight="1">
      <c r="A224" s="15" t="s">
        <v>696</v>
      </c>
      <c r="B224" s="14" t="s">
        <v>697</v>
      </c>
      <c r="C224" s="15" t="s">
        <v>48</v>
      </c>
      <c r="D224" s="2" t="s">
        <v>38</v>
      </c>
      <c r="E224" s="2" t="s">
        <v>147</v>
      </c>
      <c r="F224" s="2" t="s">
        <v>197</v>
      </c>
      <c r="G224" s="2" t="s">
        <v>326</v>
      </c>
      <c r="H224" s="2" t="s">
        <v>698</v>
      </c>
      <c r="I224" s="2">
        <v>8.0</v>
      </c>
      <c r="J224" s="2" t="s">
        <v>133</v>
      </c>
      <c r="K224" s="19" t="str">
        <f t="shared" si="31"/>
        <v>25.8</v>
      </c>
      <c r="L224" s="3"/>
      <c r="M224" s="3" t="s">
        <v>699</v>
      </c>
      <c r="N224" s="2">
        <v>783.0</v>
      </c>
      <c r="O224" s="2">
        <v>30.3</v>
      </c>
      <c r="P224" s="1"/>
      <c r="Q224" s="1"/>
      <c r="R224" s="1"/>
      <c r="S224" s="1"/>
      <c r="T224" s="1"/>
      <c r="U224" s="1"/>
      <c r="V224" s="1"/>
      <c r="W224" s="1"/>
      <c r="X224" s="1">
        <f t="shared" ref="X224:X225" si="33">N224/Y224</f>
        <v>1.833723653</v>
      </c>
      <c r="Y224" s="2">
        <v>427.0</v>
      </c>
      <c r="Z224" s="2" t="s">
        <v>443</v>
      </c>
      <c r="AA224" s="30" t="s">
        <v>700</v>
      </c>
      <c r="AB224" s="2" t="s">
        <v>85</v>
      </c>
      <c r="AC224" s="11">
        <v>2.0</v>
      </c>
      <c r="AD224" s="2" t="s">
        <v>53</v>
      </c>
      <c r="AE224" s="2" t="s">
        <v>53</v>
      </c>
      <c r="AF224" s="5" t="s">
        <v>86</v>
      </c>
      <c r="AG224" s="22" t="s">
        <v>72</v>
      </c>
      <c r="AH224" s="22" t="s">
        <v>198</v>
      </c>
      <c r="AI224" s="8" t="s">
        <v>48</v>
      </c>
      <c r="AJ224" s="8" t="s">
        <v>48</v>
      </c>
    </row>
    <row r="225" ht="15.75" customHeight="1">
      <c r="A225" s="15" t="s">
        <v>696</v>
      </c>
      <c r="B225" s="14" t="s">
        <v>697</v>
      </c>
      <c r="C225" s="15" t="s">
        <v>48</v>
      </c>
      <c r="D225" s="2" t="s">
        <v>38</v>
      </c>
      <c r="E225" s="2" t="s">
        <v>147</v>
      </c>
      <c r="F225" s="2" t="s">
        <v>197</v>
      </c>
      <c r="G225" s="2" t="s">
        <v>326</v>
      </c>
      <c r="H225" s="2" t="s">
        <v>701</v>
      </c>
      <c r="I225" s="2">
        <v>8.0</v>
      </c>
      <c r="J225" s="2" t="s">
        <v>133</v>
      </c>
      <c r="K225" s="19" t="str">
        <f t="shared" si="31"/>
        <v>12.3</v>
      </c>
      <c r="L225" s="3"/>
      <c r="M225" s="3" t="s">
        <v>702</v>
      </c>
      <c r="N225" s="2">
        <v>496.0</v>
      </c>
      <c r="O225" s="2">
        <v>40.3</v>
      </c>
      <c r="P225" s="1"/>
      <c r="Q225" s="1"/>
      <c r="R225" s="1"/>
      <c r="S225" s="1"/>
      <c r="T225" s="1"/>
      <c r="U225" s="1"/>
      <c r="V225" s="1"/>
      <c r="W225" s="1"/>
      <c r="X225" s="1">
        <f t="shared" si="33"/>
        <v>2.156521739</v>
      </c>
      <c r="Y225" s="2">
        <v>230.0</v>
      </c>
      <c r="Z225" s="2" t="s">
        <v>51</v>
      </c>
      <c r="AA225" s="30" t="s">
        <v>700</v>
      </c>
      <c r="AB225" s="2" t="s">
        <v>51</v>
      </c>
      <c r="AC225" s="11">
        <v>2.0</v>
      </c>
      <c r="AD225" s="2" t="s">
        <v>53</v>
      </c>
      <c r="AE225" s="2" t="s">
        <v>53</v>
      </c>
      <c r="AF225" s="5" t="s">
        <v>54</v>
      </c>
      <c r="AG225" s="22" t="s">
        <v>72</v>
      </c>
      <c r="AH225" s="22" t="s">
        <v>198</v>
      </c>
      <c r="AI225" s="8" t="s">
        <v>48</v>
      </c>
      <c r="AJ225" s="8" t="s">
        <v>48</v>
      </c>
    </row>
    <row r="226" ht="15.75" hidden="1" customHeight="1">
      <c r="A226" s="45" t="s">
        <v>703</v>
      </c>
      <c r="B226" s="77" t="s">
        <v>704</v>
      </c>
      <c r="C226" s="45" t="s">
        <v>38</v>
      </c>
      <c r="D226" s="1"/>
      <c r="E226" s="2" t="s">
        <v>705</v>
      </c>
      <c r="F226" s="45" t="s">
        <v>706</v>
      </c>
      <c r="G226" s="45" t="s">
        <v>148</v>
      </c>
      <c r="H226" s="2" t="s">
        <v>707</v>
      </c>
      <c r="I226" s="45">
        <v>10.0</v>
      </c>
      <c r="J226" s="45" t="s">
        <v>133</v>
      </c>
      <c r="K226" s="19" t="s">
        <v>708</v>
      </c>
      <c r="L226" s="19" t="s">
        <v>57</v>
      </c>
      <c r="M226" s="19">
        <v>1.9</v>
      </c>
      <c r="N226" s="45">
        <v>84.0</v>
      </c>
      <c r="O226" s="45">
        <v>55.0</v>
      </c>
      <c r="P226" s="1"/>
      <c r="Q226" s="1"/>
      <c r="R226" s="1"/>
      <c r="S226" s="1"/>
      <c r="T226" s="1"/>
      <c r="U226" s="1"/>
      <c r="V226" s="1"/>
      <c r="W226" s="1"/>
      <c r="Z226" s="1" t="s">
        <v>709</v>
      </c>
      <c r="AA226" s="1" t="s">
        <v>710</v>
      </c>
      <c r="AB226" s="45" t="s">
        <v>711</v>
      </c>
      <c r="AC226" s="45">
        <v>2.0</v>
      </c>
      <c r="AD226" s="45" t="s">
        <v>144</v>
      </c>
      <c r="AE226" s="45" t="s">
        <v>144</v>
      </c>
      <c r="AF226" s="78" t="s">
        <v>144</v>
      </c>
      <c r="AG226" s="1" t="s">
        <v>72</v>
      </c>
      <c r="AH226" s="79" t="s">
        <v>148</v>
      </c>
      <c r="AI226" s="2" t="s">
        <v>38</v>
      </c>
      <c r="AJ226" s="80" t="s">
        <v>48</v>
      </c>
    </row>
    <row r="227" ht="15.75" hidden="1" customHeight="1">
      <c r="A227" s="45" t="s">
        <v>703</v>
      </c>
      <c r="B227" s="77" t="s">
        <v>704</v>
      </c>
      <c r="C227" s="45" t="s">
        <v>38</v>
      </c>
      <c r="D227" s="1"/>
      <c r="E227" s="2" t="s">
        <v>705</v>
      </c>
      <c r="F227" s="45" t="s">
        <v>706</v>
      </c>
      <c r="G227" s="45" t="s">
        <v>148</v>
      </c>
      <c r="H227" s="2" t="s">
        <v>712</v>
      </c>
      <c r="I227" s="45">
        <v>10.0</v>
      </c>
      <c r="J227" s="45" t="s">
        <v>133</v>
      </c>
      <c r="K227" s="19" t="s">
        <v>182</v>
      </c>
      <c r="L227" s="10"/>
      <c r="M227" s="19">
        <v>11.4</v>
      </c>
      <c r="N227" s="45">
        <v>574.0</v>
      </c>
      <c r="O227" s="45">
        <v>84.0</v>
      </c>
      <c r="P227" s="1"/>
      <c r="Q227" s="1"/>
      <c r="R227" s="1"/>
      <c r="S227" s="1"/>
      <c r="T227" s="1"/>
      <c r="U227" s="1"/>
      <c r="V227" s="1"/>
      <c r="W227" s="1"/>
      <c r="Z227" s="1" t="s">
        <v>713</v>
      </c>
      <c r="AA227" s="1" t="s">
        <v>714</v>
      </c>
      <c r="AB227" s="45" t="s">
        <v>715</v>
      </c>
      <c r="AC227" s="45">
        <v>3.0</v>
      </c>
      <c r="AD227" s="45" t="s">
        <v>144</v>
      </c>
      <c r="AE227" s="45" t="s">
        <v>144</v>
      </c>
      <c r="AF227" s="78" t="s">
        <v>144</v>
      </c>
      <c r="AG227" s="1" t="s">
        <v>72</v>
      </c>
      <c r="AH227" s="79" t="s">
        <v>148</v>
      </c>
      <c r="AI227" s="2" t="s">
        <v>38</v>
      </c>
      <c r="AJ227" s="80" t="s">
        <v>48</v>
      </c>
    </row>
    <row r="228" ht="15.75" hidden="1" customHeight="1">
      <c r="A228" s="45" t="s">
        <v>703</v>
      </c>
      <c r="B228" s="77" t="s">
        <v>704</v>
      </c>
      <c r="C228" s="45" t="s">
        <v>38</v>
      </c>
      <c r="D228" s="1"/>
      <c r="E228" s="2" t="s">
        <v>705</v>
      </c>
      <c r="F228" s="45" t="s">
        <v>706</v>
      </c>
      <c r="G228" s="45" t="s">
        <v>148</v>
      </c>
      <c r="H228" s="2" t="s">
        <v>716</v>
      </c>
      <c r="I228" s="45">
        <v>10.0</v>
      </c>
      <c r="J228" s="45" t="s">
        <v>133</v>
      </c>
      <c r="K228" s="19" t="s">
        <v>717</v>
      </c>
      <c r="L228" s="19" t="s">
        <v>57</v>
      </c>
      <c r="M228" s="19">
        <v>11.8</v>
      </c>
      <c r="N228" s="45">
        <v>1619.0</v>
      </c>
      <c r="O228" s="45">
        <v>172.0</v>
      </c>
      <c r="P228" s="1"/>
      <c r="Q228" s="1"/>
      <c r="R228" s="1"/>
      <c r="S228" s="1"/>
      <c r="T228" s="1"/>
      <c r="U228" s="1"/>
      <c r="V228" s="1"/>
      <c r="W228" s="1"/>
      <c r="Z228" s="1" t="s">
        <v>718</v>
      </c>
      <c r="AA228" s="1" t="s">
        <v>714</v>
      </c>
      <c r="AB228" s="45" t="s">
        <v>719</v>
      </c>
      <c r="AC228" s="45">
        <v>3.0</v>
      </c>
      <c r="AD228" s="45" t="s">
        <v>144</v>
      </c>
      <c r="AE228" s="45" t="s">
        <v>144</v>
      </c>
      <c r="AF228" s="78" t="s">
        <v>144</v>
      </c>
      <c r="AG228" s="1" t="s">
        <v>72</v>
      </c>
      <c r="AH228" s="79" t="s">
        <v>148</v>
      </c>
      <c r="AI228" s="2" t="s">
        <v>38</v>
      </c>
      <c r="AJ228" s="80" t="s">
        <v>48</v>
      </c>
    </row>
    <row r="229" ht="15.75" hidden="1" customHeight="1">
      <c r="A229" s="45" t="s">
        <v>703</v>
      </c>
      <c r="B229" s="81" t="s">
        <v>720</v>
      </c>
      <c r="C229" s="45" t="s">
        <v>38</v>
      </c>
      <c r="D229" s="1"/>
      <c r="E229" s="2" t="s">
        <v>705</v>
      </c>
      <c r="F229" s="45" t="s">
        <v>706</v>
      </c>
      <c r="G229" s="45" t="s">
        <v>148</v>
      </c>
      <c r="H229" s="2" t="s">
        <v>721</v>
      </c>
      <c r="I229" s="45">
        <v>10.0</v>
      </c>
      <c r="J229" s="45" t="s">
        <v>133</v>
      </c>
      <c r="K229" s="19" t="s">
        <v>722</v>
      </c>
      <c r="L229" s="19" t="s">
        <v>57</v>
      </c>
      <c r="M229" s="19">
        <v>26.0</v>
      </c>
      <c r="N229" s="45">
        <v>1100.0</v>
      </c>
      <c r="O229" s="45">
        <v>59.0</v>
      </c>
      <c r="P229" s="1"/>
      <c r="Q229" s="1"/>
      <c r="R229" s="1"/>
      <c r="S229" s="1"/>
      <c r="T229" s="1"/>
      <c r="U229" s="1"/>
      <c r="V229" s="1"/>
      <c r="W229" s="1"/>
      <c r="Z229" s="1" t="s">
        <v>723</v>
      </c>
      <c r="AA229" s="1" t="s">
        <v>724</v>
      </c>
      <c r="AB229" s="45" t="s">
        <v>725</v>
      </c>
      <c r="AC229" s="45" t="s">
        <v>47</v>
      </c>
      <c r="AD229" s="45" t="s">
        <v>144</v>
      </c>
      <c r="AE229" s="45" t="s">
        <v>144</v>
      </c>
      <c r="AF229" s="78" t="s">
        <v>144</v>
      </c>
      <c r="AG229" s="1" t="s">
        <v>72</v>
      </c>
      <c r="AH229" s="79" t="s">
        <v>148</v>
      </c>
      <c r="AI229" s="2" t="s">
        <v>38</v>
      </c>
      <c r="AJ229" s="80" t="s">
        <v>48</v>
      </c>
    </row>
    <row r="230" ht="15.75" hidden="1" customHeight="1">
      <c r="A230" s="82" t="s">
        <v>726</v>
      </c>
      <c r="B230" s="1"/>
      <c r="C230" s="1" t="s">
        <v>38</v>
      </c>
      <c r="D230" s="1" t="s">
        <v>48</v>
      </c>
      <c r="E230" s="1">
        <v>2021.0</v>
      </c>
      <c r="F230" s="83" t="s">
        <v>415</v>
      </c>
      <c r="G230" s="84" t="s">
        <v>727</v>
      </c>
      <c r="H230" s="1" t="s">
        <v>349</v>
      </c>
      <c r="I230" s="1">
        <v>5.0</v>
      </c>
      <c r="J230" s="2" t="s">
        <v>133</v>
      </c>
      <c r="K230" s="19" t="str">
        <f t="shared" ref="K230:K289" si="34">L230&amp;""&amp;M230</f>
        <v>&gt;72.2x</v>
      </c>
      <c r="L230" s="3" t="s">
        <v>67</v>
      </c>
      <c r="M230" s="3" t="s">
        <v>728</v>
      </c>
      <c r="N230" s="1">
        <v>4982.0</v>
      </c>
      <c r="O230" s="1">
        <v>69.0</v>
      </c>
      <c r="P230" s="1"/>
      <c r="Q230" s="1"/>
      <c r="R230" s="1"/>
      <c r="S230" s="1"/>
      <c r="T230" s="1"/>
      <c r="U230" s="1"/>
      <c r="V230" s="18"/>
      <c r="W230" s="18"/>
      <c r="X230" s="18">
        <f t="shared" ref="X230:X247" si="35">round(N230/Y230,2)</f>
        <v>2.19</v>
      </c>
      <c r="Y230" s="1">
        <v>2280.0</v>
      </c>
      <c r="Z230" s="1" t="s">
        <v>349</v>
      </c>
      <c r="AA230" s="1"/>
      <c r="AB230" s="1" t="s">
        <v>352</v>
      </c>
      <c r="AC230" s="1" t="s">
        <v>352</v>
      </c>
      <c r="AD230" s="1" t="s">
        <v>352</v>
      </c>
      <c r="AE230" s="1" t="s">
        <v>352</v>
      </c>
      <c r="AF230" s="1" t="s">
        <v>352</v>
      </c>
      <c r="AG230" s="22" t="s">
        <v>72</v>
      </c>
      <c r="AH230" s="83" t="s">
        <v>729</v>
      </c>
      <c r="AI230" s="8" t="s">
        <v>38</v>
      </c>
      <c r="AJ230" s="8" t="s">
        <v>48</v>
      </c>
    </row>
    <row r="231" ht="15.75" customHeight="1">
      <c r="A231" s="82" t="s">
        <v>726</v>
      </c>
      <c r="B231" s="25" t="s">
        <v>730</v>
      </c>
      <c r="C231" s="1" t="s">
        <v>38</v>
      </c>
      <c r="D231" s="1" t="s">
        <v>48</v>
      </c>
      <c r="E231" s="2" t="s">
        <v>731</v>
      </c>
      <c r="F231" s="83" t="s">
        <v>415</v>
      </c>
      <c r="G231" s="84" t="s">
        <v>727</v>
      </c>
      <c r="H231" s="1" t="s">
        <v>349</v>
      </c>
      <c r="I231" s="1">
        <v>5.0</v>
      </c>
      <c r="J231" s="2" t="s">
        <v>133</v>
      </c>
      <c r="K231" s="19" t="str">
        <f t="shared" si="34"/>
        <v>&gt;70.1</v>
      </c>
      <c r="L231" s="3" t="s">
        <v>67</v>
      </c>
      <c r="M231" s="3">
        <f>ROUND(N231/O231,1)</f>
        <v>70.1</v>
      </c>
      <c r="N231" s="2">
        <v>4978.0</v>
      </c>
      <c r="O231" s="2">
        <v>71.0</v>
      </c>
      <c r="P231" s="1"/>
      <c r="Q231" s="1"/>
      <c r="R231" s="1"/>
      <c r="S231" s="1"/>
      <c r="T231" s="1"/>
      <c r="U231" s="1"/>
      <c r="V231" s="18"/>
      <c r="W231" s="18"/>
      <c r="X231" s="18">
        <f t="shared" si="35"/>
        <v>1.92</v>
      </c>
      <c r="Y231" s="2">
        <v>2590.0</v>
      </c>
      <c r="Z231" s="1" t="s">
        <v>349</v>
      </c>
      <c r="AA231" s="1"/>
      <c r="AB231" s="1" t="s">
        <v>352</v>
      </c>
      <c r="AC231" s="1" t="s">
        <v>352</v>
      </c>
      <c r="AD231" s="1" t="s">
        <v>352</v>
      </c>
      <c r="AE231" s="1" t="s">
        <v>352</v>
      </c>
      <c r="AF231" s="1" t="s">
        <v>352</v>
      </c>
      <c r="AG231" s="22" t="s">
        <v>72</v>
      </c>
      <c r="AH231" s="83" t="s">
        <v>729</v>
      </c>
      <c r="AI231" s="8" t="s">
        <v>48</v>
      </c>
      <c r="AJ231" s="8" t="s">
        <v>48</v>
      </c>
    </row>
    <row r="232" ht="15.75" hidden="1" customHeight="1">
      <c r="A232" s="82" t="s">
        <v>726</v>
      </c>
      <c r="B232" s="1"/>
      <c r="C232" s="1" t="s">
        <v>38</v>
      </c>
      <c r="D232" s="1" t="s">
        <v>48</v>
      </c>
      <c r="E232" s="1">
        <v>2021.0</v>
      </c>
      <c r="F232" s="83" t="s">
        <v>415</v>
      </c>
      <c r="G232" s="84" t="s">
        <v>732</v>
      </c>
      <c r="H232" s="1" t="s">
        <v>354</v>
      </c>
      <c r="I232" s="1">
        <v>2.0</v>
      </c>
      <c r="J232" s="2" t="s">
        <v>133</v>
      </c>
      <c r="K232" s="19" t="str">
        <f t="shared" si="34"/>
        <v>4.3x</v>
      </c>
      <c r="L232" s="19"/>
      <c r="M232" s="3" t="s">
        <v>733</v>
      </c>
      <c r="N232" s="1">
        <v>439.0</v>
      </c>
      <c r="O232" s="1">
        <v>103.0</v>
      </c>
      <c r="P232" s="1"/>
      <c r="Q232" s="1"/>
      <c r="R232" s="1"/>
      <c r="S232" s="1"/>
      <c r="T232" s="1"/>
      <c r="U232" s="1"/>
      <c r="V232" s="18"/>
      <c r="W232" s="18"/>
      <c r="X232" s="18">
        <f t="shared" si="35"/>
        <v>1.65</v>
      </c>
      <c r="Y232" s="1">
        <v>266.0</v>
      </c>
      <c r="Z232" s="1" t="s">
        <v>354</v>
      </c>
      <c r="AA232" s="1"/>
      <c r="AB232" s="1" t="s">
        <v>242</v>
      </c>
      <c r="AC232" s="1" t="s">
        <v>242</v>
      </c>
      <c r="AD232" s="1" t="s">
        <v>242</v>
      </c>
      <c r="AE232" s="1" t="s">
        <v>242</v>
      </c>
      <c r="AF232" s="1" t="s">
        <v>242</v>
      </c>
      <c r="AG232" s="22" t="s">
        <v>72</v>
      </c>
      <c r="AH232" s="83" t="s">
        <v>729</v>
      </c>
      <c r="AI232" s="8" t="s">
        <v>38</v>
      </c>
      <c r="AJ232" s="8" t="s">
        <v>48</v>
      </c>
    </row>
    <row r="233" ht="15.75" customHeight="1">
      <c r="A233" s="82" t="s">
        <v>726</v>
      </c>
      <c r="B233" s="25" t="s">
        <v>730</v>
      </c>
      <c r="C233" s="1" t="s">
        <v>38</v>
      </c>
      <c r="D233" s="1" t="s">
        <v>48</v>
      </c>
      <c r="E233" s="2" t="s">
        <v>731</v>
      </c>
      <c r="F233" s="83" t="s">
        <v>415</v>
      </c>
      <c r="G233" s="84" t="s">
        <v>732</v>
      </c>
      <c r="H233" s="1" t="s">
        <v>354</v>
      </c>
      <c r="I233" s="1">
        <v>2.0</v>
      </c>
      <c r="J233" s="2" t="s">
        <v>133</v>
      </c>
      <c r="K233" s="19" t="str">
        <f t="shared" si="34"/>
        <v>2.3</v>
      </c>
      <c r="L233" s="19"/>
      <c r="M233" s="3">
        <f>ROUND(N233/O233,1)</f>
        <v>2.3</v>
      </c>
      <c r="N233" s="1">
        <v>439.0</v>
      </c>
      <c r="O233" s="2">
        <v>191.0</v>
      </c>
      <c r="P233" s="1"/>
      <c r="Q233" s="1"/>
      <c r="R233" s="1"/>
      <c r="S233" s="1"/>
      <c r="T233" s="1"/>
      <c r="U233" s="1"/>
      <c r="V233" s="18"/>
      <c r="W233" s="18"/>
      <c r="X233" s="18">
        <f t="shared" si="35"/>
        <v>1.5</v>
      </c>
      <c r="Y233" s="2">
        <v>292.0</v>
      </c>
      <c r="Z233" s="1" t="s">
        <v>354</v>
      </c>
      <c r="AA233" s="1"/>
      <c r="AB233" s="1" t="s">
        <v>242</v>
      </c>
      <c r="AC233" s="1" t="s">
        <v>242</v>
      </c>
      <c r="AD233" s="1" t="s">
        <v>242</v>
      </c>
      <c r="AE233" s="1" t="s">
        <v>242</v>
      </c>
      <c r="AF233" s="1" t="s">
        <v>242</v>
      </c>
      <c r="AG233" s="22" t="s">
        <v>72</v>
      </c>
      <c r="AH233" s="83" t="s">
        <v>729</v>
      </c>
      <c r="AI233" s="8" t="s">
        <v>48</v>
      </c>
      <c r="AJ233" s="8" t="s">
        <v>48</v>
      </c>
    </row>
    <row r="234" ht="15.75" hidden="1" customHeight="1">
      <c r="A234" s="82" t="s">
        <v>726</v>
      </c>
      <c r="B234" s="1"/>
      <c r="C234" s="1" t="s">
        <v>38</v>
      </c>
      <c r="D234" s="1" t="s">
        <v>48</v>
      </c>
      <c r="E234" s="1">
        <v>2021.0</v>
      </c>
      <c r="F234" s="83" t="s">
        <v>415</v>
      </c>
      <c r="G234" s="84" t="s">
        <v>734</v>
      </c>
      <c r="H234" s="1" t="s">
        <v>735</v>
      </c>
      <c r="I234" s="1">
        <v>5.0</v>
      </c>
      <c r="J234" s="2" t="s">
        <v>133</v>
      </c>
      <c r="K234" s="19" t="str">
        <f t="shared" si="34"/>
        <v>&gt;4.1x</v>
      </c>
      <c r="L234" s="3" t="s">
        <v>67</v>
      </c>
      <c r="M234" s="3" t="s">
        <v>338</v>
      </c>
      <c r="N234" s="1">
        <v>549.0</v>
      </c>
      <c r="O234" s="1">
        <v>134.0</v>
      </c>
      <c r="P234" s="1"/>
      <c r="Q234" s="1"/>
      <c r="R234" s="1"/>
      <c r="S234" s="1"/>
      <c r="T234" s="1"/>
      <c r="U234" s="1"/>
      <c r="V234" s="18"/>
      <c r="W234" s="18"/>
      <c r="X234" s="18">
        <f t="shared" si="35"/>
        <v>0.07</v>
      </c>
      <c r="Y234" s="1">
        <v>8106.0</v>
      </c>
      <c r="Z234" s="1" t="s">
        <v>735</v>
      </c>
      <c r="AA234" s="1"/>
      <c r="AB234" s="1" t="s">
        <v>736</v>
      </c>
      <c r="AC234" s="11" t="s">
        <v>245</v>
      </c>
      <c r="AD234" s="11" t="s">
        <v>245</v>
      </c>
      <c r="AE234" s="11" t="s">
        <v>245</v>
      </c>
      <c r="AF234" s="11" t="s">
        <v>245</v>
      </c>
      <c r="AG234" s="22" t="s">
        <v>72</v>
      </c>
      <c r="AH234" s="83" t="s">
        <v>729</v>
      </c>
      <c r="AI234" s="8" t="s">
        <v>38</v>
      </c>
      <c r="AJ234" s="8" t="s">
        <v>48</v>
      </c>
    </row>
    <row r="235" ht="15.75" customHeight="1">
      <c r="A235" s="82" t="s">
        <v>726</v>
      </c>
      <c r="B235" s="25" t="s">
        <v>730</v>
      </c>
      <c r="C235" s="1" t="s">
        <v>38</v>
      </c>
      <c r="D235" s="1" t="s">
        <v>48</v>
      </c>
      <c r="E235" s="2" t="s">
        <v>731</v>
      </c>
      <c r="F235" s="83" t="s">
        <v>415</v>
      </c>
      <c r="G235" s="84" t="s">
        <v>734</v>
      </c>
      <c r="H235" s="1" t="s">
        <v>735</v>
      </c>
      <c r="I235" s="1">
        <v>5.0</v>
      </c>
      <c r="J235" s="2" t="s">
        <v>133</v>
      </c>
      <c r="K235" s="19" t="str">
        <f t="shared" si="34"/>
        <v>&gt;5.5</v>
      </c>
      <c r="L235" s="3" t="s">
        <v>67</v>
      </c>
      <c r="M235" s="3">
        <f>ROUND(N235/O235,1)</f>
        <v>5.5</v>
      </c>
      <c r="N235" s="2">
        <v>873.0</v>
      </c>
      <c r="O235" s="2">
        <v>158.0</v>
      </c>
      <c r="P235" s="1"/>
      <c r="Q235" s="1"/>
      <c r="R235" s="1"/>
      <c r="S235" s="1"/>
      <c r="T235" s="1"/>
      <c r="U235" s="1"/>
      <c r="V235" s="18"/>
      <c r="W235" s="18"/>
      <c r="X235" s="18">
        <f t="shared" si="35"/>
        <v>0.07</v>
      </c>
      <c r="Y235" s="2">
        <v>11763.0</v>
      </c>
      <c r="Z235" s="1" t="s">
        <v>735</v>
      </c>
      <c r="AA235" s="1"/>
      <c r="AB235" s="1" t="s">
        <v>736</v>
      </c>
      <c r="AC235" s="11" t="s">
        <v>245</v>
      </c>
      <c r="AD235" s="11" t="s">
        <v>245</v>
      </c>
      <c r="AE235" s="11" t="s">
        <v>245</v>
      </c>
      <c r="AF235" s="11" t="s">
        <v>245</v>
      </c>
      <c r="AG235" s="22" t="s">
        <v>72</v>
      </c>
      <c r="AH235" s="83" t="s">
        <v>729</v>
      </c>
      <c r="AI235" s="8" t="s">
        <v>48</v>
      </c>
      <c r="AJ235" s="8" t="s">
        <v>48</v>
      </c>
    </row>
    <row r="236" ht="15.75" hidden="1" customHeight="1">
      <c r="A236" s="82" t="s">
        <v>726</v>
      </c>
      <c r="B236" s="1"/>
      <c r="C236" s="1" t="s">
        <v>38</v>
      </c>
      <c r="D236" s="1" t="s">
        <v>48</v>
      </c>
      <c r="E236" s="1">
        <v>2021.0</v>
      </c>
      <c r="F236" s="83" t="s">
        <v>415</v>
      </c>
      <c r="G236" s="84" t="s">
        <v>737</v>
      </c>
      <c r="H236" s="1" t="s">
        <v>356</v>
      </c>
      <c r="I236" s="1">
        <v>11.0</v>
      </c>
      <c r="J236" s="2" t="s">
        <v>133</v>
      </c>
      <c r="K236" s="19" t="str">
        <f t="shared" si="34"/>
        <v>8.2x</v>
      </c>
      <c r="L236" s="19"/>
      <c r="M236" s="3" t="s">
        <v>203</v>
      </c>
      <c r="N236" s="1">
        <v>1876.0</v>
      </c>
      <c r="O236" s="1">
        <v>229.0</v>
      </c>
      <c r="P236" s="1"/>
      <c r="Q236" s="1"/>
      <c r="R236" s="1"/>
      <c r="S236" s="1"/>
      <c r="T236" s="1"/>
      <c r="U236" s="1"/>
      <c r="V236" s="18"/>
      <c r="W236" s="18"/>
      <c r="X236" s="18">
        <f t="shared" si="35"/>
        <v>0.25</v>
      </c>
      <c r="Y236" s="1">
        <v>7578.0</v>
      </c>
      <c r="Z236" s="1" t="s">
        <v>356</v>
      </c>
      <c r="AA236" s="1"/>
      <c r="AB236" s="1" t="s">
        <v>738</v>
      </c>
      <c r="AC236" s="11" t="s">
        <v>245</v>
      </c>
      <c r="AD236" s="11" t="s">
        <v>245</v>
      </c>
      <c r="AE236" s="11" t="s">
        <v>245</v>
      </c>
      <c r="AF236" s="11" t="s">
        <v>245</v>
      </c>
      <c r="AG236" s="22" t="s">
        <v>72</v>
      </c>
      <c r="AH236" s="83" t="s">
        <v>729</v>
      </c>
      <c r="AI236" s="8" t="s">
        <v>38</v>
      </c>
      <c r="AJ236" s="8" t="s">
        <v>48</v>
      </c>
    </row>
    <row r="237" ht="15.75" customHeight="1">
      <c r="A237" s="82" t="s">
        <v>726</v>
      </c>
      <c r="B237" s="25" t="s">
        <v>730</v>
      </c>
      <c r="C237" s="1" t="s">
        <v>38</v>
      </c>
      <c r="D237" s="1" t="s">
        <v>48</v>
      </c>
      <c r="E237" s="2" t="s">
        <v>731</v>
      </c>
      <c r="F237" s="83" t="s">
        <v>415</v>
      </c>
      <c r="G237" s="84" t="s">
        <v>737</v>
      </c>
      <c r="H237" s="1" t="s">
        <v>356</v>
      </c>
      <c r="I237" s="1">
        <v>11.0</v>
      </c>
      <c r="J237" s="2" t="s">
        <v>133</v>
      </c>
      <c r="K237" s="19" t="str">
        <f t="shared" si="34"/>
        <v>7.8</v>
      </c>
      <c r="L237" s="19"/>
      <c r="M237" s="3">
        <f>ROUND(N237/O237,1)</f>
        <v>7.8</v>
      </c>
      <c r="N237" s="2">
        <v>1887.0</v>
      </c>
      <c r="O237" s="2">
        <v>241.0</v>
      </c>
      <c r="P237" s="1"/>
      <c r="Q237" s="1"/>
      <c r="R237" s="1"/>
      <c r="S237" s="1"/>
      <c r="T237" s="1"/>
      <c r="U237" s="1"/>
      <c r="V237" s="18"/>
      <c r="W237" s="18"/>
      <c r="X237" s="18">
        <f t="shared" si="35"/>
        <v>0.35</v>
      </c>
      <c r="Y237" s="2">
        <v>5319.0</v>
      </c>
      <c r="Z237" s="1" t="s">
        <v>356</v>
      </c>
      <c r="AA237" s="1"/>
      <c r="AB237" s="1" t="s">
        <v>738</v>
      </c>
      <c r="AC237" s="11" t="s">
        <v>245</v>
      </c>
      <c r="AD237" s="11" t="s">
        <v>245</v>
      </c>
      <c r="AE237" s="11" t="s">
        <v>245</v>
      </c>
      <c r="AF237" s="11" t="s">
        <v>245</v>
      </c>
      <c r="AG237" s="22" t="s">
        <v>72</v>
      </c>
      <c r="AH237" s="83" t="s">
        <v>729</v>
      </c>
      <c r="AI237" s="8" t="s">
        <v>48</v>
      </c>
      <c r="AJ237" s="8" t="s">
        <v>48</v>
      </c>
    </row>
    <row r="238" ht="15.75" hidden="1" customHeight="1">
      <c r="A238" s="82" t="s">
        <v>726</v>
      </c>
      <c r="B238" s="1"/>
      <c r="C238" s="1" t="s">
        <v>38</v>
      </c>
      <c r="D238" s="1" t="s">
        <v>48</v>
      </c>
      <c r="E238" s="1">
        <v>2021.0</v>
      </c>
      <c r="F238" s="83" t="s">
        <v>415</v>
      </c>
      <c r="G238" s="84" t="s">
        <v>739</v>
      </c>
      <c r="H238" s="1" t="s">
        <v>85</v>
      </c>
      <c r="I238" s="1">
        <v>5.0</v>
      </c>
      <c r="J238" s="2" t="s">
        <v>133</v>
      </c>
      <c r="K238" s="19" t="str">
        <f t="shared" si="34"/>
        <v>&gt;&gt;57.1x</v>
      </c>
      <c r="L238" s="24" t="s">
        <v>57</v>
      </c>
      <c r="M238" s="3" t="s">
        <v>740</v>
      </c>
      <c r="N238" s="1">
        <v>1599.0</v>
      </c>
      <c r="O238" s="1">
        <v>28.0</v>
      </c>
      <c r="P238" s="1"/>
      <c r="Q238" s="1"/>
      <c r="R238" s="1"/>
      <c r="S238" s="1"/>
      <c r="T238" s="1"/>
      <c r="U238" s="1"/>
      <c r="V238" s="18"/>
      <c r="W238" s="18"/>
      <c r="X238" s="18">
        <f t="shared" si="35"/>
        <v>1.86</v>
      </c>
      <c r="Y238" s="1">
        <v>861.0</v>
      </c>
      <c r="Z238" s="1" t="s">
        <v>85</v>
      </c>
      <c r="AA238" s="1"/>
      <c r="AB238" s="1" t="s">
        <v>85</v>
      </c>
      <c r="AC238" s="4">
        <v>2.0</v>
      </c>
      <c r="AD238" s="1" t="s">
        <v>53</v>
      </c>
      <c r="AE238" s="1" t="s">
        <v>53</v>
      </c>
      <c r="AF238" s="5" t="s">
        <v>86</v>
      </c>
      <c r="AG238" s="22" t="s">
        <v>72</v>
      </c>
      <c r="AH238" s="83" t="s">
        <v>729</v>
      </c>
      <c r="AI238" s="8" t="s">
        <v>38</v>
      </c>
      <c r="AJ238" s="8" t="s">
        <v>48</v>
      </c>
    </row>
    <row r="239" ht="15.75" hidden="1" customHeight="1">
      <c r="A239" s="82" t="s">
        <v>726</v>
      </c>
      <c r="B239" s="1"/>
      <c r="C239" s="1" t="s">
        <v>38</v>
      </c>
      <c r="D239" s="1" t="s">
        <v>48</v>
      </c>
      <c r="E239" s="1">
        <v>2021.0</v>
      </c>
      <c r="F239" s="83" t="s">
        <v>415</v>
      </c>
      <c r="G239" s="84" t="s">
        <v>729</v>
      </c>
      <c r="H239" s="1" t="s">
        <v>51</v>
      </c>
      <c r="I239" s="1">
        <v>39.0</v>
      </c>
      <c r="J239" s="2" t="s">
        <v>133</v>
      </c>
      <c r="K239" s="19" t="str">
        <f t="shared" si="34"/>
        <v>&gt;&gt;25.1x</v>
      </c>
      <c r="L239" s="24" t="s">
        <v>57</v>
      </c>
      <c r="M239" s="3" t="s">
        <v>741</v>
      </c>
      <c r="N239" s="1">
        <v>546.0</v>
      </c>
      <c r="O239" s="1">
        <v>22.0</v>
      </c>
      <c r="P239" s="1"/>
      <c r="Q239" s="1"/>
      <c r="R239" s="1"/>
      <c r="S239" s="1"/>
      <c r="T239" s="1"/>
      <c r="U239" s="1"/>
      <c r="V239" s="18"/>
      <c r="W239" s="18"/>
      <c r="X239" s="18">
        <f t="shared" si="35"/>
        <v>1.94</v>
      </c>
      <c r="Y239" s="1">
        <v>282.0</v>
      </c>
      <c r="Z239" s="1" t="s">
        <v>51</v>
      </c>
      <c r="AA239" s="1"/>
      <c r="AB239" s="1" t="s">
        <v>51</v>
      </c>
      <c r="AC239" s="4">
        <v>2.0</v>
      </c>
      <c r="AD239" s="1" t="s">
        <v>53</v>
      </c>
      <c r="AE239" s="1" t="s">
        <v>53</v>
      </c>
      <c r="AF239" s="5" t="s">
        <v>54</v>
      </c>
      <c r="AG239" s="22" t="s">
        <v>72</v>
      </c>
      <c r="AH239" s="83" t="s">
        <v>729</v>
      </c>
      <c r="AI239" s="8" t="s">
        <v>38</v>
      </c>
      <c r="AJ239" s="8" t="s">
        <v>48</v>
      </c>
    </row>
    <row r="240" ht="15.75" customHeight="1">
      <c r="A240" s="82" t="s">
        <v>726</v>
      </c>
      <c r="B240" s="25" t="s">
        <v>730</v>
      </c>
      <c r="C240" s="1" t="s">
        <v>38</v>
      </c>
      <c r="D240" s="2" t="s">
        <v>48</v>
      </c>
      <c r="E240" s="2" t="s">
        <v>731</v>
      </c>
      <c r="F240" s="83" t="s">
        <v>415</v>
      </c>
      <c r="G240" s="84" t="s">
        <v>729</v>
      </c>
      <c r="H240" s="2" t="s">
        <v>582</v>
      </c>
      <c r="I240" s="1">
        <v>39.0</v>
      </c>
      <c r="J240" s="2" t="s">
        <v>133</v>
      </c>
      <c r="K240" s="19" t="str">
        <f t="shared" si="34"/>
        <v>&gt;&gt;25.5</v>
      </c>
      <c r="L240" s="24" t="s">
        <v>57</v>
      </c>
      <c r="M240" s="3">
        <f>ROUND(N240/O240,1)</f>
        <v>25.5</v>
      </c>
      <c r="N240" s="2">
        <v>562.0</v>
      </c>
      <c r="O240" s="1">
        <v>22.0</v>
      </c>
      <c r="P240" s="1"/>
      <c r="Q240" s="1"/>
      <c r="R240" s="1"/>
      <c r="S240" s="1"/>
      <c r="T240" s="1"/>
      <c r="U240" s="1"/>
      <c r="V240" s="18"/>
      <c r="W240" s="18"/>
      <c r="X240" s="18">
        <f t="shared" si="35"/>
        <v>1.92</v>
      </c>
      <c r="Y240" s="2">
        <v>292.0</v>
      </c>
      <c r="Z240" s="2" t="s">
        <v>51</v>
      </c>
      <c r="AA240" s="2" t="s">
        <v>52</v>
      </c>
      <c r="AB240" s="1" t="s">
        <v>51</v>
      </c>
      <c r="AC240" s="4">
        <v>2.0</v>
      </c>
      <c r="AD240" s="1" t="s">
        <v>53</v>
      </c>
      <c r="AE240" s="1" t="s">
        <v>53</v>
      </c>
      <c r="AF240" s="5" t="s">
        <v>54</v>
      </c>
      <c r="AG240" s="22" t="s">
        <v>72</v>
      </c>
      <c r="AH240" s="83" t="s">
        <v>729</v>
      </c>
      <c r="AI240" s="8" t="s">
        <v>48</v>
      </c>
      <c r="AJ240" s="8" t="s">
        <v>48</v>
      </c>
    </row>
    <row r="241" ht="15.75" hidden="1" customHeight="1">
      <c r="A241" s="82" t="s">
        <v>726</v>
      </c>
      <c r="B241" s="1"/>
      <c r="C241" s="1" t="s">
        <v>38</v>
      </c>
      <c r="D241" s="1" t="s">
        <v>48</v>
      </c>
      <c r="E241" s="1">
        <v>2021.0</v>
      </c>
      <c r="F241" s="83" t="s">
        <v>415</v>
      </c>
      <c r="G241" s="84" t="s">
        <v>742</v>
      </c>
      <c r="H241" s="1" t="s">
        <v>97</v>
      </c>
      <c r="I241" s="1">
        <v>5.0</v>
      </c>
      <c r="J241" s="2" t="s">
        <v>133</v>
      </c>
      <c r="K241" s="19" t="str">
        <f t="shared" si="34"/>
        <v>5.5x</v>
      </c>
      <c r="L241" s="19"/>
      <c r="M241" s="3" t="s">
        <v>743</v>
      </c>
      <c r="N241" s="1">
        <v>6984.0</v>
      </c>
      <c r="O241" s="1">
        <v>1271.0</v>
      </c>
      <c r="P241" s="1"/>
      <c r="Q241" s="1"/>
      <c r="R241" s="1"/>
      <c r="S241" s="1"/>
      <c r="T241" s="1"/>
      <c r="U241" s="1"/>
      <c r="V241" s="18"/>
      <c r="W241" s="18"/>
      <c r="X241" s="18">
        <f t="shared" si="35"/>
        <v>3</v>
      </c>
      <c r="Y241" s="1">
        <v>2325.0</v>
      </c>
      <c r="Z241" s="1" t="s">
        <v>97</v>
      </c>
      <c r="AA241" s="1"/>
      <c r="AB241" s="1" t="s">
        <v>97</v>
      </c>
      <c r="AC241" s="4">
        <v>3.0</v>
      </c>
      <c r="AD241" s="1" t="s">
        <v>53</v>
      </c>
      <c r="AE241" s="1" t="s">
        <v>53</v>
      </c>
      <c r="AF241" s="5" t="s">
        <v>86</v>
      </c>
      <c r="AG241" s="22" t="s">
        <v>72</v>
      </c>
      <c r="AH241" s="83" t="s">
        <v>729</v>
      </c>
      <c r="AI241" s="8" t="s">
        <v>38</v>
      </c>
      <c r="AJ241" s="8" t="s">
        <v>48</v>
      </c>
    </row>
    <row r="242" ht="15.75" hidden="1" customHeight="1">
      <c r="A242" s="82" t="s">
        <v>726</v>
      </c>
      <c r="B242" s="1"/>
      <c r="C242" s="1" t="s">
        <v>38</v>
      </c>
      <c r="D242" s="1" t="s">
        <v>48</v>
      </c>
      <c r="E242" s="1">
        <v>2021.0</v>
      </c>
      <c r="F242" s="83" t="s">
        <v>415</v>
      </c>
      <c r="G242" s="84" t="s">
        <v>744</v>
      </c>
      <c r="H242" s="1" t="s">
        <v>100</v>
      </c>
      <c r="I242" s="1">
        <v>39.0</v>
      </c>
      <c r="J242" s="2" t="s">
        <v>133</v>
      </c>
      <c r="K242" s="19" t="str">
        <f t="shared" si="34"/>
        <v>7.2x</v>
      </c>
      <c r="L242" s="19"/>
      <c r="M242" s="3" t="s">
        <v>564</v>
      </c>
      <c r="N242" s="1">
        <v>5029.0</v>
      </c>
      <c r="O242" s="1">
        <v>700.0</v>
      </c>
      <c r="P242" s="1"/>
      <c r="Q242" s="1"/>
      <c r="R242" s="1"/>
      <c r="S242" s="1"/>
      <c r="T242" s="1"/>
      <c r="U242" s="1"/>
      <c r="V242" s="18"/>
      <c r="W242" s="18"/>
      <c r="X242" s="18">
        <f t="shared" si="35"/>
        <v>3.01</v>
      </c>
      <c r="Y242" s="1">
        <v>1673.0</v>
      </c>
      <c r="Z242" s="1" t="s">
        <v>100</v>
      </c>
      <c r="AA242" s="1"/>
      <c r="AB242" s="1" t="s">
        <v>100</v>
      </c>
      <c r="AC242" s="4">
        <v>3.0</v>
      </c>
      <c r="AD242" s="1" t="s">
        <v>53</v>
      </c>
      <c r="AE242" s="1" t="s">
        <v>53</v>
      </c>
      <c r="AF242" s="5" t="s">
        <v>54</v>
      </c>
      <c r="AG242" s="22" t="s">
        <v>72</v>
      </c>
      <c r="AH242" s="83" t="s">
        <v>729</v>
      </c>
      <c r="AI242" s="8" t="s">
        <v>38</v>
      </c>
      <c r="AJ242" s="8" t="s">
        <v>48</v>
      </c>
    </row>
    <row r="243" ht="15.75" customHeight="1">
      <c r="A243" s="82" t="s">
        <v>726</v>
      </c>
      <c r="B243" s="25" t="s">
        <v>730</v>
      </c>
      <c r="C243" s="1" t="s">
        <v>38</v>
      </c>
      <c r="D243" s="1" t="s">
        <v>48</v>
      </c>
      <c r="E243" s="2" t="s">
        <v>731</v>
      </c>
      <c r="F243" s="83" t="s">
        <v>415</v>
      </c>
      <c r="G243" s="84" t="s">
        <v>744</v>
      </c>
      <c r="H243" s="2" t="s">
        <v>745</v>
      </c>
      <c r="I243" s="1">
        <v>39.0</v>
      </c>
      <c r="J243" s="2" t="s">
        <v>133</v>
      </c>
      <c r="K243" s="19" t="str">
        <f t="shared" si="34"/>
        <v>7.2</v>
      </c>
      <c r="L243" s="19"/>
      <c r="M243" s="3">
        <f>ROUND(N243/O243,1)</f>
        <v>7.2</v>
      </c>
      <c r="N243" s="1">
        <v>5029.0</v>
      </c>
      <c r="O243" s="1">
        <v>700.0</v>
      </c>
      <c r="P243" s="1"/>
      <c r="Q243" s="1"/>
      <c r="R243" s="1"/>
      <c r="S243" s="1"/>
      <c r="T243" s="1"/>
      <c r="U243" s="1"/>
      <c r="V243" s="18"/>
      <c r="W243" s="18"/>
      <c r="X243" s="18">
        <f t="shared" si="35"/>
        <v>3.01</v>
      </c>
      <c r="Y243" s="1">
        <v>1673.0</v>
      </c>
      <c r="Z243" s="2" t="s">
        <v>100</v>
      </c>
      <c r="AA243" s="2" t="s">
        <v>746</v>
      </c>
      <c r="AB243" s="1" t="s">
        <v>100</v>
      </c>
      <c r="AC243" s="4">
        <v>3.0</v>
      </c>
      <c r="AD243" s="1" t="s">
        <v>53</v>
      </c>
      <c r="AE243" s="1" t="s">
        <v>53</v>
      </c>
      <c r="AF243" s="5" t="s">
        <v>54</v>
      </c>
      <c r="AG243" s="22" t="s">
        <v>72</v>
      </c>
      <c r="AH243" s="83" t="s">
        <v>729</v>
      </c>
      <c r="AI243" s="8" t="s">
        <v>48</v>
      </c>
      <c r="AJ243" s="8" t="s">
        <v>48</v>
      </c>
    </row>
    <row r="244" ht="15.75" hidden="1" customHeight="1">
      <c r="A244" s="82" t="s">
        <v>726</v>
      </c>
      <c r="B244" s="1"/>
      <c r="C244" s="1" t="s">
        <v>38</v>
      </c>
      <c r="D244" s="1" t="s">
        <v>48</v>
      </c>
      <c r="E244" s="1">
        <v>2021.0</v>
      </c>
      <c r="F244" s="83" t="s">
        <v>415</v>
      </c>
      <c r="G244" s="84" t="s">
        <v>747</v>
      </c>
      <c r="H244" s="1" t="s">
        <v>748</v>
      </c>
      <c r="I244" s="1">
        <v>11.0</v>
      </c>
      <c r="J244" s="2" t="s">
        <v>133</v>
      </c>
      <c r="K244" s="19" t="str">
        <f t="shared" si="34"/>
        <v>&gt;&gt;27.6x</v>
      </c>
      <c r="L244" s="24" t="s">
        <v>57</v>
      </c>
      <c r="M244" s="3" t="s">
        <v>749</v>
      </c>
      <c r="N244" s="1">
        <v>751.0</v>
      </c>
      <c r="O244" s="1">
        <v>20.0</v>
      </c>
      <c r="P244" s="1"/>
      <c r="Q244" s="1"/>
      <c r="R244" s="1"/>
      <c r="S244" s="1"/>
      <c r="T244" s="1"/>
      <c r="U244" s="1"/>
      <c r="V244" s="18"/>
      <c r="W244" s="18"/>
      <c r="X244" s="18">
        <f t="shared" si="35"/>
        <v>1.17</v>
      </c>
      <c r="Y244" s="1">
        <v>642.0</v>
      </c>
      <c r="Z244" s="1" t="s">
        <v>748</v>
      </c>
      <c r="AA244" s="1"/>
      <c r="AB244" s="1" t="s">
        <v>750</v>
      </c>
      <c r="AC244" s="11" t="s">
        <v>60</v>
      </c>
      <c r="AD244" s="11" t="s">
        <v>60</v>
      </c>
      <c r="AE244" s="11" t="s">
        <v>60</v>
      </c>
      <c r="AF244" s="11" t="s">
        <v>60</v>
      </c>
      <c r="AG244" s="22" t="s">
        <v>72</v>
      </c>
      <c r="AH244" s="83" t="s">
        <v>729</v>
      </c>
      <c r="AI244" s="8" t="s">
        <v>38</v>
      </c>
      <c r="AJ244" s="8" t="s">
        <v>48</v>
      </c>
    </row>
    <row r="245" ht="15.75" customHeight="1">
      <c r="A245" s="82" t="s">
        <v>726</v>
      </c>
      <c r="B245" s="25" t="s">
        <v>730</v>
      </c>
      <c r="C245" s="1" t="s">
        <v>38</v>
      </c>
      <c r="D245" s="1" t="s">
        <v>48</v>
      </c>
      <c r="E245" s="2" t="s">
        <v>731</v>
      </c>
      <c r="F245" s="83" t="s">
        <v>415</v>
      </c>
      <c r="G245" s="84" t="s">
        <v>747</v>
      </c>
      <c r="H245" s="1" t="s">
        <v>748</v>
      </c>
      <c r="I245" s="1">
        <v>11.0</v>
      </c>
      <c r="J245" s="2" t="s">
        <v>133</v>
      </c>
      <c r="K245" s="19" t="str">
        <f t="shared" si="34"/>
        <v>&gt;&gt;38</v>
      </c>
      <c r="L245" s="24" t="s">
        <v>57</v>
      </c>
      <c r="M245" s="3">
        <f>ROUND(N245/O245,1)</f>
        <v>38</v>
      </c>
      <c r="N245" s="2">
        <v>760.0</v>
      </c>
      <c r="O245" s="1">
        <v>20.0</v>
      </c>
      <c r="P245" s="1"/>
      <c r="Q245" s="1"/>
      <c r="R245" s="1"/>
      <c r="S245" s="1"/>
      <c r="T245" s="1"/>
      <c r="U245" s="1"/>
      <c r="V245" s="18"/>
      <c r="W245" s="18"/>
      <c r="X245" s="18">
        <f t="shared" si="35"/>
        <v>1.05</v>
      </c>
      <c r="Y245" s="2">
        <v>726.0</v>
      </c>
      <c r="Z245" s="1" t="s">
        <v>748</v>
      </c>
      <c r="AA245" s="1"/>
      <c r="AB245" s="1" t="s">
        <v>750</v>
      </c>
      <c r="AC245" s="11" t="s">
        <v>60</v>
      </c>
      <c r="AD245" s="11" t="s">
        <v>60</v>
      </c>
      <c r="AE245" s="11" t="s">
        <v>60</v>
      </c>
      <c r="AF245" s="11" t="s">
        <v>60</v>
      </c>
      <c r="AG245" s="22" t="s">
        <v>72</v>
      </c>
      <c r="AH245" s="83" t="s">
        <v>729</v>
      </c>
      <c r="AI245" s="8" t="s">
        <v>48</v>
      </c>
      <c r="AJ245" s="8" t="s">
        <v>48</v>
      </c>
    </row>
    <row r="246" ht="15.75" hidden="1" customHeight="1">
      <c r="A246" s="82" t="s">
        <v>726</v>
      </c>
      <c r="B246" s="1"/>
      <c r="C246" s="1" t="s">
        <v>38</v>
      </c>
      <c r="D246" s="1" t="s">
        <v>48</v>
      </c>
      <c r="E246" s="1">
        <v>2021.0</v>
      </c>
      <c r="F246" s="83" t="s">
        <v>415</v>
      </c>
      <c r="G246" s="84" t="s">
        <v>751</v>
      </c>
      <c r="H246" s="1" t="s">
        <v>752</v>
      </c>
      <c r="I246" s="1">
        <v>10.0</v>
      </c>
      <c r="J246" s="2" t="s">
        <v>133</v>
      </c>
      <c r="K246" s="19" t="str">
        <f t="shared" si="34"/>
        <v>&gt;&gt;23.2x</v>
      </c>
      <c r="L246" s="24" t="s">
        <v>57</v>
      </c>
      <c r="M246" s="3" t="s">
        <v>753</v>
      </c>
      <c r="N246" s="1">
        <v>673.0</v>
      </c>
      <c r="O246" s="1">
        <v>29.0</v>
      </c>
      <c r="P246" s="1"/>
      <c r="Q246" s="1"/>
      <c r="R246" s="1"/>
      <c r="S246" s="1"/>
      <c r="T246" s="1"/>
      <c r="U246" s="1"/>
      <c r="V246" s="18"/>
      <c r="W246" s="18"/>
      <c r="X246" s="18">
        <f t="shared" si="35"/>
        <v>2.2</v>
      </c>
      <c r="Y246" s="1">
        <v>306.0</v>
      </c>
      <c r="Z246" s="1" t="s">
        <v>752</v>
      </c>
      <c r="AA246" s="1"/>
      <c r="AB246" s="1" t="s">
        <v>754</v>
      </c>
      <c r="AC246" s="11" t="s">
        <v>60</v>
      </c>
      <c r="AD246" s="11" t="s">
        <v>60</v>
      </c>
      <c r="AE246" s="11" t="s">
        <v>60</v>
      </c>
      <c r="AF246" s="11" t="s">
        <v>60</v>
      </c>
      <c r="AG246" s="22" t="s">
        <v>72</v>
      </c>
      <c r="AH246" s="83" t="s">
        <v>729</v>
      </c>
      <c r="AI246" s="8" t="s">
        <v>38</v>
      </c>
      <c r="AJ246" s="8" t="s">
        <v>48</v>
      </c>
    </row>
    <row r="247" ht="15.75" customHeight="1">
      <c r="A247" s="82" t="s">
        <v>726</v>
      </c>
      <c r="B247" s="25" t="s">
        <v>730</v>
      </c>
      <c r="C247" s="1" t="s">
        <v>38</v>
      </c>
      <c r="D247" s="1" t="s">
        <v>48</v>
      </c>
      <c r="E247" s="2" t="s">
        <v>731</v>
      </c>
      <c r="F247" s="83" t="s">
        <v>415</v>
      </c>
      <c r="G247" s="84" t="s">
        <v>751</v>
      </c>
      <c r="H247" s="1" t="s">
        <v>752</v>
      </c>
      <c r="I247" s="1">
        <v>10.0</v>
      </c>
      <c r="J247" s="2" t="s">
        <v>133</v>
      </c>
      <c r="K247" s="19" t="str">
        <f t="shared" si="34"/>
        <v>&gt;&gt;23.7</v>
      </c>
      <c r="L247" s="24" t="s">
        <v>57</v>
      </c>
      <c r="M247" s="3">
        <f>ROUND(N247/O247,1)</f>
        <v>23.7</v>
      </c>
      <c r="N247" s="2">
        <v>688.0</v>
      </c>
      <c r="O247" s="1">
        <v>29.0</v>
      </c>
      <c r="P247" s="1"/>
      <c r="Q247" s="1"/>
      <c r="R247" s="1"/>
      <c r="S247" s="1"/>
      <c r="T247" s="1"/>
      <c r="U247" s="1"/>
      <c r="V247" s="18"/>
      <c r="W247" s="18"/>
      <c r="X247" s="18">
        <f t="shared" si="35"/>
        <v>1.94</v>
      </c>
      <c r="Y247" s="2">
        <v>355.0</v>
      </c>
      <c r="Z247" s="1" t="s">
        <v>752</v>
      </c>
      <c r="AA247" s="1"/>
      <c r="AB247" s="1" t="s">
        <v>754</v>
      </c>
      <c r="AC247" s="11" t="s">
        <v>60</v>
      </c>
      <c r="AD247" s="11" t="s">
        <v>60</v>
      </c>
      <c r="AE247" s="11" t="s">
        <v>60</v>
      </c>
      <c r="AF247" s="11" t="s">
        <v>60</v>
      </c>
      <c r="AG247" s="22" t="s">
        <v>72</v>
      </c>
      <c r="AH247" s="83" t="s">
        <v>729</v>
      </c>
      <c r="AI247" s="8" t="s">
        <v>48</v>
      </c>
      <c r="AJ247" s="8" t="s">
        <v>48</v>
      </c>
    </row>
    <row r="248" ht="15.75" customHeight="1">
      <c r="A248" s="13" t="s">
        <v>755</v>
      </c>
      <c r="B248" s="14" t="s">
        <v>756</v>
      </c>
      <c r="C248" s="15" t="s">
        <v>166</v>
      </c>
      <c r="D248" s="2" t="s">
        <v>38</v>
      </c>
      <c r="E248" s="16">
        <v>2021.0</v>
      </c>
      <c r="F248" s="16" t="s">
        <v>757</v>
      </c>
      <c r="G248" s="39" t="s">
        <v>758</v>
      </c>
      <c r="H248" s="18" t="s">
        <v>759</v>
      </c>
      <c r="I248" s="1">
        <v>28.0</v>
      </c>
      <c r="J248" s="18" t="s">
        <v>133</v>
      </c>
      <c r="K248" s="19" t="str">
        <f t="shared" si="34"/>
        <v>8.4x</v>
      </c>
      <c r="L248" s="34"/>
      <c r="M248" s="28" t="s">
        <v>760</v>
      </c>
      <c r="N248" s="1">
        <v>405.42</v>
      </c>
      <c r="O248" s="1"/>
      <c r="P248" s="1">
        <v>5.34</v>
      </c>
      <c r="Q248" s="1">
        <v>2.64</v>
      </c>
      <c r="R248" s="18"/>
      <c r="S248" s="18"/>
      <c r="T248" s="18"/>
      <c r="U248" s="1"/>
      <c r="V248" s="18"/>
      <c r="W248" s="18"/>
      <c r="X248" s="18"/>
      <c r="Y248" s="1"/>
      <c r="Z248" s="18" t="s">
        <v>264</v>
      </c>
      <c r="AA248" s="1"/>
      <c r="AB248" s="1" t="s">
        <v>60</v>
      </c>
      <c r="AC248" s="18" t="s">
        <v>60</v>
      </c>
      <c r="AD248" s="18" t="s">
        <v>60</v>
      </c>
      <c r="AE248" s="18" t="s">
        <v>60</v>
      </c>
      <c r="AF248" s="18" t="s">
        <v>60</v>
      </c>
      <c r="AG248" s="22" t="s">
        <v>72</v>
      </c>
      <c r="AH248" s="33" t="s">
        <v>758</v>
      </c>
      <c r="AI248" s="8" t="s">
        <v>48</v>
      </c>
      <c r="AJ248" s="8" t="s">
        <v>48</v>
      </c>
    </row>
    <row r="249" ht="15.75" customHeight="1">
      <c r="A249" s="13" t="s">
        <v>755</v>
      </c>
      <c r="B249" s="14" t="s">
        <v>756</v>
      </c>
      <c r="C249" s="15" t="s">
        <v>166</v>
      </c>
      <c r="D249" s="2" t="s">
        <v>38</v>
      </c>
      <c r="E249" s="16">
        <v>2021.0</v>
      </c>
      <c r="F249" s="16" t="s">
        <v>757</v>
      </c>
      <c r="G249" s="39" t="s">
        <v>758</v>
      </c>
      <c r="H249" s="18" t="s">
        <v>761</v>
      </c>
      <c r="I249" s="1"/>
      <c r="J249" s="18" t="s">
        <v>133</v>
      </c>
      <c r="K249" s="19" t="str">
        <f t="shared" si="34"/>
        <v>10.6x</v>
      </c>
      <c r="L249" s="34"/>
      <c r="M249" s="28" t="s">
        <v>762</v>
      </c>
      <c r="N249" s="1">
        <v>623.51</v>
      </c>
      <c r="O249" s="1"/>
      <c r="P249" s="1">
        <v>5.96</v>
      </c>
      <c r="Q249" s="1">
        <v>2.63</v>
      </c>
      <c r="R249" s="18"/>
      <c r="S249" s="18"/>
      <c r="T249" s="18"/>
      <c r="U249" s="1"/>
      <c r="V249" s="18"/>
      <c r="W249" s="18"/>
      <c r="X249" s="18"/>
      <c r="Y249" s="1"/>
      <c r="Z249" s="18" t="s">
        <v>264</v>
      </c>
      <c r="AA249" s="1" t="s">
        <v>763</v>
      </c>
      <c r="AB249" s="1" t="s">
        <v>60</v>
      </c>
      <c r="AC249" s="18" t="s">
        <v>60</v>
      </c>
      <c r="AD249" s="18" t="s">
        <v>60</v>
      </c>
      <c r="AE249" s="18" t="s">
        <v>60</v>
      </c>
      <c r="AF249" s="18" t="s">
        <v>60</v>
      </c>
      <c r="AG249" s="22" t="s">
        <v>72</v>
      </c>
      <c r="AH249" s="33" t="s">
        <v>758</v>
      </c>
      <c r="AI249" s="8" t="s">
        <v>48</v>
      </c>
      <c r="AJ249" s="8" t="s">
        <v>48</v>
      </c>
    </row>
    <row r="250" ht="15.75" customHeight="1">
      <c r="A250" s="13" t="s">
        <v>755</v>
      </c>
      <c r="B250" s="14" t="s">
        <v>756</v>
      </c>
      <c r="C250" s="15" t="s">
        <v>166</v>
      </c>
      <c r="D250" s="2" t="s">
        <v>38</v>
      </c>
      <c r="E250" s="16">
        <v>2021.0</v>
      </c>
      <c r="F250" s="16" t="s">
        <v>757</v>
      </c>
      <c r="G250" s="39" t="s">
        <v>758</v>
      </c>
      <c r="H250" s="18" t="s">
        <v>764</v>
      </c>
      <c r="I250" s="1"/>
      <c r="J250" s="18" t="s">
        <v>133</v>
      </c>
      <c r="K250" s="19" t="str">
        <f t="shared" si="34"/>
        <v>5.1x</v>
      </c>
      <c r="L250" s="34"/>
      <c r="M250" s="28" t="s">
        <v>260</v>
      </c>
      <c r="N250" s="1">
        <v>283.41</v>
      </c>
      <c r="O250" s="1"/>
      <c r="P250" s="1">
        <v>4.82</v>
      </c>
      <c r="Q250" s="1">
        <v>2.57</v>
      </c>
      <c r="R250" s="18"/>
      <c r="S250" s="18"/>
      <c r="T250" s="18"/>
      <c r="U250" s="1"/>
      <c r="V250" s="18"/>
      <c r="W250" s="18"/>
      <c r="X250" s="18"/>
      <c r="Y250" s="1"/>
      <c r="Z250" s="18" t="s">
        <v>264</v>
      </c>
      <c r="AA250" s="1" t="s">
        <v>765</v>
      </c>
      <c r="AB250" s="1" t="s">
        <v>60</v>
      </c>
      <c r="AC250" s="18" t="s">
        <v>60</v>
      </c>
      <c r="AD250" s="18" t="s">
        <v>60</v>
      </c>
      <c r="AE250" s="18" t="s">
        <v>60</v>
      </c>
      <c r="AF250" s="18" t="s">
        <v>60</v>
      </c>
      <c r="AG250" s="22" t="s">
        <v>72</v>
      </c>
      <c r="AH250" s="33" t="s">
        <v>758</v>
      </c>
      <c r="AI250" s="8" t="s">
        <v>48</v>
      </c>
      <c r="AJ250" s="8" t="s">
        <v>48</v>
      </c>
    </row>
    <row r="251" ht="15.75" customHeight="1">
      <c r="A251" s="2" t="s">
        <v>766</v>
      </c>
      <c r="B251" s="25" t="s">
        <v>767</v>
      </c>
      <c r="C251" s="2" t="s">
        <v>38</v>
      </c>
      <c r="D251" s="2" t="s">
        <v>38</v>
      </c>
      <c r="E251" s="2" t="s">
        <v>39</v>
      </c>
      <c r="F251" s="2" t="s">
        <v>40</v>
      </c>
      <c r="G251" s="2" t="s">
        <v>148</v>
      </c>
      <c r="H251" s="32" t="s">
        <v>768</v>
      </c>
      <c r="I251" s="2">
        <v>7.0</v>
      </c>
      <c r="J251" s="2" t="s">
        <v>43</v>
      </c>
      <c r="K251" s="19" t="str">
        <f t="shared" si="34"/>
        <v>26.9</v>
      </c>
      <c r="L251" s="10"/>
      <c r="M251" s="10">
        <f t="shared" ref="M251:M282" si="36">ROUND(N251/O251,1)</f>
        <v>26.9</v>
      </c>
      <c r="N251" s="2">
        <v>180.0</v>
      </c>
      <c r="O251" s="2">
        <v>6.7</v>
      </c>
      <c r="P251" s="1"/>
      <c r="Q251" s="1"/>
      <c r="R251" s="1"/>
      <c r="S251" s="1"/>
      <c r="T251" s="1"/>
      <c r="U251" s="2">
        <v>12.0</v>
      </c>
      <c r="V251" s="1"/>
      <c r="W251" s="1"/>
      <c r="X251" s="1"/>
      <c r="Y251" s="2">
        <v>24.0</v>
      </c>
      <c r="Z251" s="32" t="s">
        <v>769</v>
      </c>
      <c r="AA251" s="32" t="s">
        <v>770</v>
      </c>
      <c r="AB251" s="32" t="s">
        <v>771</v>
      </c>
      <c r="AC251" s="11">
        <v>3.0</v>
      </c>
      <c r="AD251" s="2" t="s">
        <v>53</v>
      </c>
      <c r="AE251" s="2" t="s">
        <v>53</v>
      </c>
      <c r="AF251" s="2" t="s">
        <v>54</v>
      </c>
      <c r="AG251" s="2" t="s">
        <v>40</v>
      </c>
      <c r="AH251" s="2" t="s">
        <v>148</v>
      </c>
      <c r="AI251" s="8" t="s">
        <v>48</v>
      </c>
      <c r="AJ251" s="8" t="s">
        <v>48</v>
      </c>
    </row>
    <row r="252" ht="15.75" customHeight="1">
      <c r="A252" s="2" t="s">
        <v>766</v>
      </c>
      <c r="B252" s="25" t="s">
        <v>767</v>
      </c>
      <c r="C252" s="2" t="s">
        <v>38</v>
      </c>
      <c r="D252" s="2" t="s">
        <v>38</v>
      </c>
      <c r="E252" s="2" t="s">
        <v>39</v>
      </c>
      <c r="F252" s="2" t="s">
        <v>40</v>
      </c>
      <c r="G252" s="2" t="s">
        <v>148</v>
      </c>
      <c r="H252" s="32" t="s">
        <v>772</v>
      </c>
      <c r="I252" s="2">
        <v>7.0</v>
      </c>
      <c r="J252" s="2" t="s">
        <v>43</v>
      </c>
      <c r="K252" s="19" t="str">
        <f t="shared" si="34"/>
        <v>12.1</v>
      </c>
      <c r="L252" s="10"/>
      <c r="M252" s="10">
        <f t="shared" si="36"/>
        <v>12.1</v>
      </c>
      <c r="N252" s="2">
        <v>290.0</v>
      </c>
      <c r="O252" s="2">
        <v>24.0</v>
      </c>
      <c r="P252" s="1"/>
      <c r="Q252" s="1"/>
      <c r="R252" s="1"/>
      <c r="S252" s="1"/>
      <c r="T252" s="1"/>
      <c r="U252" s="2">
        <v>64.0</v>
      </c>
      <c r="V252" s="1"/>
      <c r="W252" s="1"/>
      <c r="X252" s="1"/>
      <c r="Y252" s="2">
        <v>140.0</v>
      </c>
      <c r="Z252" s="32" t="s">
        <v>773</v>
      </c>
      <c r="AA252" s="32" t="s">
        <v>770</v>
      </c>
      <c r="AB252" s="32" t="s">
        <v>773</v>
      </c>
      <c r="AC252" s="11">
        <v>3.0</v>
      </c>
      <c r="AD252" s="2" t="s">
        <v>53</v>
      </c>
      <c r="AE252" s="2" t="s">
        <v>53</v>
      </c>
      <c r="AF252" s="2" t="s">
        <v>53</v>
      </c>
      <c r="AG252" s="2" t="s">
        <v>40</v>
      </c>
      <c r="AH252" s="2" t="s">
        <v>148</v>
      </c>
      <c r="AI252" s="8" t="s">
        <v>48</v>
      </c>
      <c r="AJ252" s="8" t="s">
        <v>48</v>
      </c>
    </row>
    <row r="253" ht="15.75" customHeight="1">
      <c r="A253" s="2" t="s">
        <v>766</v>
      </c>
      <c r="B253" s="25" t="s">
        <v>767</v>
      </c>
      <c r="C253" s="2" t="s">
        <v>38</v>
      </c>
      <c r="D253" s="2" t="s">
        <v>38</v>
      </c>
      <c r="E253" s="2" t="s">
        <v>39</v>
      </c>
      <c r="F253" s="2" t="s">
        <v>40</v>
      </c>
      <c r="G253" s="2" t="s">
        <v>148</v>
      </c>
      <c r="H253" s="32" t="s">
        <v>774</v>
      </c>
      <c r="I253" s="2">
        <v>8.0</v>
      </c>
      <c r="J253" s="2" t="s">
        <v>43</v>
      </c>
      <c r="K253" s="19" t="str">
        <f t="shared" si="34"/>
        <v>10.2</v>
      </c>
      <c r="L253" s="10"/>
      <c r="M253" s="10">
        <f t="shared" si="36"/>
        <v>10.2</v>
      </c>
      <c r="N253" s="2">
        <v>420.0</v>
      </c>
      <c r="O253" s="2">
        <v>41.0</v>
      </c>
      <c r="P253" s="1"/>
      <c r="Q253" s="1"/>
      <c r="R253" s="1"/>
      <c r="S253" s="1"/>
      <c r="T253" s="1"/>
      <c r="U253" s="2">
        <v>78.0</v>
      </c>
      <c r="V253" s="1"/>
      <c r="W253" s="1"/>
      <c r="X253" s="1"/>
      <c r="Y253" s="2">
        <v>150.0</v>
      </c>
      <c r="Z253" s="32" t="s">
        <v>773</v>
      </c>
      <c r="AA253" s="32" t="s">
        <v>775</v>
      </c>
      <c r="AB253" s="32" t="s">
        <v>773</v>
      </c>
      <c r="AC253" s="11">
        <v>3.0</v>
      </c>
      <c r="AD253" s="2" t="s">
        <v>53</v>
      </c>
      <c r="AE253" s="2" t="s">
        <v>53</v>
      </c>
      <c r="AF253" s="2" t="s">
        <v>53</v>
      </c>
      <c r="AG253" s="2" t="s">
        <v>40</v>
      </c>
      <c r="AH253" s="2" t="s">
        <v>148</v>
      </c>
      <c r="AI253" s="8" t="s">
        <v>48</v>
      </c>
      <c r="AJ253" s="8" t="s">
        <v>48</v>
      </c>
    </row>
    <row r="254" ht="15.75" customHeight="1">
      <c r="A254" s="2" t="s">
        <v>766</v>
      </c>
      <c r="B254" s="25" t="s">
        <v>767</v>
      </c>
      <c r="C254" s="2" t="s">
        <v>48</v>
      </c>
      <c r="D254" s="2" t="s">
        <v>38</v>
      </c>
      <c r="E254" s="2" t="s">
        <v>39</v>
      </c>
      <c r="F254" s="2" t="s">
        <v>40</v>
      </c>
      <c r="G254" s="2" t="s">
        <v>148</v>
      </c>
      <c r="H254" s="32" t="s">
        <v>776</v>
      </c>
      <c r="I254" s="2">
        <v>13.0</v>
      </c>
      <c r="J254" s="2" t="s">
        <v>43</v>
      </c>
      <c r="K254" s="19" t="str">
        <f t="shared" si="34"/>
        <v>&gt;&gt;16.5</v>
      </c>
      <c r="L254" s="3" t="s">
        <v>57</v>
      </c>
      <c r="M254" s="10">
        <f t="shared" si="36"/>
        <v>16.5</v>
      </c>
      <c r="N254" s="63">
        <v>33.0</v>
      </c>
      <c r="O254" s="63">
        <v>2.0</v>
      </c>
      <c r="P254" s="1"/>
      <c r="Q254" s="1"/>
      <c r="R254" s="1"/>
      <c r="S254" s="63">
        <v>13.0</v>
      </c>
      <c r="T254" s="1"/>
      <c r="U254" s="63">
        <v>4.0</v>
      </c>
      <c r="V254" s="1"/>
      <c r="W254" s="1"/>
      <c r="X254" s="1"/>
      <c r="Y254" s="63">
        <v>8.0</v>
      </c>
      <c r="Z254" s="32" t="s">
        <v>264</v>
      </c>
      <c r="AA254" s="32" t="s">
        <v>763</v>
      </c>
      <c r="AB254" s="32" t="s">
        <v>60</v>
      </c>
      <c r="AC254" s="32" t="s">
        <v>60</v>
      </c>
      <c r="AD254" s="32" t="s">
        <v>60</v>
      </c>
      <c r="AE254" s="32" t="s">
        <v>60</v>
      </c>
      <c r="AF254" s="32" t="s">
        <v>60</v>
      </c>
      <c r="AG254" s="2" t="s">
        <v>40</v>
      </c>
      <c r="AH254" s="2" t="s">
        <v>148</v>
      </c>
      <c r="AI254" s="8" t="s">
        <v>48</v>
      </c>
      <c r="AJ254" s="8" t="s">
        <v>48</v>
      </c>
    </row>
    <row r="255" ht="15.75" customHeight="1">
      <c r="A255" s="2" t="s">
        <v>766</v>
      </c>
      <c r="B255" s="25" t="s">
        <v>767</v>
      </c>
      <c r="C255" s="2" t="s">
        <v>48</v>
      </c>
      <c r="D255" s="2" t="s">
        <v>38</v>
      </c>
      <c r="E255" s="2" t="s">
        <v>39</v>
      </c>
      <c r="F255" s="2" t="s">
        <v>40</v>
      </c>
      <c r="G255" s="2" t="s">
        <v>148</v>
      </c>
      <c r="H255" s="32" t="s">
        <v>777</v>
      </c>
      <c r="I255" s="2">
        <v>20.0</v>
      </c>
      <c r="J255" s="2" t="s">
        <v>43</v>
      </c>
      <c r="K255" s="19" t="str">
        <f t="shared" si="34"/>
        <v>&gt;&gt;13.5</v>
      </c>
      <c r="L255" s="3" t="s">
        <v>57</v>
      </c>
      <c r="M255" s="10">
        <f t="shared" si="36"/>
        <v>13.5</v>
      </c>
      <c r="N255" s="63">
        <v>27.0</v>
      </c>
      <c r="O255" s="63">
        <v>2.0</v>
      </c>
      <c r="P255" s="1"/>
      <c r="Q255" s="1"/>
      <c r="R255" s="1"/>
      <c r="S255" s="63">
        <v>54.0</v>
      </c>
      <c r="T255" s="1"/>
      <c r="U255" s="63">
        <v>3.0</v>
      </c>
      <c r="V255" s="1"/>
      <c r="W255" s="1"/>
      <c r="X255" s="1"/>
      <c r="Y255" s="63">
        <v>2.0</v>
      </c>
      <c r="Z255" s="32" t="s">
        <v>570</v>
      </c>
      <c r="AA255" s="32" t="s">
        <v>763</v>
      </c>
      <c r="AB255" s="32" t="s">
        <v>352</v>
      </c>
      <c r="AC255" s="32" t="s">
        <v>352</v>
      </c>
      <c r="AD255" s="32" t="s">
        <v>352</v>
      </c>
      <c r="AE255" s="32" t="s">
        <v>352</v>
      </c>
      <c r="AF255" s="32" t="s">
        <v>352</v>
      </c>
      <c r="AG255" s="2" t="s">
        <v>40</v>
      </c>
      <c r="AH255" s="2" t="s">
        <v>148</v>
      </c>
      <c r="AI255" s="8" t="s">
        <v>48</v>
      </c>
      <c r="AJ255" s="8" t="s">
        <v>48</v>
      </c>
    </row>
    <row r="256" ht="15.75" customHeight="1">
      <c r="A256" s="2" t="s">
        <v>766</v>
      </c>
      <c r="B256" s="25" t="s">
        <v>767</v>
      </c>
      <c r="C256" s="2" t="s">
        <v>48</v>
      </c>
      <c r="D256" s="2" t="s">
        <v>38</v>
      </c>
      <c r="E256" s="2" t="s">
        <v>39</v>
      </c>
      <c r="F256" s="2" t="s">
        <v>40</v>
      </c>
      <c r="G256" s="2" t="s">
        <v>148</v>
      </c>
      <c r="H256" s="32" t="s">
        <v>778</v>
      </c>
      <c r="I256" s="2">
        <v>5.0</v>
      </c>
      <c r="J256" s="2" t="s">
        <v>43</v>
      </c>
      <c r="K256" s="19" t="str">
        <f t="shared" si="34"/>
        <v>&gt;&gt;3.5</v>
      </c>
      <c r="L256" s="3" t="s">
        <v>57</v>
      </c>
      <c r="M256" s="10">
        <f t="shared" si="36"/>
        <v>3.5</v>
      </c>
      <c r="N256" s="63">
        <v>7.0</v>
      </c>
      <c r="O256" s="63">
        <v>2.0</v>
      </c>
      <c r="P256" s="1"/>
      <c r="Q256" s="1"/>
      <c r="R256" s="1"/>
      <c r="S256" s="63">
        <v>11.0</v>
      </c>
      <c r="T256" s="1"/>
      <c r="U256" s="63">
        <v>16.0</v>
      </c>
      <c r="V256" s="1"/>
      <c r="W256" s="1"/>
      <c r="X256" s="1"/>
      <c r="Y256" s="63">
        <v>2.0</v>
      </c>
      <c r="Z256" s="32" t="s">
        <v>239</v>
      </c>
      <c r="AA256" s="32" t="s">
        <v>763</v>
      </c>
      <c r="AB256" s="32" t="s">
        <v>242</v>
      </c>
      <c r="AC256" s="32" t="s">
        <v>242</v>
      </c>
      <c r="AD256" s="32" t="s">
        <v>242</v>
      </c>
      <c r="AE256" s="32" t="s">
        <v>242</v>
      </c>
      <c r="AF256" s="32" t="s">
        <v>242</v>
      </c>
      <c r="AG256" s="2" t="s">
        <v>40</v>
      </c>
      <c r="AH256" s="2" t="s">
        <v>148</v>
      </c>
      <c r="AI256" s="8" t="s">
        <v>48</v>
      </c>
      <c r="AJ256" s="8" t="s">
        <v>48</v>
      </c>
    </row>
    <row r="257" ht="15.75" customHeight="1">
      <c r="A257" s="2" t="s">
        <v>766</v>
      </c>
      <c r="B257" s="75" t="s">
        <v>767</v>
      </c>
      <c r="C257" s="2" t="s">
        <v>48</v>
      </c>
      <c r="D257" s="2" t="s">
        <v>38</v>
      </c>
      <c r="E257" s="2" t="s">
        <v>39</v>
      </c>
      <c r="F257" s="2" t="s">
        <v>40</v>
      </c>
      <c r="G257" s="2" t="s">
        <v>148</v>
      </c>
      <c r="H257" s="32" t="s">
        <v>779</v>
      </c>
      <c r="I257" s="2">
        <v>13.0</v>
      </c>
      <c r="J257" s="2" t="s">
        <v>43</v>
      </c>
      <c r="K257" s="19" t="str">
        <f t="shared" si="34"/>
        <v>21</v>
      </c>
      <c r="L257" s="10"/>
      <c r="M257" s="10">
        <f t="shared" si="36"/>
        <v>21</v>
      </c>
      <c r="N257" s="63">
        <v>840.0</v>
      </c>
      <c r="O257" s="63">
        <v>40.0</v>
      </c>
      <c r="P257" s="1"/>
      <c r="Q257" s="1"/>
      <c r="R257" s="1"/>
      <c r="S257" s="63">
        <v>617.0</v>
      </c>
      <c r="T257" s="1"/>
      <c r="U257" s="63">
        <v>240.0</v>
      </c>
      <c r="V257" s="1"/>
      <c r="W257" s="1"/>
      <c r="X257" s="1"/>
      <c r="Y257" s="63">
        <v>262.0</v>
      </c>
      <c r="Z257" s="32" t="s">
        <v>557</v>
      </c>
      <c r="AA257" s="32" t="s">
        <v>780</v>
      </c>
      <c r="AB257" s="32" t="s">
        <v>225</v>
      </c>
      <c r="AC257" s="11" t="s">
        <v>47</v>
      </c>
      <c r="AD257" s="11" t="s">
        <v>47</v>
      </c>
      <c r="AE257" s="11" t="s">
        <v>47</v>
      </c>
      <c r="AF257" s="11" t="s">
        <v>47</v>
      </c>
      <c r="AG257" s="2" t="s">
        <v>40</v>
      </c>
      <c r="AH257" s="2" t="s">
        <v>148</v>
      </c>
      <c r="AI257" s="8" t="s">
        <v>48</v>
      </c>
      <c r="AJ257" s="8" t="s">
        <v>48</v>
      </c>
    </row>
    <row r="258" ht="15.75" customHeight="1">
      <c r="A258" s="2" t="s">
        <v>766</v>
      </c>
      <c r="B258" s="75" t="s">
        <v>767</v>
      </c>
      <c r="C258" s="2" t="s">
        <v>48</v>
      </c>
      <c r="D258" s="2" t="s">
        <v>38</v>
      </c>
      <c r="E258" s="2" t="s">
        <v>39</v>
      </c>
      <c r="F258" s="2" t="s">
        <v>40</v>
      </c>
      <c r="G258" s="2" t="s">
        <v>148</v>
      </c>
      <c r="H258" s="32" t="s">
        <v>781</v>
      </c>
      <c r="I258" s="2">
        <v>20.0</v>
      </c>
      <c r="J258" s="2" t="s">
        <v>43</v>
      </c>
      <c r="K258" s="19" t="str">
        <f t="shared" si="34"/>
        <v>18.2</v>
      </c>
      <c r="L258" s="10"/>
      <c r="M258" s="10">
        <f t="shared" si="36"/>
        <v>18.2</v>
      </c>
      <c r="N258" s="63">
        <v>854.0</v>
      </c>
      <c r="O258" s="63">
        <v>47.0</v>
      </c>
      <c r="P258" s="1"/>
      <c r="Q258" s="1"/>
      <c r="R258" s="1"/>
      <c r="S258" s="63">
        <v>801.0</v>
      </c>
      <c r="T258" s="1"/>
      <c r="U258" s="63">
        <v>243.0</v>
      </c>
      <c r="V258" s="1"/>
      <c r="W258" s="1"/>
      <c r="X258" s="1"/>
      <c r="Y258" s="63">
        <v>173.0</v>
      </c>
      <c r="Z258" s="32" t="s">
        <v>782</v>
      </c>
      <c r="AA258" s="32" t="s">
        <v>783</v>
      </c>
      <c r="AB258" s="32" t="s">
        <v>784</v>
      </c>
      <c r="AC258" s="11" t="s">
        <v>47</v>
      </c>
      <c r="AD258" s="11" t="s">
        <v>47</v>
      </c>
      <c r="AE258" s="11" t="s">
        <v>47</v>
      </c>
      <c r="AF258" s="11" t="s">
        <v>47</v>
      </c>
      <c r="AG258" s="2" t="s">
        <v>40</v>
      </c>
      <c r="AH258" s="2" t="s">
        <v>148</v>
      </c>
      <c r="AI258" s="8" t="s">
        <v>48</v>
      </c>
      <c r="AJ258" s="8" t="s">
        <v>48</v>
      </c>
    </row>
    <row r="259" ht="15.75" customHeight="1">
      <c r="A259" s="2" t="s">
        <v>766</v>
      </c>
      <c r="B259" s="75" t="s">
        <v>767</v>
      </c>
      <c r="C259" s="2" t="s">
        <v>48</v>
      </c>
      <c r="E259" s="2" t="s">
        <v>39</v>
      </c>
      <c r="F259" s="2" t="s">
        <v>40</v>
      </c>
      <c r="G259" s="2" t="s">
        <v>148</v>
      </c>
      <c r="H259" s="32" t="s">
        <v>785</v>
      </c>
      <c r="I259" s="2">
        <v>5.0</v>
      </c>
      <c r="J259" s="2" t="s">
        <v>43</v>
      </c>
      <c r="K259" s="19" t="str">
        <f t="shared" si="34"/>
        <v>14.1</v>
      </c>
      <c r="L259" s="10"/>
      <c r="M259" s="10">
        <f t="shared" si="36"/>
        <v>14.1</v>
      </c>
      <c r="N259" s="63">
        <v>424.0</v>
      </c>
      <c r="O259" s="63">
        <v>30.0</v>
      </c>
      <c r="P259" s="1"/>
      <c r="Q259" s="1"/>
      <c r="R259" s="1"/>
      <c r="S259" s="63">
        <v>434.0</v>
      </c>
      <c r="T259" s="1"/>
      <c r="U259" s="63">
        <v>538.0</v>
      </c>
      <c r="V259" s="1"/>
      <c r="W259" s="1"/>
      <c r="X259" s="1"/>
      <c r="Y259" s="63">
        <v>147.0</v>
      </c>
      <c r="Z259" s="32" t="s">
        <v>786</v>
      </c>
      <c r="AA259" s="32" t="s">
        <v>787</v>
      </c>
      <c r="AB259" s="32" t="s">
        <v>788</v>
      </c>
      <c r="AC259" s="11" t="s">
        <v>47</v>
      </c>
      <c r="AD259" s="11" t="s">
        <v>47</v>
      </c>
      <c r="AE259" s="11" t="s">
        <v>47</v>
      </c>
      <c r="AF259" s="11" t="s">
        <v>47</v>
      </c>
      <c r="AG259" s="2" t="s">
        <v>40</v>
      </c>
      <c r="AH259" s="2" t="s">
        <v>148</v>
      </c>
      <c r="AI259" s="8" t="s">
        <v>48</v>
      </c>
      <c r="AJ259" s="8" t="s">
        <v>48</v>
      </c>
    </row>
    <row r="260" ht="15.75" customHeight="1">
      <c r="A260" s="2" t="s">
        <v>789</v>
      </c>
      <c r="B260" s="85" t="s">
        <v>790</v>
      </c>
      <c r="C260" s="2" t="s">
        <v>48</v>
      </c>
      <c r="D260" s="2" t="s">
        <v>38</v>
      </c>
      <c r="E260" s="2" t="s">
        <v>39</v>
      </c>
      <c r="F260" s="2" t="s">
        <v>72</v>
      </c>
      <c r="G260" s="32" t="s">
        <v>791</v>
      </c>
      <c r="H260" s="32" t="s">
        <v>792</v>
      </c>
      <c r="I260" s="2">
        <v>1.0</v>
      </c>
      <c r="J260" s="2" t="s">
        <v>43</v>
      </c>
      <c r="K260" s="19" t="str">
        <f t="shared" si="34"/>
        <v>1</v>
      </c>
      <c r="L260" s="10"/>
      <c r="M260" s="10">
        <f t="shared" si="36"/>
        <v>1</v>
      </c>
      <c r="N260" s="24">
        <v>7814.0</v>
      </c>
      <c r="O260" s="63">
        <v>7814.0</v>
      </c>
      <c r="P260" s="1"/>
      <c r="Q260" s="1"/>
      <c r="R260" s="1"/>
      <c r="S260" s="2">
        <v>1989.0</v>
      </c>
      <c r="T260" s="1"/>
      <c r="U260" s="2">
        <v>118.0</v>
      </c>
      <c r="V260" s="1"/>
      <c r="W260" s="1"/>
      <c r="X260" s="1"/>
      <c r="Y260" s="2">
        <v>419.0</v>
      </c>
      <c r="Z260" s="86" t="s">
        <v>793</v>
      </c>
      <c r="AA260" s="41" t="s">
        <v>794</v>
      </c>
      <c r="AB260" s="86" t="s">
        <v>793</v>
      </c>
      <c r="AC260" s="11" t="s">
        <v>47</v>
      </c>
      <c r="AD260" s="11" t="s">
        <v>47</v>
      </c>
      <c r="AE260" s="11" t="s">
        <v>47</v>
      </c>
      <c r="AF260" s="11" t="s">
        <v>47</v>
      </c>
      <c r="AG260" s="2" t="s">
        <v>72</v>
      </c>
      <c r="AH260" s="68" t="s">
        <v>73</v>
      </c>
      <c r="AI260" s="8" t="s">
        <v>48</v>
      </c>
      <c r="AJ260" s="8" t="s">
        <v>48</v>
      </c>
    </row>
    <row r="261" ht="15.75" customHeight="1">
      <c r="A261" s="2" t="s">
        <v>789</v>
      </c>
      <c r="B261" s="85" t="s">
        <v>790</v>
      </c>
      <c r="C261" s="2" t="s">
        <v>48</v>
      </c>
      <c r="D261" s="2" t="s">
        <v>38</v>
      </c>
      <c r="E261" s="2" t="s">
        <v>39</v>
      </c>
      <c r="F261" s="2" t="s">
        <v>72</v>
      </c>
      <c r="G261" s="32" t="s">
        <v>791</v>
      </c>
      <c r="H261" s="32" t="s">
        <v>795</v>
      </c>
      <c r="I261" s="2">
        <v>1.0</v>
      </c>
      <c r="J261" s="2" t="s">
        <v>43</v>
      </c>
      <c r="K261" s="19" t="str">
        <f t="shared" si="34"/>
        <v>1.5</v>
      </c>
      <c r="L261" s="3"/>
      <c r="M261" s="10">
        <f t="shared" si="36"/>
        <v>1.5</v>
      </c>
      <c r="N261" s="24">
        <v>7602.0</v>
      </c>
      <c r="O261" s="63">
        <v>5039.0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86" t="s">
        <v>793</v>
      </c>
      <c r="AA261" s="41" t="s">
        <v>796</v>
      </c>
      <c r="AB261" s="86" t="s">
        <v>793</v>
      </c>
      <c r="AC261" s="11" t="s">
        <v>47</v>
      </c>
      <c r="AD261" s="11" t="s">
        <v>47</v>
      </c>
      <c r="AE261" s="11" t="s">
        <v>47</v>
      </c>
      <c r="AF261" s="11" t="s">
        <v>47</v>
      </c>
      <c r="AG261" s="2" t="s">
        <v>72</v>
      </c>
      <c r="AH261" s="68" t="s">
        <v>73</v>
      </c>
      <c r="AI261" s="8" t="s">
        <v>48</v>
      </c>
      <c r="AJ261" s="8" t="s">
        <v>48</v>
      </c>
    </row>
    <row r="262" ht="15.75" customHeight="1">
      <c r="A262" s="2" t="s">
        <v>789</v>
      </c>
      <c r="B262" s="85" t="s">
        <v>790</v>
      </c>
      <c r="C262" s="2" t="s">
        <v>48</v>
      </c>
      <c r="D262" s="2" t="s">
        <v>38</v>
      </c>
      <c r="E262" s="2" t="s">
        <v>39</v>
      </c>
      <c r="F262" s="2" t="s">
        <v>72</v>
      </c>
      <c r="G262" s="32" t="s">
        <v>791</v>
      </c>
      <c r="H262" s="32" t="s">
        <v>797</v>
      </c>
      <c r="I262" s="2">
        <v>1.0</v>
      </c>
      <c r="J262" s="2" t="s">
        <v>43</v>
      </c>
      <c r="K262" s="19" t="str">
        <f t="shared" si="34"/>
        <v>1.6</v>
      </c>
      <c r="L262" s="10"/>
      <c r="M262" s="10">
        <f t="shared" si="36"/>
        <v>1.6</v>
      </c>
      <c r="N262" s="24">
        <v>7602.0</v>
      </c>
      <c r="O262" s="63">
        <v>4903.0</v>
      </c>
      <c r="P262" s="1"/>
      <c r="Q262" s="1"/>
      <c r="R262" s="1"/>
      <c r="S262" s="35"/>
      <c r="T262" s="35"/>
      <c r="U262" s="35"/>
      <c r="V262" s="35"/>
      <c r="W262" s="35"/>
      <c r="X262" s="35"/>
      <c r="Y262" s="35"/>
      <c r="Z262" s="86" t="s">
        <v>798</v>
      </c>
      <c r="AA262" s="41" t="s">
        <v>799</v>
      </c>
      <c r="AB262" s="86" t="s">
        <v>798</v>
      </c>
      <c r="AC262" s="11" t="s">
        <v>47</v>
      </c>
      <c r="AD262" s="11" t="s">
        <v>47</v>
      </c>
      <c r="AE262" s="11" t="s">
        <v>47</v>
      </c>
      <c r="AF262" s="11" t="s">
        <v>47</v>
      </c>
      <c r="AG262" s="2" t="s">
        <v>72</v>
      </c>
      <c r="AH262" s="68" t="s">
        <v>73</v>
      </c>
      <c r="AI262" s="8" t="s">
        <v>48</v>
      </c>
      <c r="AJ262" s="8" t="s">
        <v>48</v>
      </c>
    </row>
    <row r="263" ht="15.75" customHeight="1">
      <c r="A263" s="2" t="s">
        <v>789</v>
      </c>
      <c r="B263" s="85" t="s">
        <v>790</v>
      </c>
      <c r="C263" s="2" t="s">
        <v>48</v>
      </c>
      <c r="D263" s="2" t="s">
        <v>38</v>
      </c>
      <c r="E263" s="2" t="s">
        <v>39</v>
      </c>
      <c r="F263" s="2" t="s">
        <v>72</v>
      </c>
      <c r="G263" s="32" t="s">
        <v>791</v>
      </c>
      <c r="H263" s="32" t="s">
        <v>800</v>
      </c>
      <c r="I263" s="2">
        <v>11.0</v>
      </c>
      <c r="J263" s="2" t="s">
        <v>43</v>
      </c>
      <c r="K263" s="19" t="str">
        <f t="shared" si="34"/>
        <v>&gt;&gt;44.2</v>
      </c>
      <c r="L263" s="3" t="s">
        <v>57</v>
      </c>
      <c r="M263" s="10">
        <f t="shared" si="36"/>
        <v>44.2</v>
      </c>
      <c r="N263" s="24">
        <v>221.0</v>
      </c>
      <c r="O263" s="63">
        <v>5.0</v>
      </c>
      <c r="P263" s="1"/>
      <c r="Q263" s="1"/>
      <c r="R263" s="1"/>
      <c r="S263" s="87">
        <v>181.0</v>
      </c>
      <c r="T263" s="88"/>
      <c r="U263" s="87">
        <v>3.0</v>
      </c>
      <c r="V263" s="88"/>
      <c r="W263" s="88"/>
      <c r="X263" s="88"/>
      <c r="Y263" s="87">
        <v>25.0</v>
      </c>
      <c r="Z263" s="86" t="s">
        <v>801</v>
      </c>
      <c r="AA263" s="41" t="s">
        <v>794</v>
      </c>
      <c r="AB263" s="86" t="s">
        <v>801</v>
      </c>
      <c r="AC263" s="11">
        <v>2.0</v>
      </c>
      <c r="AD263" s="2" t="s">
        <v>53</v>
      </c>
      <c r="AE263" s="2" t="s">
        <v>53</v>
      </c>
      <c r="AF263" s="12" t="s">
        <v>54</v>
      </c>
      <c r="AG263" s="2" t="s">
        <v>72</v>
      </c>
      <c r="AH263" s="68" t="s">
        <v>73</v>
      </c>
      <c r="AI263" s="8" t="s">
        <v>48</v>
      </c>
      <c r="AJ263" s="8" t="s">
        <v>48</v>
      </c>
    </row>
    <row r="264" ht="15.75" customHeight="1">
      <c r="A264" s="2" t="s">
        <v>789</v>
      </c>
      <c r="B264" s="85" t="s">
        <v>790</v>
      </c>
      <c r="C264" s="2" t="s">
        <v>48</v>
      </c>
      <c r="D264" s="2" t="s">
        <v>38</v>
      </c>
      <c r="E264" s="2" t="s">
        <v>39</v>
      </c>
      <c r="F264" s="2" t="s">
        <v>72</v>
      </c>
      <c r="G264" s="32" t="s">
        <v>791</v>
      </c>
      <c r="H264" s="32" t="s">
        <v>802</v>
      </c>
      <c r="I264" s="2">
        <v>11.0</v>
      </c>
      <c r="J264" s="2" t="s">
        <v>43</v>
      </c>
      <c r="K264" s="19" t="str">
        <f t="shared" si="34"/>
        <v>&gt;&gt;13.8</v>
      </c>
      <c r="L264" s="3" t="s">
        <v>57</v>
      </c>
      <c r="M264" s="10">
        <f t="shared" si="36"/>
        <v>13.8</v>
      </c>
      <c r="N264" s="24">
        <v>69.0</v>
      </c>
      <c r="O264" s="63">
        <v>5.0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86" t="s">
        <v>801</v>
      </c>
      <c r="AA264" s="41" t="s">
        <v>796</v>
      </c>
      <c r="AB264" s="86" t="s">
        <v>801</v>
      </c>
      <c r="AC264" s="11">
        <v>2.0</v>
      </c>
      <c r="AD264" s="2" t="s">
        <v>53</v>
      </c>
      <c r="AE264" s="2" t="s">
        <v>53</v>
      </c>
      <c r="AF264" s="12" t="s">
        <v>54</v>
      </c>
      <c r="AG264" s="2" t="s">
        <v>72</v>
      </c>
      <c r="AH264" s="68" t="s">
        <v>73</v>
      </c>
      <c r="AI264" s="8" t="s">
        <v>48</v>
      </c>
      <c r="AJ264" s="8" t="s">
        <v>48</v>
      </c>
    </row>
    <row r="265" ht="15.75" customHeight="1">
      <c r="A265" s="2" t="s">
        <v>789</v>
      </c>
      <c r="B265" s="85" t="s">
        <v>790</v>
      </c>
      <c r="C265" s="2" t="s">
        <v>48</v>
      </c>
      <c r="D265" s="2" t="s">
        <v>38</v>
      </c>
      <c r="E265" s="2" t="s">
        <v>39</v>
      </c>
      <c r="F265" s="2" t="s">
        <v>72</v>
      </c>
      <c r="G265" s="32" t="s">
        <v>791</v>
      </c>
      <c r="H265" s="32" t="s">
        <v>803</v>
      </c>
      <c r="I265" s="2">
        <v>11.0</v>
      </c>
      <c r="J265" s="2" t="s">
        <v>43</v>
      </c>
      <c r="K265" s="19" t="str">
        <f t="shared" si="34"/>
        <v>7.5</v>
      </c>
      <c r="L265" s="10"/>
      <c r="M265" s="10">
        <f t="shared" si="36"/>
        <v>7.5</v>
      </c>
      <c r="N265" s="24">
        <v>2045.0</v>
      </c>
      <c r="O265" s="63">
        <v>273.0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86" t="s">
        <v>804</v>
      </c>
      <c r="AA265" s="41" t="s">
        <v>799</v>
      </c>
      <c r="AB265" s="86" t="s">
        <v>804</v>
      </c>
      <c r="AC265" s="11">
        <v>3.0</v>
      </c>
      <c r="AD265" s="2" t="s">
        <v>53</v>
      </c>
      <c r="AE265" s="2" t="s">
        <v>53</v>
      </c>
      <c r="AF265" s="12" t="s">
        <v>54</v>
      </c>
      <c r="AG265" s="2" t="s">
        <v>72</v>
      </c>
      <c r="AH265" s="59" t="s">
        <v>73</v>
      </c>
      <c r="AI265" s="8" t="s">
        <v>48</v>
      </c>
      <c r="AJ265" s="8" t="s">
        <v>48</v>
      </c>
    </row>
    <row r="266" ht="15.75" customHeight="1">
      <c r="A266" s="2" t="s">
        <v>789</v>
      </c>
      <c r="B266" s="85" t="s">
        <v>790</v>
      </c>
      <c r="C266" s="2" t="s">
        <v>48</v>
      </c>
      <c r="D266" s="2" t="s">
        <v>38</v>
      </c>
      <c r="E266" s="2" t="s">
        <v>39</v>
      </c>
      <c r="F266" s="2" t="s">
        <v>72</v>
      </c>
      <c r="G266" s="32" t="s">
        <v>791</v>
      </c>
      <c r="H266" s="32" t="s">
        <v>805</v>
      </c>
      <c r="I266" s="2">
        <v>7.0</v>
      </c>
      <c r="J266" s="2" t="s">
        <v>43</v>
      </c>
      <c r="K266" s="19" t="str">
        <f t="shared" si="34"/>
        <v>23.7</v>
      </c>
      <c r="L266" s="3"/>
      <c r="M266" s="10">
        <f t="shared" si="36"/>
        <v>23.7</v>
      </c>
      <c r="N266" s="24">
        <v>166.0</v>
      </c>
      <c r="O266" s="63">
        <v>7.0</v>
      </c>
      <c r="P266" s="1"/>
      <c r="Q266" s="1"/>
      <c r="R266" s="1"/>
      <c r="S266" s="2">
        <v>490.0</v>
      </c>
      <c r="T266" s="1"/>
      <c r="U266" s="2">
        <v>22.0</v>
      </c>
      <c r="V266" s="1"/>
      <c r="W266" s="1"/>
      <c r="X266" s="1"/>
      <c r="Y266" s="2">
        <v>57.0</v>
      </c>
      <c r="Z266" s="86" t="s">
        <v>806</v>
      </c>
      <c r="AA266" s="41" t="s">
        <v>794</v>
      </c>
      <c r="AB266" s="86" t="s">
        <v>806</v>
      </c>
      <c r="AC266" s="11">
        <v>2.0</v>
      </c>
      <c r="AD266" s="2" t="s">
        <v>53</v>
      </c>
      <c r="AE266" s="2" t="s">
        <v>53</v>
      </c>
      <c r="AF266" s="12" t="s">
        <v>54</v>
      </c>
      <c r="AG266" s="2" t="s">
        <v>72</v>
      </c>
      <c r="AH266" s="59" t="s">
        <v>73</v>
      </c>
      <c r="AI266" s="8" t="s">
        <v>48</v>
      </c>
      <c r="AJ266" s="8" t="s">
        <v>48</v>
      </c>
    </row>
    <row r="267" ht="15.75" customHeight="1">
      <c r="A267" s="2" t="s">
        <v>789</v>
      </c>
      <c r="B267" s="85" t="s">
        <v>790</v>
      </c>
      <c r="C267" s="2" t="s">
        <v>48</v>
      </c>
      <c r="D267" s="2" t="s">
        <v>38</v>
      </c>
      <c r="E267" s="2" t="s">
        <v>39</v>
      </c>
      <c r="F267" s="2" t="s">
        <v>72</v>
      </c>
      <c r="G267" s="32" t="s">
        <v>791</v>
      </c>
      <c r="H267" s="32" t="s">
        <v>807</v>
      </c>
      <c r="I267" s="2">
        <v>7.0</v>
      </c>
      <c r="J267" s="2" t="s">
        <v>43</v>
      </c>
      <c r="K267" s="19" t="str">
        <f t="shared" si="34"/>
        <v>40</v>
      </c>
      <c r="L267" s="3"/>
      <c r="M267" s="10">
        <f t="shared" si="36"/>
        <v>40</v>
      </c>
      <c r="N267" s="24">
        <v>40.0</v>
      </c>
      <c r="O267" s="63">
        <v>1.0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86" t="s">
        <v>806</v>
      </c>
      <c r="AA267" s="41" t="s">
        <v>796</v>
      </c>
      <c r="AB267" s="86" t="s">
        <v>806</v>
      </c>
      <c r="AC267" s="11">
        <v>2.0</v>
      </c>
      <c r="AD267" s="2" t="s">
        <v>53</v>
      </c>
      <c r="AE267" s="2" t="s">
        <v>53</v>
      </c>
      <c r="AF267" s="12" t="s">
        <v>54</v>
      </c>
      <c r="AG267" s="2" t="s">
        <v>72</v>
      </c>
      <c r="AH267" s="59" t="s">
        <v>73</v>
      </c>
      <c r="AI267" s="8" t="s">
        <v>48</v>
      </c>
      <c r="AJ267" s="8" t="s">
        <v>48</v>
      </c>
    </row>
    <row r="268" ht="15.75" customHeight="1">
      <c r="A268" s="2" t="s">
        <v>789</v>
      </c>
      <c r="B268" s="85" t="s">
        <v>790</v>
      </c>
      <c r="C268" s="2" t="s">
        <v>48</v>
      </c>
      <c r="D268" s="2" t="s">
        <v>38</v>
      </c>
      <c r="E268" s="2" t="s">
        <v>39</v>
      </c>
      <c r="F268" s="2" t="s">
        <v>72</v>
      </c>
      <c r="G268" s="32" t="s">
        <v>791</v>
      </c>
      <c r="H268" s="32" t="s">
        <v>808</v>
      </c>
      <c r="I268" s="2">
        <v>7.0</v>
      </c>
      <c r="J268" s="2" t="s">
        <v>43</v>
      </c>
      <c r="K268" s="19" t="str">
        <f t="shared" si="34"/>
        <v>8.8</v>
      </c>
      <c r="L268" s="10"/>
      <c r="M268" s="10">
        <f t="shared" si="36"/>
        <v>8.8</v>
      </c>
      <c r="N268" s="24">
        <v>1581.0</v>
      </c>
      <c r="O268" s="63">
        <v>179.0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86" t="s">
        <v>809</v>
      </c>
      <c r="AA268" s="41" t="s">
        <v>799</v>
      </c>
      <c r="AB268" s="86" t="s">
        <v>809</v>
      </c>
      <c r="AC268" s="11">
        <v>3.0</v>
      </c>
      <c r="AD268" s="2" t="s">
        <v>53</v>
      </c>
      <c r="AE268" s="2" t="s">
        <v>53</v>
      </c>
      <c r="AF268" s="12" t="s">
        <v>54</v>
      </c>
      <c r="AG268" s="2" t="s">
        <v>72</v>
      </c>
      <c r="AH268" s="59" t="s">
        <v>73</v>
      </c>
      <c r="AI268" s="8" t="s">
        <v>48</v>
      </c>
      <c r="AJ268" s="8" t="s">
        <v>48</v>
      </c>
    </row>
    <row r="269" ht="15.75" customHeight="1">
      <c r="A269" s="2" t="s">
        <v>810</v>
      </c>
      <c r="B269" s="25" t="s">
        <v>811</v>
      </c>
      <c r="C269" s="2" t="s">
        <v>48</v>
      </c>
      <c r="D269" s="2" t="s">
        <v>38</v>
      </c>
      <c r="E269" s="2" t="s">
        <v>567</v>
      </c>
      <c r="F269" s="32" t="s">
        <v>40</v>
      </c>
      <c r="G269" s="32" t="s">
        <v>198</v>
      </c>
      <c r="H269" s="32" t="s">
        <v>812</v>
      </c>
      <c r="I269" s="2">
        <v>101.0</v>
      </c>
      <c r="J269" s="2" t="s">
        <v>43</v>
      </c>
      <c r="K269" s="19" t="str">
        <f t="shared" si="34"/>
        <v>1.5</v>
      </c>
      <c r="L269" s="10"/>
      <c r="M269" s="10">
        <f t="shared" si="36"/>
        <v>1.5</v>
      </c>
      <c r="N269" s="89">
        <v>15.0</v>
      </c>
      <c r="O269" s="24">
        <v>10.0</v>
      </c>
      <c r="P269" s="1"/>
      <c r="Q269" s="1"/>
      <c r="R269" s="1"/>
      <c r="S269" s="1"/>
      <c r="T269" s="1"/>
      <c r="U269" s="1"/>
      <c r="V269" s="1"/>
      <c r="W269" s="1"/>
      <c r="X269" s="1"/>
      <c r="Y269" s="89">
        <v>12.0</v>
      </c>
      <c r="Z269" s="8" t="s">
        <v>480</v>
      </c>
      <c r="AA269" s="8" t="s">
        <v>813</v>
      </c>
      <c r="AB269" s="8" t="s">
        <v>480</v>
      </c>
      <c r="AC269" s="11">
        <v>2.0</v>
      </c>
      <c r="AD269" s="2" t="s">
        <v>144</v>
      </c>
      <c r="AE269" s="2" t="s">
        <v>144</v>
      </c>
      <c r="AF269" s="2" t="s">
        <v>144</v>
      </c>
      <c r="AG269" s="32" t="s">
        <v>40</v>
      </c>
      <c r="AH269" s="32" t="s">
        <v>198</v>
      </c>
      <c r="AI269" s="8" t="s">
        <v>48</v>
      </c>
      <c r="AJ269" s="8" t="s">
        <v>48</v>
      </c>
    </row>
    <row r="270" ht="15.75" customHeight="1">
      <c r="A270" s="2" t="s">
        <v>810</v>
      </c>
      <c r="B270" s="25" t="s">
        <v>811</v>
      </c>
      <c r="C270" s="2" t="s">
        <v>48</v>
      </c>
      <c r="D270" s="2" t="s">
        <v>38</v>
      </c>
      <c r="E270" s="2" t="s">
        <v>567</v>
      </c>
      <c r="F270" s="32" t="s">
        <v>40</v>
      </c>
      <c r="G270" s="32" t="s">
        <v>198</v>
      </c>
      <c r="H270" s="32" t="s">
        <v>814</v>
      </c>
      <c r="I270" s="2">
        <v>75.0</v>
      </c>
      <c r="J270" s="2" t="s">
        <v>43</v>
      </c>
      <c r="K270" s="19" t="str">
        <f t="shared" si="34"/>
        <v>4.7</v>
      </c>
      <c r="L270" s="10"/>
      <c r="M270" s="10">
        <f t="shared" si="36"/>
        <v>4.7</v>
      </c>
      <c r="N270" s="89">
        <v>121.0</v>
      </c>
      <c r="O270" s="89">
        <v>26.0</v>
      </c>
      <c r="P270" s="1"/>
      <c r="Q270" s="1"/>
      <c r="R270" s="1"/>
      <c r="S270" s="1"/>
      <c r="T270" s="1"/>
      <c r="U270" s="1"/>
      <c r="V270" s="1"/>
      <c r="W270" s="1"/>
      <c r="X270" s="1"/>
      <c r="Y270" s="89">
        <v>76.0</v>
      </c>
      <c r="Z270" s="8" t="s">
        <v>815</v>
      </c>
      <c r="AA270" s="8" t="s">
        <v>575</v>
      </c>
      <c r="AB270" s="8" t="s">
        <v>815</v>
      </c>
      <c r="AC270" s="11">
        <v>3.0</v>
      </c>
      <c r="AD270" s="2" t="s">
        <v>71</v>
      </c>
      <c r="AE270" s="2" t="s">
        <v>71</v>
      </c>
      <c r="AF270" s="2" t="s">
        <v>71</v>
      </c>
      <c r="AG270" s="32" t="s">
        <v>40</v>
      </c>
      <c r="AH270" s="32" t="s">
        <v>198</v>
      </c>
      <c r="AI270" s="8" t="s">
        <v>48</v>
      </c>
      <c r="AJ270" s="8" t="s">
        <v>48</v>
      </c>
    </row>
    <row r="271" ht="15.75" customHeight="1">
      <c r="A271" s="2" t="s">
        <v>810</v>
      </c>
      <c r="B271" s="75" t="s">
        <v>811</v>
      </c>
      <c r="C271" s="2" t="s">
        <v>48</v>
      </c>
      <c r="D271" s="2" t="s">
        <v>38</v>
      </c>
      <c r="E271" s="2" t="s">
        <v>567</v>
      </c>
      <c r="F271" s="32" t="s">
        <v>40</v>
      </c>
      <c r="G271" s="32" t="s">
        <v>198</v>
      </c>
      <c r="H271" s="32" t="s">
        <v>816</v>
      </c>
      <c r="I271" s="2">
        <v>26.0</v>
      </c>
      <c r="J271" s="2" t="s">
        <v>43</v>
      </c>
      <c r="K271" s="19" t="str">
        <f t="shared" si="34"/>
        <v>7.2</v>
      </c>
      <c r="L271" s="10"/>
      <c r="M271" s="10">
        <f t="shared" si="36"/>
        <v>7.2</v>
      </c>
      <c r="N271" s="89">
        <v>217.0</v>
      </c>
      <c r="O271" s="89">
        <v>30.0</v>
      </c>
      <c r="P271" s="1"/>
      <c r="Q271" s="1"/>
      <c r="R271" s="1"/>
      <c r="S271" s="1"/>
      <c r="T271" s="1"/>
      <c r="U271" s="1"/>
      <c r="V271" s="1"/>
      <c r="W271" s="1"/>
      <c r="X271" s="1"/>
      <c r="Y271" s="89">
        <v>109.0</v>
      </c>
      <c r="Z271" s="8" t="s">
        <v>817</v>
      </c>
      <c r="AA271" s="8" t="s">
        <v>575</v>
      </c>
      <c r="AB271" s="8" t="s">
        <v>817</v>
      </c>
      <c r="AC271" s="11" t="s">
        <v>47</v>
      </c>
      <c r="AD271" s="11" t="s">
        <v>47</v>
      </c>
      <c r="AE271" s="11" t="s">
        <v>47</v>
      </c>
      <c r="AF271" s="11" t="s">
        <v>47</v>
      </c>
      <c r="AG271" s="32" t="s">
        <v>40</v>
      </c>
      <c r="AH271" s="32" t="s">
        <v>198</v>
      </c>
      <c r="AI271" s="8" t="s">
        <v>48</v>
      </c>
      <c r="AJ271" s="8" t="s">
        <v>48</v>
      </c>
    </row>
    <row r="272" ht="15.75" customHeight="1">
      <c r="A272" s="2" t="s">
        <v>810</v>
      </c>
      <c r="B272" s="75" t="s">
        <v>811</v>
      </c>
      <c r="C272" s="2" t="s">
        <v>48</v>
      </c>
      <c r="D272" s="2" t="s">
        <v>38</v>
      </c>
      <c r="E272" s="2" t="s">
        <v>567</v>
      </c>
      <c r="F272" s="32" t="s">
        <v>40</v>
      </c>
      <c r="G272" s="32" t="s">
        <v>198</v>
      </c>
      <c r="H272" s="32" t="s">
        <v>818</v>
      </c>
      <c r="I272" s="2">
        <v>18.0</v>
      </c>
      <c r="J272" s="2" t="s">
        <v>43</v>
      </c>
      <c r="K272" s="19" t="str">
        <f t="shared" si="34"/>
        <v>9.8</v>
      </c>
      <c r="L272" s="10"/>
      <c r="M272" s="10">
        <f t="shared" si="36"/>
        <v>9.8</v>
      </c>
      <c r="N272" s="89">
        <v>117.0</v>
      </c>
      <c r="O272" s="89">
        <v>12.0</v>
      </c>
      <c r="P272" s="1"/>
      <c r="Q272" s="1"/>
      <c r="R272" s="24"/>
      <c r="S272" s="24">
        <v>69.0</v>
      </c>
      <c r="T272" s="1"/>
      <c r="U272" s="24">
        <v>18.0</v>
      </c>
      <c r="V272" s="1"/>
      <c r="W272" s="89">
        <v>26.0</v>
      </c>
      <c r="X272" s="1"/>
      <c r="Y272" s="89">
        <v>37.0</v>
      </c>
      <c r="Z272" s="8" t="s">
        <v>251</v>
      </c>
      <c r="AA272" s="8" t="s">
        <v>52</v>
      </c>
      <c r="AB272" s="8" t="s">
        <v>251</v>
      </c>
      <c r="AC272" s="11">
        <v>2.0</v>
      </c>
      <c r="AD272" s="2" t="s">
        <v>53</v>
      </c>
      <c r="AE272" s="2" t="s">
        <v>53</v>
      </c>
      <c r="AF272" s="12" t="s">
        <v>53</v>
      </c>
      <c r="AG272" s="32" t="s">
        <v>40</v>
      </c>
      <c r="AH272" s="32" t="s">
        <v>198</v>
      </c>
      <c r="AI272" s="8" t="s">
        <v>48</v>
      </c>
      <c r="AJ272" s="8" t="s">
        <v>48</v>
      </c>
    </row>
    <row r="273" ht="15.75" customHeight="1">
      <c r="A273" s="2" t="s">
        <v>810</v>
      </c>
      <c r="B273" s="75" t="s">
        <v>811</v>
      </c>
      <c r="C273" s="2" t="s">
        <v>48</v>
      </c>
      <c r="D273" s="2" t="s">
        <v>38</v>
      </c>
      <c r="E273" s="2" t="s">
        <v>567</v>
      </c>
      <c r="F273" s="32" t="s">
        <v>40</v>
      </c>
      <c r="G273" s="32" t="s">
        <v>198</v>
      </c>
      <c r="H273" s="32" t="s">
        <v>819</v>
      </c>
      <c r="I273" s="2">
        <v>19.0</v>
      </c>
      <c r="J273" s="2" t="s">
        <v>43</v>
      </c>
      <c r="K273" s="19" t="str">
        <f t="shared" si="34"/>
        <v>9</v>
      </c>
      <c r="L273" s="10"/>
      <c r="M273" s="10">
        <f t="shared" si="36"/>
        <v>9</v>
      </c>
      <c r="N273" s="89">
        <v>215.0</v>
      </c>
      <c r="O273" s="89">
        <v>24.0</v>
      </c>
      <c r="P273" s="1"/>
      <c r="Q273" s="1"/>
      <c r="R273" s="24"/>
      <c r="S273" s="24">
        <v>196.0</v>
      </c>
      <c r="T273" s="1"/>
      <c r="U273" s="24">
        <v>46.0</v>
      </c>
      <c r="V273" s="1"/>
      <c r="W273" s="89">
        <v>61.0</v>
      </c>
      <c r="X273" s="1"/>
      <c r="Y273" s="89">
        <v>117.0</v>
      </c>
      <c r="Z273" s="8" t="s">
        <v>250</v>
      </c>
      <c r="AA273" s="8" t="s">
        <v>52</v>
      </c>
      <c r="AB273" s="8" t="s">
        <v>250</v>
      </c>
      <c r="AC273" s="11" t="s">
        <v>47</v>
      </c>
      <c r="AD273" s="11" t="s">
        <v>47</v>
      </c>
      <c r="AE273" s="11" t="s">
        <v>47</v>
      </c>
      <c r="AF273" s="11" t="s">
        <v>47</v>
      </c>
      <c r="AG273" s="32" t="s">
        <v>40</v>
      </c>
      <c r="AH273" s="32" t="s">
        <v>198</v>
      </c>
      <c r="AI273" s="8" t="s">
        <v>48</v>
      </c>
      <c r="AJ273" s="8" t="s">
        <v>48</v>
      </c>
    </row>
    <row r="274" ht="15.75" customHeight="1">
      <c r="A274" s="2" t="s">
        <v>820</v>
      </c>
      <c r="B274" s="25" t="s">
        <v>821</v>
      </c>
      <c r="C274" s="2" t="s">
        <v>48</v>
      </c>
      <c r="D274" s="2" t="s">
        <v>38</v>
      </c>
      <c r="E274" s="2" t="s">
        <v>731</v>
      </c>
      <c r="F274" s="2" t="s">
        <v>72</v>
      </c>
      <c r="G274" s="32" t="s">
        <v>791</v>
      </c>
      <c r="H274" s="2" t="s">
        <v>125</v>
      </c>
      <c r="I274" s="2">
        <v>34.0</v>
      </c>
      <c r="J274" s="2" t="s">
        <v>133</v>
      </c>
      <c r="K274" s="19" t="str">
        <f t="shared" si="34"/>
        <v>5.9</v>
      </c>
      <c r="L274" s="10"/>
      <c r="M274" s="10">
        <f t="shared" si="36"/>
        <v>5.9</v>
      </c>
      <c r="N274" s="24">
        <v>440.0</v>
      </c>
      <c r="O274" s="24">
        <v>74.0</v>
      </c>
      <c r="P274" s="1"/>
      <c r="Q274" s="1"/>
      <c r="R274" s="1"/>
      <c r="S274" s="24">
        <v>597.0</v>
      </c>
      <c r="T274" s="1"/>
      <c r="U274" s="24">
        <v>117.0</v>
      </c>
      <c r="V274" s="1"/>
      <c r="W274" s="24">
        <v>578.0</v>
      </c>
      <c r="X274" s="1"/>
      <c r="Y274" s="24">
        <v>138.0</v>
      </c>
      <c r="Z274" s="2" t="s">
        <v>51</v>
      </c>
      <c r="AA274" s="2" t="s">
        <v>127</v>
      </c>
      <c r="AB274" s="2" t="s">
        <v>51</v>
      </c>
      <c r="AC274" s="11">
        <v>2.0</v>
      </c>
      <c r="AD274" s="2" t="s">
        <v>53</v>
      </c>
      <c r="AE274" s="2" t="s">
        <v>53</v>
      </c>
      <c r="AF274" s="12" t="s">
        <v>54</v>
      </c>
      <c r="AG274" s="2" t="s">
        <v>72</v>
      </c>
      <c r="AH274" s="59" t="s">
        <v>73</v>
      </c>
      <c r="AI274" s="8" t="s">
        <v>48</v>
      </c>
      <c r="AJ274" s="8" t="s">
        <v>48</v>
      </c>
    </row>
    <row r="275" ht="15.75" customHeight="1">
      <c r="A275" s="2" t="s">
        <v>820</v>
      </c>
      <c r="B275" s="25" t="s">
        <v>821</v>
      </c>
      <c r="C275" s="2" t="s">
        <v>48</v>
      </c>
      <c r="D275" s="2" t="s">
        <v>38</v>
      </c>
      <c r="E275" s="2" t="s">
        <v>731</v>
      </c>
      <c r="F275" s="2" t="s">
        <v>72</v>
      </c>
      <c r="G275" s="32" t="s">
        <v>791</v>
      </c>
      <c r="H275" s="2" t="s">
        <v>822</v>
      </c>
      <c r="I275" s="2">
        <v>1.0</v>
      </c>
      <c r="J275" s="2" t="s">
        <v>133</v>
      </c>
      <c r="K275" s="19" t="str">
        <f t="shared" si="34"/>
        <v>1.9</v>
      </c>
      <c r="L275" s="10"/>
      <c r="M275" s="10">
        <f t="shared" si="36"/>
        <v>1.9</v>
      </c>
      <c r="N275" s="24">
        <v>10000.0</v>
      </c>
      <c r="O275" s="24">
        <v>5391.0</v>
      </c>
      <c r="P275" s="1"/>
      <c r="Q275" s="1"/>
      <c r="R275" s="1"/>
      <c r="S275" s="24">
        <v>5012.0</v>
      </c>
      <c r="T275" s="1"/>
      <c r="U275" s="24">
        <v>14125.0</v>
      </c>
      <c r="V275" s="1"/>
      <c r="W275" s="24">
        <v>5703.0</v>
      </c>
      <c r="X275" s="1"/>
      <c r="Y275" s="24">
        <v>1324.0</v>
      </c>
      <c r="Z275" s="2" t="s">
        <v>823</v>
      </c>
      <c r="AA275" s="2" t="s">
        <v>824</v>
      </c>
      <c r="AB275" s="2" t="s">
        <v>823</v>
      </c>
      <c r="AC275" s="11" t="s">
        <v>105</v>
      </c>
      <c r="AD275" s="11" t="s">
        <v>105</v>
      </c>
      <c r="AE275" s="11" t="s">
        <v>105</v>
      </c>
      <c r="AF275" s="11" t="s">
        <v>105</v>
      </c>
      <c r="AG275" s="2" t="s">
        <v>72</v>
      </c>
      <c r="AH275" s="59" t="s">
        <v>73</v>
      </c>
      <c r="AI275" s="8" t="s">
        <v>48</v>
      </c>
      <c r="AJ275" s="8" t="s">
        <v>48</v>
      </c>
    </row>
    <row r="276" ht="15.75" customHeight="1">
      <c r="A276" s="2" t="s">
        <v>820</v>
      </c>
      <c r="B276" s="25" t="s">
        <v>821</v>
      </c>
      <c r="C276" s="2" t="s">
        <v>48</v>
      </c>
      <c r="D276" s="2" t="s">
        <v>38</v>
      </c>
      <c r="E276" s="2" t="s">
        <v>731</v>
      </c>
      <c r="F276" s="2" t="s">
        <v>72</v>
      </c>
      <c r="G276" s="32" t="s">
        <v>791</v>
      </c>
      <c r="H276" s="2" t="s">
        <v>825</v>
      </c>
      <c r="I276" s="2">
        <v>1.0</v>
      </c>
      <c r="J276" s="2" t="s">
        <v>133</v>
      </c>
      <c r="K276" s="19" t="str">
        <f t="shared" si="34"/>
        <v>0.4</v>
      </c>
      <c r="L276" s="10"/>
      <c r="M276" s="10">
        <f t="shared" si="36"/>
        <v>0.4</v>
      </c>
      <c r="N276" s="24">
        <v>501.0</v>
      </c>
      <c r="O276" s="24">
        <v>1324.0</v>
      </c>
      <c r="P276" s="1"/>
      <c r="Q276" s="1"/>
      <c r="R276" s="1"/>
      <c r="S276" s="24">
        <v>1122.0</v>
      </c>
      <c r="T276" s="1"/>
      <c r="U276" s="24">
        <v>1334.0</v>
      </c>
      <c r="V276" s="1"/>
      <c r="W276" s="24">
        <v>845.0</v>
      </c>
      <c r="X276" s="1"/>
      <c r="Y276" s="24">
        <v>196.0</v>
      </c>
      <c r="Z276" s="2" t="s">
        <v>826</v>
      </c>
      <c r="AA276" s="2" t="s">
        <v>827</v>
      </c>
      <c r="AB276" s="2" t="s">
        <v>826</v>
      </c>
      <c r="AC276" s="11" t="s">
        <v>105</v>
      </c>
      <c r="AD276" s="11" t="s">
        <v>105</v>
      </c>
      <c r="AE276" s="11" t="s">
        <v>105</v>
      </c>
      <c r="AF276" s="11" t="s">
        <v>105</v>
      </c>
      <c r="AG276" s="2" t="s">
        <v>72</v>
      </c>
      <c r="AH276" s="59" t="s">
        <v>73</v>
      </c>
      <c r="AI276" s="8" t="s">
        <v>48</v>
      </c>
      <c r="AJ276" s="8" t="s">
        <v>48</v>
      </c>
    </row>
    <row r="277" ht="15.75" hidden="1" customHeight="1">
      <c r="A277" s="2" t="s">
        <v>828</v>
      </c>
      <c r="B277" s="85" t="s">
        <v>829</v>
      </c>
      <c r="C277" s="2" t="s">
        <v>48</v>
      </c>
      <c r="D277" s="2" t="s">
        <v>38</v>
      </c>
      <c r="E277" s="2" t="s">
        <v>705</v>
      </c>
      <c r="F277" s="2" t="s">
        <v>830</v>
      </c>
      <c r="G277" s="2" t="s">
        <v>139</v>
      </c>
      <c r="H277" s="32" t="s">
        <v>831</v>
      </c>
      <c r="I277" s="2">
        <v>28.0</v>
      </c>
      <c r="J277" s="2" t="s">
        <v>222</v>
      </c>
      <c r="K277" s="19" t="str">
        <f t="shared" si="34"/>
        <v>&gt;&gt;7.7</v>
      </c>
      <c r="L277" s="3" t="s">
        <v>57</v>
      </c>
      <c r="M277" s="10">
        <f t="shared" si="36"/>
        <v>7.7</v>
      </c>
      <c r="N277" s="24">
        <v>54.0</v>
      </c>
      <c r="O277" s="24">
        <v>7.0</v>
      </c>
      <c r="P277" s="1"/>
      <c r="Q277" s="1"/>
      <c r="R277" s="1"/>
      <c r="S277" s="24">
        <v>7.0</v>
      </c>
      <c r="T277" s="1"/>
      <c r="U277" s="24">
        <v>7.0</v>
      </c>
      <c r="V277" s="1"/>
      <c r="W277" s="24">
        <v>7.0</v>
      </c>
      <c r="X277" s="1"/>
      <c r="Y277" s="24">
        <v>9.0</v>
      </c>
      <c r="Z277" s="32" t="s">
        <v>157</v>
      </c>
      <c r="AA277" s="32" t="s">
        <v>172</v>
      </c>
      <c r="AB277" s="32" t="s">
        <v>157</v>
      </c>
      <c r="AC277" s="11">
        <v>2.0</v>
      </c>
      <c r="AD277" s="2" t="s">
        <v>159</v>
      </c>
      <c r="AE277" s="2" t="s">
        <v>159</v>
      </c>
      <c r="AF277" s="2" t="s">
        <v>159</v>
      </c>
      <c r="AG277" s="2" t="s">
        <v>830</v>
      </c>
      <c r="AH277" s="2" t="s">
        <v>139</v>
      </c>
      <c r="AI277" s="8" t="s">
        <v>38</v>
      </c>
      <c r="AJ277" s="8" t="s">
        <v>48</v>
      </c>
    </row>
    <row r="278" ht="15.75" hidden="1" customHeight="1">
      <c r="A278" s="2" t="s">
        <v>828</v>
      </c>
      <c r="B278" s="85" t="s">
        <v>829</v>
      </c>
      <c r="C278" s="2" t="s">
        <v>48</v>
      </c>
      <c r="D278" s="2" t="s">
        <v>38</v>
      </c>
      <c r="E278" s="2" t="s">
        <v>705</v>
      </c>
      <c r="F278" s="2" t="s">
        <v>830</v>
      </c>
      <c r="G278" s="2" t="s">
        <v>139</v>
      </c>
      <c r="H278" s="32" t="s">
        <v>832</v>
      </c>
      <c r="I278" s="2">
        <v>29.0</v>
      </c>
      <c r="J278" s="2" t="s">
        <v>222</v>
      </c>
      <c r="K278" s="19" t="str">
        <f t="shared" si="34"/>
        <v>180.3</v>
      </c>
      <c r="L278" s="10"/>
      <c r="M278" s="10">
        <f t="shared" si="36"/>
        <v>180.3</v>
      </c>
      <c r="N278" s="24">
        <v>3786.0</v>
      </c>
      <c r="O278" s="24">
        <v>21.0</v>
      </c>
      <c r="P278" s="1"/>
      <c r="Q278" s="1"/>
      <c r="R278" s="1"/>
      <c r="S278" s="24">
        <v>465.0</v>
      </c>
      <c r="T278" s="1"/>
      <c r="U278" s="24">
        <v>189.0</v>
      </c>
      <c r="V278" s="1"/>
      <c r="W278" s="24">
        <v>231.0</v>
      </c>
      <c r="X278" s="1"/>
      <c r="Y278" s="24">
        <v>540.0</v>
      </c>
      <c r="Z278" s="32" t="s">
        <v>297</v>
      </c>
      <c r="AA278" s="32" t="s">
        <v>714</v>
      </c>
      <c r="AB278" s="32" t="s">
        <v>297</v>
      </c>
      <c r="AC278" s="11">
        <v>3.0</v>
      </c>
      <c r="AD278" s="2" t="s">
        <v>71</v>
      </c>
      <c r="AE278" s="2" t="s">
        <v>153</v>
      </c>
      <c r="AF278" s="2" t="s">
        <v>71</v>
      </c>
      <c r="AG278" s="2" t="s">
        <v>830</v>
      </c>
      <c r="AH278" s="2" t="s">
        <v>139</v>
      </c>
      <c r="AI278" s="8" t="s">
        <v>38</v>
      </c>
      <c r="AJ278" s="8" t="s">
        <v>48</v>
      </c>
    </row>
    <row r="279" ht="15.75" hidden="1" customHeight="1">
      <c r="A279" s="2" t="s">
        <v>828</v>
      </c>
      <c r="B279" s="85" t="s">
        <v>829</v>
      </c>
      <c r="C279" s="2" t="s">
        <v>48</v>
      </c>
      <c r="D279" s="2" t="s">
        <v>38</v>
      </c>
      <c r="E279" s="2" t="s">
        <v>705</v>
      </c>
      <c r="F279" s="2" t="s">
        <v>830</v>
      </c>
      <c r="G279" s="2" t="s">
        <v>139</v>
      </c>
      <c r="H279" s="32" t="s">
        <v>833</v>
      </c>
      <c r="I279" s="2">
        <v>59.0</v>
      </c>
      <c r="J279" s="2" t="s">
        <v>222</v>
      </c>
      <c r="K279" s="19" t="str">
        <f t="shared" si="34"/>
        <v>&gt;&gt;81.1</v>
      </c>
      <c r="L279" s="3" t="s">
        <v>57</v>
      </c>
      <c r="M279" s="10">
        <f t="shared" si="36"/>
        <v>81.1</v>
      </c>
      <c r="N279" s="24">
        <v>568.0</v>
      </c>
      <c r="O279" s="24">
        <v>7.0</v>
      </c>
      <c r="P279" s="1"/>
      <c r="Q279" s="1"/>
      <c r="R279" s="1"/>
      <c r="S279" s="24">
        <v>26.0</v>
      </c>
      <c r="T279" s="1"/>
      <c r="U279" s="24">
        <v>8.0</v>
      </c>
      <c r="V279" s="1"/>
      <c r="W279" s="24">
        <v>16.0</v>
      </c>
      <c r="X279" s="1"/>
      <c r="Y279" s="24">
        <v>73.0</v>
      </c>
      <c r="Z279" s="32" t="s">
        <v>156</v>
      </c>
      <c r="AA279" s="32" t="s">
        <v>172</v>
      </c>
      <c r="AB279" s="32" t="s">
        <v>156</v>
      </c>
      <c r="AC279" s="11">
        <v>2.0</v>
      </c>
      <c r="AD279" s="2" t="s">
        <v>71</v>
      </c>
      <c r="AE279" s="2" t="s">
        <v>153</v>
      </c>
      <c r="AF279" s="2" t="s">
        <v>71</v>
      </c>
      <c r="AG279" s="2" t="s">
        <v>830</v>
      </c>
      <c r="AH279" s="2" t="s">
        <v>139</v>
      </c>
      <c r="AI279" s="8" t="s">
        <v>38</v>
      </c>
      <c r="AJ279" s="8" t="s">
        <v>48</v>
      </c>
    </row>
    <row r="280" ht="15.75" hidden="1" customHeight="1">
      <c r="A280" s="2" t="s">
        <v>828</v>
      </c>
      <c r="B280" s="85" t="s">
        <v>829</v>
      </c>
      <c r="C280" s="2" t="s">
        <v>48</v>
      </c>
      <c r="D280" s="2" t="s">
        <v>38</v>
      </c>
      <c r="E280" s="2" t="s">
        <v>705</v>
      </c>
      <c r="F280" s="2" t="s">
        <v>830</v>
      </c>
      <c r="G280" s="2" t="s">
        <v>139</v>
      </c>
      <c r="H280" s="32" t="s">
        <v>834</v>
      </c>
      <c r="I280" s="8">
        <v>58.0</v>
      </c>
      <c r="J280" s="2" t="s">
        <v>222</v>
      </c>
      <c r="K280" s="19" t="str">
        <f t="shared" si="34"/>
        <v>&gt;138.5</v>
      </c>
      <c r="L280" s="3" t="s">
        <v>67</v>
      </c>
      <c r="M280" s="10">
        <f t="shared" si="36"/>
        <v>138.5</v>
      </c>
      <c r="N280" s="24">
        <v>3602.0</v>
      </c>
      <c r="O280" s="24">
        <v>26.0</v>
      </c>
      <c r="P280" s="1"/>
      <c r="Q280" s="1"/>
      <c r="R280" s="1"/>
      <c r="S280" s="24">
        <v>442.0</v>
      </c>
      <c r="T280" s="1"/>
      <c r="U280" s="24">
        <v>171.0</v>
      </c>
      <c r="V280" s="1"/>
      <c r="W280" s="24">
        <v>180.0</v>
      </c>
      <c r="X280" s="1"/>
      <c r="Y280" s="24">
        <v>442.0</v>
      </c>
      <c r="Z280" s="32" t="s">
        <v>178</v>
      </c>
      <c r="AA280" s="32" t="s">
        <v>714</v>
      </c>
      <c r="AB280" s="32" t="s">
        <v>178</v>
      </c>
      <c r="AC280" s="11">
        <v>3.0</v>
      </c>
      <c r="AD280" s="2" t="s">
        <v>71</v>
      </c>
      <c r="AE280" s="2" t="s">
        <v>153</v>
      </c>
      <c r="AF280" s="2" t="s">
        <v>71</v>
      </c>
      <c r="AG280" s="2" t="s">
        <v>830</v>
      </c>
      <c r="AH280" s="2" t="s">
        <v>139</v>
      </c>
      <c r="AI280" s="8" t="s">
        <v>38</v>
      </c>
      <c r="AJ280" s="8" t="s">
        <v>48</v>
      </c>
    </row>
    <row r="281" ht="15.75" hidden="1" customHeight="1">
      <c r="A281" s="2" t="s">
        <v>828</v>
      </c>
      <c r="B281" s="85" t="s">
        <v>829</v>
      </c>
      <c r="C281" s="2" t="s">
        <v>48</v>
      </c>
      <c r="D281" s="2" t="s">
        <v>38</v>
      </c>
      <c r="E281" s="2" t="s">
        <v>705</v>
      </c>
      <c r="F281" s="2" t="s">
        <v>830</v>
      </c>
      <c r="G281" s="2" t="s">
        <v>139</v>
      </c>
      <c r="H281" s="32" t="s">
        <v>835</v>
      </c>
      <c r="I281" s="8">
        <v>48.0</v>
      </c>
      <c r="J281" s="2" t="s">
        <v>222</v>
      </c>
      <c r="K281" s="19" t="str">
        <f t="shared" si="34"/>
        <v>&gt;&gt;45.7</v>
      </c>
      <c r="L281" s="3" t="s">
        <v>57</v>
      </c>
      <c r="M281" s="10">
        <f t="shared" si="36"/>
        <v>45.7</v>
      </c>
      <c r="N281" s="24">
        <v>274.0</v>
      </c>
      <c r="O281" s="24">
        <v>6.0</v>
      </c>
      <c r="P281" s="1"/>
      <c r="Q281" s="1"/>
      <c r="R281" s="1"/>
      <c r="S281" s="24">
        <v>18.0</v>
      </c>
      <c r="T281" s="1"/>
      <c r="U281" s="24">
        <v>7.0</v>
      </c>
      <c r="V281" s="1"/>
      <c r="W281" s="24">
        <v>10.0</v>
      </c>
      <c r="X281" s="1"/>
      <c r="Y281" s="24">
        <v>39.0</v>
      </c>
      <c r="Z281" s="32" t="s">
        <v>51</v>
      </c>
      <c r="AA281" s="32" t="s">
        <v>836</v>
      </c>
      <c r="AB281" s="32" t="s">
        <v>51</v>
      </c>
      <c r="AC281" s="11">
        <v>2.0</v>
      </c>
      <c r="AD281" s="2" t="s">
        <v>53</v>
      </c>
      <c r="AE281" s="2" t="s">
        <v>53</v>
      </c>
      <c r="AF281" s="2" t="s">
        <v>54</v>
      </c>
      <c r="AG281" s="2" t="s">
        <v>830</v>
      </c>
      <c r="AH281" s="2" t="s">
        <v>139</v>
      </c>
      <c r="AI281" s="8" t="s">
        <v>38</v>
      </c>
      <c r="AJ281" s="8" t="s">
        <v>48</v>
      </c>
    </row>
    <row r="282" hidden="1">
      <c r="A282" s="2" t="s">
        <v>828</v>
      </c>
      <c r="B282" s="85" t="s">
        <v>829</v>
      </c>
      <c r="C282" s="2" t="s">
        <v>48</v>
      </c>
      <c r="D282" s="2" t="s">
        <v>38</v>
      </c>
      <c r="E282" s="2" t="s">
        <v>705</v>
      </c>
      <c r="F282" s="2" t="s">
        <v>830</v>
      </c>
      <c r="G282" s="2" t="s">
        <v>139</v>
      </c>
      <c r="H282" s="32" t="s">
        <v>837</v>
      </c>
      <c r="I282" s="8">
        <v>35.0</v>
      </c>
      <c r="J282" s="2" t="s">
        <v>222</v>
      </c>
      <c r="K282" s="19" t="str">
        <f t="shared" si="34"/>
        <v>&gt;150.9</v>
      </c>
      <c r="L282" s="3" t="s">
        <v>67</v>
      </c>
      <c r="M282" s="10">
        <f t="shared" si="36"/>
        <v>150.9</v>
      </c>
      <c r="N282" s="24">
        <v>2717.0</v>
      </c>
      <c r="O282" s="24">
        <v>18.0</v>
      </c>
      <c r="S282" s="24">
        <v>333.0</v>
      </c>
      <c r="U282" s="24">
        <v>144.0</v>
      </c>
      <c r="W282" s="24">
        <v>78.0</v>
      </c>
      <c r="Y282" s="24">
        <v>391.0</v>
      </c>
      <c r="Z282" s="32" t="s">
        <v>431</v>
      </c>
      <c r="AA282" s="32" t="s">
        <v>838</v>
      </c>
      <c r="AB282" s="32" t="s">
        <v>431</v>
      </c>
      <c r="AC282" s="90">
        <v>3.0</v>
      </c>
      <c r="AD282" s="8" t="s">
        <v>53</v>
      </c>
      <c r="AE282" s="8" t="s">
        <v>53</v>
      </c>
      <c r="AF282" s="8" t="s">
        <v>54</v>
      </c>
      <c r="AG282" s="2" t="s">
        <v>830</v>
      </c>
      <c r="AH282" s="2" t="s">
        <v>139</v>
      </c>
      <c r="AI282" s="8" t="s">
        <v>38</v>
      </c>
      <c r="AJ282" s="8" t="s">
        <v>48</v>
      </c>
    </row>
    <row r="283">
      <c r="A283" s="8" t="s">
        <v>839</v>
      </c>
      <c r="B283" s="69" t="s">
        <v>840</v>
      </c>
      <c r="C283" s="8" t="s">
        <v>166</v>
      </c>
      <c r="D283" s="8" t="s">
        <v>38</v>
      </c>
      <c r="E283" s="8" t="s">
        <v>841</v>
      </c>
      <c r="F283" s="32" t="s">
        <v>40</v>
      </c>
      <c r="G283" s="32" t="s">
        <v>198</v>
      </c>
      <c r="H283" s="32" t="s">
        <v>842</v>
      </c>
      <c r="I283" s="8" t="s">
        <v>139</v>
      </c>
      <c r="J283" s="8" t="s">
        <v>43</v>
      </c>
      <c r="K283" s="19" t="str">
        <f t="shared" si="34"/>
        <v>38</v>
      </c>
      <c r="L283" s="91"/>
      <c r="M283" s="92">
        <v>38.0</v>
      </c>
      <c r="N283" s="8">
        <v>858.0</v>
      </c>
      <c r="O283" s="8">
        <v>23.0</v>
      </c>
      <c r="S283" s="8">
        <v>660.0</v>
      </c>
      <c r="U283" s="8">
        <v>141.0</v>
      </c>
      <c r="W283" s="8">
        <v>330.0</v>
      </c>
      <c r="Y283" s="8">
        <v>330.0</v>
      </c>
      <c r="Z283" s="8" t="s">
        <v>251</v>
      </c>
      <c r="AA283" s="8" t="s">
        <v>843</v>
      </c>
      <c r="AB283" s="8" t="s">
        <v>251</v>
      </c>
      <c r="AC283" s="90">
        <v>2.0</v>
      </c>
      <c r="AD283" s="8" t="s">
        <v>53</v>
      </c>
      <c r="AE283" s="8" t="s">
        <v>53</v>
      </c>
      <c r="AF283" s="12" t="s">
        <v>53</v>
      </c>
      <c r="AG283" s="8" t="s">
        <v>40</v>
      </c>
      <c r="AH283" s="8" t="s">
        <v>198</v>
      </c>
      <c r="AI283" s="8" t="s">
        <v>48</v>
      </c>
      <c r="AJ283" s="8" t="s">
        <v>48</v>
      </c>
    </row>
    <row r="284">
      <c r="A284" s="8" t="s">
        <v>839</v>
      </c>
      <c r="B284" s="69" t="s">
        <v>840</v>
      </c>
      <c r="C284" s="8" t="s">
        <v>166</v>
      </c>
      <c r="D284" s="8" t="s">
        <v>38</v>
      </c>
      <c r="E284" s="8" t="s">
        <v>841</v>
      </c>
      <c r="F284" s="32" t="s">
        <v>40</v>
      </c>
      <c r="G284" s="32" t="s">
        <v>198</v>
      </c>
      <c r="H284" s="32" t="s">
        <v>844</v>
      </c>
      <c r="I284" s="8" t="s">
        <v>139</v>
      </c>
      <c r="J284" s="8" t="s">
        <v>43</v>
      </c>
      <c r="K284" s="19" t="str">
        <f t="shared" si="34"/>
        <v>34</v>
      </c>
      <c r="L284" s="91"/>
      <c r="M284" s="92">
        <v>34.0</v>
      </c>
      <c r="N284" s="8">
        <v>167.0</v>
      </c>
      <c r="O284" s="8">
        <v>5.0</v>
      </c>
      <c r="U284" s="8">
        <v>9.0</v>
      </c>
      <c r="Z284" s="8" t="s">
        <v>251</v>
      </c>
      <c r="AA284" s="8" t="s">
        <v>845</v>
      </c>
      <c r="AB284" s="8" t="s">
        <v>251</v>
      </c>
      <c r="AC284" s="90">
        <v>2.0</v>
      </c>
      <c r="AD284" s="8" t="s">
        <v>53</v>
      </c>
      <c r="AE284" s="8" t="s">
        <v>53</v>
      </c>
      <c r="AF284" s="12" t="s">
        <v>53</v>
      </c>
      <c r="AG284" s="8" t="s">
        <v>40</v>
      </c>
      <c r="AH284" s="8" t="s">
        <v>198</v>
      </c>
      <c r="AI284" s="8" t="s">
        <v>48</v>
      </c>
      <c r="AJ284" s="8" t="s">
        <v>48</v>
      </c>
    </row>
    <row r="285">
      <c r="A285" s="8" t="s">
        <v>839</v>
      </c>
      <c r="B285" s="93" t="s">
        <v>840</v>
      </c>
      <c r="C285" s="8" t="s">
        <v>166</v>
      </c>
      <c r="D285" s="8" t="s">
        <v>38</v>
      </c>
      <c r="E285" s="8" t="s">
        <v>841</v>
      </c>
      <c r="F285" s="32" t="s">
        <v>40</v>
      </c>
      <c r="G285" s="32" t="s">
        <v>198</v>
      </c>
      <c r="H285" s="32" t="s">
        <v>846</v>
      </c>
      <c r="I285" s="8" t="s">
        <v>139</v>
      </c>
      <c r="J285" s="8" t="s">
        <v>43</v>
      </c>
      <c r="K285" s="19" t="str">
        <f t="shared" si="34"/>
        <v>19</v>
      </c>
      <c r="L285" s="91"/>
      <c r="M285" s="92">
        <v>19.0</v>
      </c>
      <c r="N285" s="8">
        <v>4154.0</v>
      </c>
      <c r="O285" s="8">
        <v>219.0</v>
      </c>
      <c r="U285" s="8">
        <v>451.0</v>
      </c>
      <c r="Z285" s="8" t="s">
        <v>847</v>
      </c>
      <c r="AA285" s="8" t="s">
        <v>848</v>
      </c>
      <c r="AB285" s="8" t="s">
        <v>847</v>
      </c>
      <c r="AC285" s="90">
        <v>3.0</v>
      </c>
      <c r="AD285" s="8" t="s">
        <v>53</v>
      </c>
      <c r="AE285" s="8" t="s">
        <v>53</v>
      </c>
      <c r="AF285" s="12" t="s">
        <v>53</v>
      </c>
      <c r="AG285" s="8" t="s">
        <v>40</v>
      </c>
      <c r="AH285" s="8" t="s">
        <v>198</v>
      </c>
      <c r="AI285" s="8" t="s">
        <v>48</v>
      </c>
      <c r="AJ285" s="8" t="s">
        <v>48</v>
      </c>
    </row>
    <row r="286">
      <c r="A286" s="8" t="s">
        <v>849</v>
      </c>
      <c r="B286" s="25" t="s">
        <v>850</v>
      </c>
      <c r="C286" s="8" t="s">
        <v>38</v>
      </c>
      <c r="D286" s="8" t="s">
        <v>38</v>
      </c>
      <c r="E286" s="8" t="s">
        <v>841</v>
      </c>
      <c r="F286" s="32" t="s">
        <v>40</v>
      </c>
      <c r="G286" s="32" t="s">
        <v>148</v>
      </c>
      <c r="H286" s="32" t="s">
        <v>851</v>
      </c>
      <c r="I286" s="8">
        <v>20.0</v>
      </c>
      <c r="J286" s="8" t="s">
        <v>43</v>
      </c>
      <c r="K286" s="19" t="str">
        <f t="shared" si="34"/>
        <v>&gt;&gt;27.4</v>
      </c>
      <c r="L286" s="92" t="s">
        <v>57</v>
      </c>
      <c r="M286" s="92">
        <v>27.4</v>
      </c>
      <c r="N286" s="8">
        <v>384.0</v>
      </c>
      <c r="O286" s="8">
        <v>14.0</v>
      </c>
      <c r="Y286" s="8">
        <v>174.0</v>
      </c>
      <c r="Z286" s="32" t="s">
        <v>852</v>
      </c>
      <c r="AA286" s="32" t="s">
        <v>127</v>
      </c>
      <c r="AB286" s="32" t="s">
        <v>852</v>
      </c>
      <c r="AC286" s="90">
        <v>2.0</v>
      </c>
      <c r="AD286" s="8" t="s">
        <v>144</v>
      </c>
      <c r="AE286" s="8" t="s">
        <v>144</v>
      </c>
      <c r="AF286" s="12" t="s">
        <v>144</v>
      </c>
      <c r="AG286" s="32" t="s">
        <v>40</v>
      </c>
      <c r="AH286" s="32" t="s">
        <v>148</v>
      </c>
      <c r="AI286" s="8" t="s">
        <v>48</v>
      </c>
      <c r="AJ286" s="8" t="s">
        <v>48</v>
      </c>
    </row>
    <row r="287">
      <c r="A287" s="8" t="s">
        <v>849</v>
      </c>
      <c r="B287" s="25" t="s">
        <v>850</v>
      </c>
      <c r="C287" s="8" t="s">
        <v>38</v>
      </c>
      <c r="D287" s="8" t="s">
        <v>38</v>
      </c>
      <c r="E287" s="8" t="s">
        <v>841</v>
      </c>
      <c r="F287" s="32" t="s">
        <v>40</v>
      </c>
      <c r="G287" s="32" t="s">
        <v>148</v>
      </c>
      <c r="H287" s="32" t="s">
        <v>853</v>
      </c>
      <c r="I287" s="8">
        <v>19.0</v>
      </c>
      <c r="J287" s="8" t="s">
        <v>43</v>
      </c>
      <c r="K287" s="19" t="str">
        <f t="shared" si="34"/>
        <v>&gt;&gt;56.8</v>
      </c>
      <c r="L287" s="92" t="s">
        <v>57</v>
      </c>
      <c r="M287" s="92">
        <v>56.8</v>
      </c>
      <c r="N287" s="8">
        <v>795.0</v>
      </c>
      <c r="O287" s="8">
        <v>14.0</v>
      </c>
      <c r="Y287" s="8">
        <v>318.0</v>
      </c>
      <c r="Z287" s="32" t="s">
        <v>854</v>
      </c>
      <c r="AA287" s="32" t="s">
        <v>763</v>
      </c>
      <c r="AB287" s="32" t="s">
        <v>854</v>
      </c>
      <c r="AC287" s="90" t="s">
        <v>105</v>
      </c>
      <c r="AD287" s="90" t="s">
        <v>105</v>
      </c>
      <c r="AE287" s="90" t="s">
        <v>105</v>
      </c>
      <c r="AF287" s="90" t="s">
        <v>105</v>
      </c>
      <c r="AG287" s="32" t="s">
        <v>40</v>
      </c>
      <c r="AH287" s="32" t="s">
        <v>148</v>
      </c>
      <c r="AI287" s="8" t="s">
        <v>48</v>
      </c>
      <c r="AJ287" s="8" t="s">
        <v>48</v>
      </c>
    </row>
    <row r="288">
      <c r="A288" s="8" t="s">
        <v>849</v>
      </c>
      <c r="B288" s="25" t="s">
        <v>850</v>
      </c>
      <c r="C288" s="8" t="s">
        <v>38</v>
      </c>
      <c r="D288" s="8" t="s">
        <v>38</v>
      </c>
      <c r="E288" s="8" t="s">
        <v>841</v>
      </c>
      <c r="F288" s="32" t="s">
        <v>40</v>
      </c>
      <c r="G288" s="32" t="s">
        <v>148</v>
      </c>
      <c r="H288" s="32" t="s">
        <v>855</v>
      </c>
      <c r="I288" s="8">
        <v>20.0</v>
      </c>
      <c r="J288" s="8" t="s">
        <v>43</v>
      </c>
      <c r="K288" s="19" t="str">
        <f t="shared" si="34"/>
        <v>&gt;&gt;25.5</v>
      </c>
      <c r="L288" s="92" t="s">
        <v>57</v>
      </c>
      <c r="M288" s="92">
        <v>25.5</v>
      </c>
      <c r="N288" s="8">
        <v>383.0</v>
      </c>
      <c r="O288" s="8">
        <v>15.0</v>
      </c>
      <c r="Y288" s="8">
        <v>111.0</v>
      </c>
      <c r="Z288" s="32" t="s">
        <v>157</v>
      </c>
      <c r="AA288" s="32" t="s">
        <v>127</v>
      </c>
      <c r="AB288" s="32" t="s">
        <v>157</v>
      </c>
      <c r="AC288" s="90">
        <v>2.0</v>
      </c>
      <c r="AD288" s="90" t="s">
        <v>159</v>
      </c>
      <c r="AE288" s="90" t="s">
        <v>159</v>
      </c>
      <c r="AF288" s="90" t="s">
        <v>159</v>
      </c>
      <c r="AG288" s="32" t="s">
        <v>40</v>
      </c>
      <c r="AH288" s="32" t="s">
        <v>148</v>
      </c>
      <c r="AI288" s="8" t="s">
        <v>48</v>
      </c>
      <c r="AJ288" s="8" t="s">
        <v>48</v>
      </c>
    </row>
    <row r="289">
      <c r="A289" s="8" t="s">
        <v>849</v>
      </c>
      <c r="B289" s="25" t="s">
        <v>850</v>
      </c>
      <c r="C289" s="8" t="s">
        <v>38</v>
      </c>
      <c r="D289" s="8" t="s">
        <v>38</v>
      </c>
      <c r="E289" s="8" t="s">
        <v>841</v>
      </c>
      <c r="F289" s="32" t="s">
        <v>40</v>
      </c>
      <c r="G289" s="32" t="s">
        <v>148</v>
      </c>
      <c r="H289" s="32" t="s">
        <v>856</v>
      </c>
      <c r="I289" s="8">
        <v>20.0</v>
      </c>
      <c r="J289" s="8" t="s">
        <v>43</v>
      </c>
      <c r="K289" s="19" t="str">
        <f t="shared" si="34"/>
        <v>&gt;54.8</v>
      </c>
      <c r="L289" s="92" t="s">
        <v>67</v>
      </c>
      <c r="M289" s="92">
        <v>54.8</v>
      </c>
      <c r="N289" s="8">
        <v>1424.0</v>
      </c>
      <c r="O289" s="8">
        <v>26.0</v>
      </c>
      <c r="Y289" s="8">
        <v>1424.0</v>
      </c>
      <c r="Z289" s="32" t="s">
        <v>857</v>
      </c>
      <c r="AA289" s="32" t="s">
        <v>858</v>
      </c>
      <c r="AB289" s="32" t="s">
        <v>857</v>
      </c>
      <c r="AC289" s="90" t="s">
        <v>105</v>
      </c>
      <c r="AD289" s="90" t="s">
        <v>105</v>
      </c>
      <c r="AE289" s="90" t="s">
        <v>105</v>
      </c>
      <c r="AF289" s="90" t="s">
        <v>105</v>
      </c>
      <c r="AG289" s="32" t="s">
        <v>40</v>
      </c>
      <c r="AH289" s="32" t="s">
        <v>148</v>
      </c>
      <c r="AI289" s="8" t="s">
        <v>48</v>
      </c>
      <c r="AJ289" s="8" t="s">
        <v>48</v>
      </c>
    </row>
    <row r="290">
      <c r="A290" s="8" t="s">
        <v>859</v>
      </c>
      <c r="B290" s="94" t="s">
        <v>860</v>
      </c>
      <c r="C290" s="8" t="s">
        <v>48</v>
      </c>
      <c r="D290" s="8" t="s">
        <v>48</v>
      </c>
      <c r="E290" s="8" t="s">
        <v>861</v>
      </c>
      <c r="F290" s="8" t="s">
        <v>72</v>
      </c>
      <c r="G290" s="8" t="s">
        <v>132</v>
      </c>
      <c r="H290" s="8" t="s">
        <v>862</v>
      </c>
      <c r="J290" s="8" t="s">
        <v>133</v>
      </c>
      <c r="K290" s="92">
        <v>13.7</v>
      </c>
      <c r="L290" s="92"/>
      <c r="M290" s="92">
        <v>13.7</v>
      </c>
      <c r="N290" s="8">
        <v>333.0</v>
      </c>
      <c r="O290" s="8">
        <v>24.0</v>
      </c>
      <c r="Z290" s="8" t="s">
        <v>85</v>
      </c>
      <c r="AA290" s="8" t="s">
        <v>845</v>
      </c>
      <c r="AB290" s="8" t="s">
        <v>85</v>
      </c>
      <c r="AC290" s="90">
        <v>2.0</v>
      </c>
      <c r="AD290" s="8" t="s">
        <v>53</v>
      </c>
      <c r="AE290" s="8" t="s">
        <v>53</v>
      </c>
      <c r="AF290" s="12" t="s">
        <v>86</v>
      </c>
      <c r="AG290" s="8" t="s">
        <v>72</v>
      </c>
      <c r="AH290" s="8" t="s">
        <v>132</v>
      </c>
      <c r="AI290" s="8" t="s">
        <v>48</v>
      </c>
      <c r="AJ290" s="8" t="s">
        <v>48</v>
      </c>
    </row>
    <row r="291">
      <c r="A291" s="8" t="s">
        <v>859</v>
      </c>
      <c r="B291" s="94" t="s">
        <v>860</v>
      </c>
      <c r="C291" s="8" t="s">
        <v>48</v>
      </c>
      <c r="D291" s="8" t="s">
        <v>48</v>
      </c>
      <c r="E291" s="8" t="s">
        <v>861</v>
      </c>
      <c r="F291" s="8" t="s">
        <v>72</v>
      </c>
      <c r="G291" s="8" t="s">
        <v>132</v>
      </c>
      <c r="H291" s="8" t="s">
        <v>863</v>
      </c>
      <c r="J291" s="8" t="s">
        <v>133</v>
      </c>
      <c r="K291" s="92">
        <v>6.17</v>
      </c>
      <c r="L291" s="91"/>
      <c r="M291" s="92">
        <v>6.17</v>
      </c>
      <c r="N291" s="8">
        <v>2196.0</v>
      </c>
      <c r="O291" s="8">
        <v>356.0</v>
      </c>
      <c r="Z291" s="8" t="s">
        <v>864</v>
      </c>
      <c r="AA291" s="8" t="s">
        <v>865</v>
      </c>
      <c r="AB291" s="8" t="s">
        <v>866</v>
      </c>
      <c r="AC291" s="90">
        <v>3.0</v>
      </c>
      <c r="AD291" s="8" t="s">
        <v>53</v>
      </c>
      <c r="AE291" s="8" t="s">
        <v>53</v>
      </c>
      <c r="AF291" s="12" t="s">
        <v>86</v>
      </c>
      <c r="AG291" s="8" t="s">
        <v>72</v>
      </c>
      <c r="AH291" s="8" t="s">
        <v>132</v>
      </c>
      <c r="AI291" s="8" t="s">
        <v>48</v>
      </c>
      <c r="AJ291" s="8" t="s">
        <v>48</v>
      </c>
    </row>
    <row r="292">
      <c r="A292" s="8" t="s">
        <v>859</v>
      </c>
      <c r="B292" s="94" t="s">
        <v>860</v>
      </c>
      <c r="C292" s="8" t="s">
        <v>48</v>
      </c>
      <c r="D292" s="8" t="s">
        <v>48</v>
      </c>
      <c r="E292" s="8" t="s">
        <v>861</v>
      </c>
      <c r="F292" s="8" t="s">
        <v>72</v>
      </c>
      <c r="G292" s="8" t="s">
        <v>132</v>
      </c>
      <c r="H292" s="8" t="s">
        <v>867</v>
      </c>
      <c r="J292" s="8" t="s">
        <v>133</v>
      </c>
      <c r="K292" s="92">
        <v>19.7</v>
      </c>
      <c r="L292" s="92"/>
      <c r="M292" s="92">
        <v>19.7</v>
      </c>
      <c r="N292" s="8">
        <v>43.8</v>
      </c>
      <c r="O292" s="8">
        <v>2.2</v>
      </c>
      <c r="Z292" s="8" t="s">
        <v>78</v>
      </c>
      <c r="AA292" s="8" t="s">
        <v>845</v>
      </c>
      <c r="AB292" s="8" t="s">
        <v>78</v>
      </c>
      <c r="AC292" s="90">
        <v>2.0</v>
      </c>
      <c r="AD292" s="8" t="s">
        <v>79</v>
      </c>
      <c r="AE292" s="8" t="s">
        <v>79</v>
      </c>
      <c r="AF292" s="12" t="s">
        <v>79</v>
      </c>
      <c r="AG292" s="8" t="s">
        <v>72</v>
      </c>
      <c r="AH292" s="8" t="s">
        <v>132</v>
      </c>
      <c r="AI292" s="8" t="s">
        <v>48</v>
      </c>
      <c r="AJ292" s="8" t="s">
        <v>48</v>
      </c>
    </row>
    <row r="293">
      <c r="A293" s="8" t="s">
        <v>859</v>
      </c>
      <c r="B293" s="94" t="s">
        <v>860</v>
      </c>
      <c r="C293" s="8" t="s">
        <v>48</v>
      </c>
      <c r="D293" s="8" t="s">
        <v>48</v>
      </c>
      <c r="E293" s="8" t="s">
        <v>861</v>
      </c>
      <c r="F293" s="8" t="s">
        <v>72</v>
      </c>
      <c r="G293" s="8" t="s">
        <v>132</v>
      </c>
      <c r="H293" s="8" t="s">
        <v>868</v>
      </c>
      <c r="J293" s="8" t="s">
        <v>133</v>
      </c>
      <c r="K293" s="92">
        <v>3.03</v>
      </c>
      <c r="L293" s="91"/>
      <c r="M293" s="92">
        <v>3.03</v>
      </c>
      <c r="N293" s="8">
        <v>123.0</v>
      </c>
      <c r="O293" s="8">
        <v>41.0</v>
      </c>
      <c r="Z293" s="8" t="s">
        <v>869</v>
      </c>
      <c r="AA293" s="8" t="s">
        <v>870</v>
      </c>
      <c r="AB293" s="8" t="s">
        <v>869</v>
      </c>
      <c r="AC293" s="90">
        <v>3.0</v>
      </c>
      <c r="AD293" s="8" t="s">
        <v>79</v>
      </c>
      <c r="AE293" s="8" t="s">
        <v>79</v>
      </c>
      <c r="AF293" s="12" t="s">
        <v>79</v>
      </c>
      <c r="AG293" s="8" t="s">
        <v>72</v>
      </c>
      <c r="AH293" s="8" t="s">
        <v>132</v>
      </c>
      <c r="AI293" s="8" t="s">
        <v>48</v>
      </c>
      <c r="AJ293" s="8" t="s">
        <v>48</v>
      </c>
    </row>
    <row r="294">
      <c r="A294" s="8" t="s">
        <v>859</v>
      </c>
      <c r="B294" s="94" t="s">
        <v>860</v>
      </c>
      <c r="C294" s="8" t="s">
        <v>48</v>
      </c>
      <c r="D294" s="8" t="s">
        <v>48</v>
      </c>
      <c r="E294" s="8" t="s">
        <v>861</v>
      </c>
      <c r="F294" s="8" t="s">
        <v>72</v>
      </c>
      <c r="G294" s="8" t="s">
        <v>132</v>
      </c>
      <c r="H294" s="8" t="s">
        <v>871</v>
      </c>
      <c r="J294" s="8" t="s">
        <v>133</v>
      </c>
      <c r="K294" s="92">
        <v>5.7</v>
      </c>
      <c r="L294" s="92"/>
      <c r="M294" s="92">
        <v>5.7</v>
      </c>
      <c r="N294" s="8">
        <v>91.0</v>
      </c>
      <c r="O294" s="8">
        <v>15.0</v>
      </c>
      <c r="Z294" s="8" t="s">
        <v>51</v>
      </c>
      <c r="AA294" s="8" t="s">
        <v>845</v>
      </c>
      <c r="AB294" s="8" t="s">
        <v>51</v>
      </c>
      <c r="AC294" s="90">
        <v>2.0</v>
      </c>
      <c r="AD294" s="8" t="s">
        <v>53</v>
      </c>
      <c r="AE294" s="8" t="s">
        <v>53</v>
      </c>
      <c r="AF294" s="12" t="s">
        <v>54</v>
      </c>
      <c r="AG294" s="8" t="s">
        <v>72</v>
      </c>
      <c r="AH294" s="8" t="s">
        <v>132</v>
      </c>
      <c r="AI294" s="8" t="s">
        <v>48</v>
      </c>
      <c r="AJ294" s="8" t="s">
        <v>48</v>
      </c>
    </row>
    <row r="295">
      <c r="A295" s="8" t="s">
        <v>859</v>
      </c>
      <c r="B295" s="94" t="s">
        <v>860</v>
      </c>
      <c r="C295" s="8" t="s">
        <v>48</v>
      </c>
      <c r="D295" s="8" t="s">
        <v>48</v>
      </c>
      <c r="E295" s="8" t="s">
        <v>861</v>
      </c>
      <c r="F295" s="8" t="s">
        <v>72</v>
      </c>
      <c r="G295" s="8" t="s">
        <v>132</v>
      </c>
      <c r="H295" s="8" t="s">
        <v>872</v>
      </c>
      <c r="J295" s="8" t="s">
        <v>133</v>
      </c>
      <c r="K295" s="92">
        <v>2.25</v>
      </c>
      <c r="L295" s="91"/>
      <c r="M295" s="92">
        <v>2.25</v>
      </c>
      <c r="N295" s="8">
        <v>1310.0</v>
      </c>
      <c r="O295" s="8">
        <v>582.0</v>
      </c>
      <c r="Z295" s="8" t="s">
        <v>431</v>
      </c>
      <c r="AA295" s="8" t="s">
        <v>865</v>
      </c>
      <c r="AB295" s="8" t="s">
        <v>431</v>
      </c>
      <c r="AC295" s="90">
        <v>3.0</v>
      </c>
      <c r="AD295" s="8" t="s">
        <v>53</v>
      </c>
      <c r="AE295" s="8" t="s">
        <v>53</v>
      </c>
      <c r="AF295" s="12" t="s">
        <v>54</v>
      </c>
      <c r="AG295" s="8" t="s">
        <v>72</v>
      </c>
      <c r="AH295" s="8" t="s">
        <v>132</v>
      </c>
      <c r="AI295" s="8" t="s">
        <v>48</v>
      </c>
      <c r="AJ295" s="8" t="s">
        <v>48</v>
      </c>
    </row>
    <row r="296">
      <c r="A296" s="8" t="s">
        <v>859</v>
      </c>
      <c r="B296" s="95" t="s">
        <v>860</v>
      </c>
      <c r="C296" s="8" t="s">
        <v>48</v>
      </c>
      <c r="D296" s="8" t="s">
        <v>48</v>
      </c>
      <c r="E296" s="8" t="s">
        <v>861</v>
      </c>
      <c r="F296" s="8" t="s">
        <v>72</v>
      </c>
      <c r="G296" s="8" t="s">
        <v>132</v>
      </c>
      <c r="H296" s="8" t="s">
        <v>873</v>
      </c>
      <c r="J296" s="8" t="s">
        <v>133</v>
      </c>
      <c r="K296" s="92">
        <v>13.2</v>
      </c>
      <c r="L296" s="92"/>
      <c r="M296" s="92">
        <v>13.2</v>
      </c>
      <c r="N296" s="8">
        <v>51.0</v>
      </c>
      <c r="O296" s="8">
        <v>4.0</v>
      </c>
      <c r="Z296" s="8" t="s">
        <v>78</v>
      </c>
      <c r="AA296" s="8" t="s">
        <v>845</v>
      </c>
      <c r="AB296" s="8" t="s">
        <v>78</v>
      </c>
      <c r="AC296" s="90">
        <v>2.0</v>
      </c>
      <c r="AD296" s="8" t="s">
        <v>79</v>
      </c>
      <c r="AE296" s="8" t="s">
        <v>79</v>
      </c>
      <c r="AF296" s="12" t="s">
        <v>79</v>
      </c>
      <c r="AG296" s="8" t="s">
        <v>72</v>
      </c>
      <c r="AH296" s="8" t="s">
        <v>132</v>
      </c>
      <c r="AI296" s="8" t="s">
        <v>48</v>
      </c>
      <c r="AJ296" s="8" t="s">
        <v>48</v>
      </c>
    </row>
    <row r="297">
      <c r="A297" s="8" t="s">
        <v>859</v>
      </c>
      <c r="B297" s="95" t="s">
        <v>860</v>
      </c>
      <c r="C297" s="8" t="s">
        <v>48</v>
      </c>
      <c r="D297" s="8" t="s">
        <v>48</v>
      </c>
      <c r="E297" s="8" t="s">
        <v>861</v>
      </c>
      <c r="F297" s="8" t="s">
        <v>72</v>
      </c>
      <c r="G297" s="8" t="s">
        <v>132</v>
      </c>
      <c r="H297" s="8" t="s">
        <v>874</v>
      </c>
      <c r="J297" s="8" t="s">
        <v>133</v>
      </c>
      <c r="K297" s="92">
        <v>3.86</v>
      </c>
      <c r="L297" s="91"/>
      <c r="M297" s="92">
        <v>3.86</v>
      </c>
      <c r="N297" s="8">
        <v>1096.0</v>
      </c>
      <c r="O297" s="8">
        <v>284.0</v>
      </c>
      <c r="Z297" s="8" t="s">
        <v>875</v>
      </c>
      <c r="AA297" s="8" t="s">
        <v>865</v>
      </c>
      <c r="AB297" s="8" t="s">
        <v>875</v>
      </c>
      <c r="AC297" s="90">
        <v>3.0</v>
      </c>
      <c r="AD297" s="8" t="s">
        <v>71</v>
      </c>
      <c r="AE297" s="8" t="s">
        <v>71</v>
      </c>
      <c r="AF297" s="12" t="s">
        <v>71</v>
      </c>
      <c r="AG297" s="8" t="s">
        <v>72</v>
      </c>
      <c r="AH297" s="8" t="s">
        <v>132</v>
      </c>
      <c r="AI297" s="8" t="s">
        <v>48</v>
      </c>
      <c r="AJ297" s="8" t="s">
        <v>48</v>
      </c>
    </row>
    <row r="298">
      <c r="A298" s="8" t="s">
        <v>859</v>
      </c>
      <c r="B298" s="95" t="s">
        <v>860</v>
      </c>
      <c r="C298" s="8" t="s">
        <v>48</v>
      </c>
      <c r="D298" s="8" t="s">
        <v>48</v>
      </c>
      <c r="E298" s="8" t="s">
        <v>861</v>
      </c>
      <c r="F298" s="8" t="s">
        <v>72</v>
      </c>
      <c r="G298" s="8" t="s">
        <v>132</v>
      </c>
      <c r="H298" s="8" t="s">
        <v>876</v>
      </c>
      <c r="J298" s="8" t="s">
        <v>133</v>
      </c>
      <c r="K298" s="92">
        <v>7.8</v>
      </c>
      <c r="L298" s="92"/>
      <c r="M298" s="92">
        <v>7.8</v>
      </c>
      <c r="N298" s="8">
        <v>70.0</v>
      </c>
      <c r="O298" s="8">
        <v>9.0</v>
      </c>
      <c r="Z298" s="8" t="s">
        <v>51</v>
      </c>
      <c r="AA298" s="8" t="s">
        <v>845</v>
      </c>
      <c r="AB298" s="8" t="s">
        <v>51</v>
      </c>
      <c r="AC298" s="90">
        <v>2.0</v>
      </c>
      <c r="AD298" s="8" t="s">
        <v>53</v>
      </c>
      <c r="AE298" s="8" t="s">
        <v>53</v>
      </c>
      <c r="AF298" s="12" t="s">
        <v>54</v>
      </c>
      <c r="AG298" s="8" t="s">
        <v>72</v>
      </c>
      <c r="AH298" s="8" t="s">
        <v>132</v>
      </c>
      <c r="AI298" s="8" t="s">
        <v>48</v>
      </c>
      <c r="AJ298" s="8" t="s">
        <v>48</v>
      </c>
    </row>
    <row r="299">
      <c r="A299" s="8" t="s">
        <v>859</v>
      </c>
      <c r="B299" s="95" t="s">
        <v>860</v>
      </c>
      <c r="C299" s="8" t="s">
        <v>48</v>
      </c>
      <c r="D299" s="8" t="s">
        <v>48</v>
      </c>
      <c r="E299" s="8" t="s">
        <v>861</v>
      </c>
      <c r="F299" s="8" t="s">
        <v>72</v>
      </c>
      <c r="G299" s="8" t="s">
        <v>132</v>
      </c>
      <c r="H299" s="8" t="s">
        <v>877</v>
      </c>
      <c r="J299" s="8" t="s">
        <v>133</v>
      </c>
      <c r="K299" s="92">
        <v>3.04</v>
      </c>
      <c r="L299" s="91"/>
      <c r="M299" s="92">
        <v>3.04</v>
      </c>
      <c r="N299" s="8">
        <v>973.0</v>
      </c>
      <c r="O299" s="8">
        <v>320.0</v>
      </c>
      <c r="Z299" s="8" t="s">
        <v>878</v>
      </c>
      <c r="AA299" s="8" t="s">
        <v>865</v>
      </c>
      <c r="AB299" s="8" t="s">
        <v>878</v>
      </c>
      <c r="AC299" s="90">
        <v>3.0</v>
      </c>
      <c r="AD299" s="8" t="s">
        <v>71</v>
      </c>
      <c r="AE299" s="8" t="s">
        <v>71</v>
      </c>
      <c r="AF299" s="12" t="s">
        <v>71</v>
      </c>
      <c r="AG299" s="8" t="s">
        <v>72</v>
      </c>
      <c r="AH299" s="8" t="s">
        <v>132</v>
      </c>
      <c r="AI299" s="8" t="s">
        <v>48</v>
      </c>
      <c r="AJ299" s="8" t="s">
        <v>48</v>
      </c>
    </row>
    <row r="300">
      <c r="A300" s="8" t="s">
        <v>879</v>
      </c>
      <c r="B300" s="25" t="s">
        <v>880</v>
      </c>
      <c r="C300" s="8" t="s">
        <v>38</v>
      </c>
      <c r="D300" s="8" t="s">
        <v>38</v>
      </c>
      <c r="E300" s="8" t="s">
        <v>881</v>
      </c>
      <c r="F300" s="8" t="s">
        <v>72</v>
      </c>
      <c r="G300" s="8" t="s">
        <v>148</v>
      </c>
      <c r="H300" s="8" t="s">
        <v>882</v>
      </c>
      <c r="I300" s="8">
        <v>29.0</v>
      </c>
      <c r="J300" s="8" t="s">
        <v>133</v>
      </c>
      <c r="K300" s="92" t="str">
        <f t="shared" ref="K300:K340" si="37">L300&amp;""&amp;M300</f>
        <v>&gt;&gt;12.5</v>
      </c>
      <c r="L300" s="92" t="s">
        <v>57</v>
      </c>
      <c r="M300" s="91">
        <f t="shared" ref="M300:M304" si="38">ROUND(N300/O300,1)</f>
        <v>12.5</v>
      </c>
      <c r="N300" s="8">
        <v>249.0</v>
      </c>
      <c r="O300" s="8">
        <v>20.0</v>
      </c>
      <c r="Y300" s="8">
        <v>55.0</v>
      </c>
      <c r="Z300" s="8" t="s">
        <v>883</v>
      </c>
      <c r="AA300" s="8" t="s">
        <v>884</v>
      </c>
      <c r="AB300" s="8" t="s">
        <v>883</v>
      </c>
      <c r="AC300" s="90" t="s">
        <v>60</v>
      </c>
      <c r="AD300" s="8" t="s">
        <v>60</v>
      </c>
      <c r="AE300" s="8" t="s">
        <v>60</v>
      </c>
      <c r="AF300" s="8" t="s">
        <v>60</v>
      </c>
      <c r="AG300" s="8" t="s">
        <v>72</v>
      </c>
      <c r="AH300" s="8" t="s">
        <v>148</v>
      </c>
      <c r="AI300" s="8" t="s">
        <v>48</v>
      </c>
      <c r="AJ300" s="8" t="s">
        <v>48</v>
      </c>
    </row>
    <row r="301">
      <c r="A301" s="8" t="s">
        <v>879</v>
      </c>
      <c r="B301" s="25" t="s">
        <v>880</v>
      </c>
      <c r="C301" s="8" t="s">
        <v>38</v>
      </c>
      <c r="D301" s="8" t="s">
        <v>38</v>
      </c>
      <c r="E301" s="8" t="s">
        <v>881</v>
      </c>
      <c r="F301" s="8" t="s">
        <v>72</v>
      </c>
      <c r="G301" s="8" t="s">
        <v>148</v>
      </c>
      <c r="H301" s="8" t="s">
        <v>885</v>
      </c>
      <c r="I301" s="8">
        <v>37.0</v>
      </c>
      <c r="J301" s="8" t="s">
        <v>133</v>
      </c>
      <c r="K301" s="92" t="str">
        <f t="shared" si="37"/>
        <v>25.6</v>
      </c>
      <c r="L301" s="91"/>
      <c r="M301" s="91">
        <f t="shared" si="38"/>
        <v>25.6</v>
      </c>
      <c r="N301" s="8">
        <v>4102.0</v>
      </c>
      <c r="O301" s="8">
        <v>160.0</v>
      </c>
      <c r="Y301" s="8">
        <v>1038.0</v>
      </c>
      <c r="Z301" s="8" t="s">
        <v>885</v>
      </c>
      <c r="AA301" s="8"/>
      <c r="AB301" s="8" t="s">
        <v>886</v>
      </c>
      <c r="AC301" s="90" t="s">
        <v>47</v>
      </c>
      <c r="AD301" s="8" t="s">
        <v>47</v>
      </c>
      <c r="AE301" s="8" t="s">
        <v>47</v>
      </c>
      <c r="AF301" s="8" t="s">
        <v>47</v>
      </c>
      <c r="AG301" s="8" t="s">
        <v>72</v>
      </c>
      <c r="AH301" s="8" t="s">
        <v>148</v>
      </c>
      <c r="AI301" s="8" t="s">
        <v>48</v>
      </c>
      <c r="AJ301" s="8" t="s">
        <v>48</v>
      </c>
    </row>
    <row r="302">
      <c r="A302" s="8" t="s">
        <v>879</v>
      </c>
      <c r="B302" s="25" t="s">
        <v>880</v>
      </c>
      <c r="C302" s="8" t="s">
        <v>38</v>
      </c>
      <c r="D302" s="8" t="s">
        <v>38</v>
      </c>
      <c r="E302" s="8" t="s">
        <v>881</v>
      </c>
      <c r="F302" s="8" t="s">
        <v>72</v>
      </c>
      <c r="G302" s="8" t="s">
        <v>148</v>
      </c>
      <c r="H302" s="8" t="s">
        <v>887</v>
      </c>
      <c r="I302" s="8">
        <v>37.0</v>
      </c>
      <c r="J302" s="8" t="s">
        <v>133</v>
      </c>
      <c r="K302" s="92" t="str">
        <f t="shared" si="37"/>
        <v>2.1</v>
      </c>
      <c r="L302" s="91"/>
      <c r="M302" s="91">
        <f t="shared" si="38"/>
        <v>2.1</v>
      </c>
      <c r="N302" s="8">
        <v>1972.0</v>
      </c>
      <c r="O302" s="8">
        <v>943.0</v>
      </c>
      <c r="Y302" s="8">
        <v>704.0</v>
      </c>
      <c r="Z302" s="8" t="s">
        <v>887</v>
      </c>
      <c r="AA302" s="8"/>
      <c r="AB302" s="8" t="s">
        <v>888</v>
      </c>
      <c r="AC302" s="90" t="s">
        <v>47</v>
      </c>
      <c r="AD302" s="8" t="s">
        <v>47</v>
      </c>
      <c r="AE302" s="8" t="s">
        <v>47</v>
      </c>
      <c r="AF302" s="8" t="s">
        <v>47</v>
      </c>
      <c r="AG302" s="8" t="s">
        <v>72</v>
      </c>
      <c r="AH302" s="8" t="s">
        <v>148</v>
      </c>
      <c r="AI302" s="8" t="s">
        <v>48</v>
      </c>
      <c r="AJ302" s="8" t="s">
        <v>48</v>
      </c>
    </row>
    <row r="303">
      <c r="A303" s="8" t="s">
        <v>879</v>
      </c>
      <c r="B303" s="25" t="s">
        <v>880</v>
      </c>
      <c r="C303" s="8" t="s">
        <v>38</v>
      </c>
      <c r="D303" s="8" t="s">
        <v>38</v>
      </c>
      <c r="E303" s="8" t="s">
        <v>881</v>
      </c>
      <c r="F303" s="8" t="s">
        <v>72</v>
      </c>
      <c r="G303" s="8" t="s">
        <v>148</v>
      </c>
      <c r="H303" s="8" t="s">
        <v>889</v>
      </c>
      <c r="I303" s="8">
        <v>17.0</v>
      </c>
      <c r="J303" s="8" t="s">
        <v>133</v>
      </c>
      <c r="K303" s="92" t="str">
        <f t="shared" si="37"/>
        <v>2.4</v>
      </c>
      <c r="L303" s="91"/>
      <c r="M303" s="91">
        <f t="shared" si="38"/>
        <v>2.4</v>
      </c>
      <c r="N303" s="8">
        <v>4741.0</v>
      </c>
      <c r="O303" s="8">
        <v>1953.0</v>
      </c>
      <c r="Y303" s="8">
        <v>1496.0</v>
      </c>
      <c r="Z303" s="8" t="s">
        <v>887</v>
      </c>
      <c r="AA303" s="8" t="s">
        <v>77</v>
      </c>
      <c r="AB303" s="8" t="s">
        <v>888</v>
      </c>
      <c r="AC303" s="90" t="s">
        <v>47</v>
      </c>
      <c r="AD303" s="8" t="s">
        <v>47</v>
      </c>
      <c r="AE303" s="8" t="s">
        <v>47</v>
      </c>
      <c r="AF303" s="8" t="s">
        <v>47</v>
      </c>
      <c r="AG303" s="8" t="s">
        <v>72</v>
      </c>
      <c r="AH303" s="8" t="s">
        <v>148</v>
      </c>
      <c r="AI303" s="8" t="s">
        <v>48</v>
      </c>
      <c r="AJ303" s="8" t="s">
        <v>48</v>
      </c>
    </row>
    <row r="304">
      <c r="A304" s="8" t="s">
        <v>879</v>
      </c>
      <c r="B304" s="25" t="s">
        <v>880</v>
      </c>
      <c r="C304" s="8" t="s">
        <v>38</v>
      </c>
      <c r="D304" s="8" t="s">
        <v>38</v>
      </c>
      <c r="E304" s="8" t="s">
        <v>881</v>
      </c>
      <c r="F304" s="8" t="s">
        <v>72</v>
      </c>
      <c r="G304" s="8" t="s">
        <v>148</v>
      </c>
      <c r="H304" s="8" t="s">
        <v>890</v>
      </c>
      <c r="I304" s="8">
        <v>19.0</v>
      </c>
      <c r="J304" s="8" t="s">
        <v>133</v>
      </c>
      <c r="K304" s="92" t="str">
        <f t="shared" si="37"/>
        <v>2</v>
      </c>
      <c r="L304" s="91"/>
      <c r="M304" s="91">
        <f t="shared" si="38"/>
        <v>2</v>
      </c>
      <c r="N304" s="8">
        <v>1644.0</v>
      </c>
      <c r="O304" s="8">
        <v>843.0</v>
      </c>
      <c r="Y304" s="8">
        <v>501.0</v>
      </c>
      <c r="Z304" s="8" t="s">
        <v>887</v>
      </c>
      <c r="AA304" s="8" t="s">
        <v>891</v>
      </c>
      <c r="AB304" s="8" t="s">
        <v>888</v>
      </c>
      <c r="AC304" s="90" t="s">
        <v>47</v>
      </c>
      <c r="AD304" s="8" t="s">
        <v>47</v>
      </c>
      <c r="AE304" s="8" t="s">
        <v>47</v>
      </c>
      <c r="AF304" s="8" t="s">
        <v>47</v>
      </c>
      <c r="AG304" s="8" t="s">
        <v>72</v>
      </c>
      <c r="AH304" s="8" t="s">
        <v>148</v>
      </c>
      <c r="AI304" s="8" t="s">
        <v>48</v>
      </c>
      <c r="AJ304" s="8" t="s">
        <v>48</v>
      </c>
    </row>
    <row r="305">
      <c r="A305" s="8" t="s">
        <v>892</v>
      </c>
      <c r="B305" s="96" t="s">
        <v>893</v>
      </c>
      <c r="C305" s="8" t="s">
        <v>38</v>
      </c>
      <c r="D305" s="8" t="s">
        <v>38</v>
      </c>
      <c r="E305" s="8" t="s">
        <v>894</v>
      </c>
      <c r="F305" s="8" t="s">
        <v>72</v>
      </c>
      <c r="G305" s="32" t="s">
        <v>198</v>
      </c>
      <c r="H305" s="8" t="s">
        <v>895</v>
      </c>
      <c r="I305" s="8">
        <v>40.0</v>
      </c>
      <c r="J305" s="8" t="s">
        <v>222</v>
      </c>
      <c r="K305" s="92" t="str">
        <f t="shared" si="37"/>
        <v>36.3</v>
      </c>
      <c r="L305" s="91"/>
      <c r="M305" s="92">
        <v>36.3</v>
      </c>
      <c r="Z305" s="8" t="s">
        <v>51</v>
      </c>
      <c r="AA305" s="8" t="s">
        <v>896</v>
      </c>
      <c r="AB305" s="8" t="s">
        <v>51</v>
      </c>
      <c r="AC305" s="90">
        <v>2.0</v>
      </c>
      <c r="AD305" s="8" t="s">
        <v>53</v>
      </c>
      <c r="AE305" s="8" t="s">
        <v>53</v>
      </c>
      <c r="AF305" s="12" t="s">
        <v>54</v>
      </c>
      <c r="AG305" s="8" t="s">
        <v>72</v>
      </c>
      <c r="AH305" s="8" t="s">
        <v>198</v>
      </c>
      <c r="AI305" s="8" t="s">
        <v>48</v>
      </c>
      <c r="AJ305" s="8" t="s">
        <v>48</v>
      </c>
    </row>
    <row r="306">
      <c r="A306" s="8" t="s">
        <v>892</v>
      </c>
      <c r="B306" s="97" t="s">
        <v>893</v>
      </c>
      <c r="C306" s="8" t="s">
        <v>38</v>
      </c>
      <c r="D306" s="8" t="s">
        <v>38</v>
      </c>
      <c r="E306" s="8" t="s">
        <v>894</v>
      </c>
      <c r="F306" s="8" t="s">
        <v>72</v>
      </c>
      <c r="G306" s="32" t="s">
        <v>198</v>
      </c>
      <c r="H306" s="8" t="s">
        <v>897</v>
      </c>
      <c r="I306" s="8">
        <v>40.0</v>
      </c>
      <c r="J306" s="8" t="s">
        <v>222</v>
      </c>
      <c r="K306" s="92" t="str">
        <f t="shared" si="37"/>
        <v>36.3</v>
      </c>
      <c r="L306" s="91"/>
      <c r="M306" s="92">
        <v>36.3</v>
      </c>
      <c r="Z306" s="8" t="s">
        <v>51</v>
      </c>
      <c r="AA306" s="8" t="s">
        <v>531</v>
      </c>
      <c r="AB306" s="8" t="s">
        <v>51</v>
      </c>
      <c r="AC306" s="90">
        <v>2.0</v>
      </c>
      <c r="AD306" s="8" t="s">
        <v>53</v>
      </c>
      <c r="AE306" s="8" t="s">
        <v>53</v>
      </c>
      <c r="AF306" s="12" t="s">
        <v>54</v>
      </c>
      <c r="AG306" s="8" t="s">
        <v>72</v>
      </c>
      <c r="AH306" s="8" t="s">
        <v>198</v>
      </c>
      <c r="AI306" s="8" t="s">
        <v>48</v>
      </c>
      <c r="AJ306" s="8" t="s">
        <v>48</v>
      </c>
    </row>
    <row r="307">
      <c r="A307" s="8" t="s">
        <v>898</v>
      </c>
      <c r="B307" s="98" t="s">
        <v>899</v>
      </c>
      <c r="C307" s="8" t="s">
        <v>38</v>
      </c>
      <c r="D307" s="8" t="s">
        <v>48</v>
      </c>
      <c r="E307" s="8" t="s">
        <v>900</v>
      </c>
      <c r="F307" s="8" t="s">
        <v>72</v>
      </c>
      <c r="G307" s="8" t="s">
        <v>148</v>
      </c>
      <c r="H307" s="8" t="s">
        <v>636</v>
      </c>
      <c r="I307" s="8">
        <v>20.0</v>
      </c>
      <c r="J307" s="8" t="s">
        <v>119</v>
      </c>
      <c r="K307" s="92" t="str">
        <f t="shared" si="37"/>
        <v>&gt;&gt;25.55</v>
      </c>
      <c r="L307" s="92" t="s">
        <v>57</v>
      </c>
      <c r="M307" s="91">
        <f t="shared" ref="M307:M308" si="39">N307/O307</f>
        <v>25.55</v>
      </c>
      <c r="N307" s="8">
        <v>511.0</v>
      </c>
      <c r="O307" s="8">
        <v>20.0</v>
      </c>
      <c r="Z307" s="8" t="s">
        <v>51</v>
      </c>
      <c r="AA307" s="8" t="s">
        <v>632</v>
      </c>
      <c r="AB307" s="8" t="s">
        <v>51</v>
      </c>
      <c r="AC307" s="90">
        <v>2.0</v>
      </c>
      <c r="AD307" s="8" t="s">
        <v>53</v>
      </c>
      <c r="AE307" s="8" t="s">
        <v>53</v>
      </c>
      <c r="AF307" s="12" t="s">
        <v>54</v>
      </c>
      <c r="AG307" s="8" t="s">
        <v>72</v>
      </c>
      <c r="AH307" s="8" t="s">
        <v>148</v>
      </c>
      <c r="AI307" s="8" t="s">
        <v>48</v>
      </c>
      <c r="AJ307" s="8" t="s">
        <v>48</v>
      </c>
    </row>
    <row r="308">
      <c r="A308" s="8" t="s">
        <v>898</v>
      </c>
      <c r="B308" s="98" t="s">
        <v>901</v>
      </c>
      <c r="C308" s="8" t="s">
        <v>38</v>
      </c>
      <c r="D308" s="8" t="s">
        <v>48</v>
      </c>
      <c r="E308" s="8" t="s">
        <v>900</v>
      </c>
      <c r="F308" s="8" t="s">
        <v>72</v>
      </c>
      <c r="G308" s="8" t="s">
        <v>148</v>
      </c>
      <c r="H308" s="8" t="s">
        <v>902</v>
      </c>
      <c r="I308" s="8">
        <v>22.0</v>
      </c>
      <c r="J308" s="8" t="s">
        <v>119</v>
      </c>
      <c r="K308" s="92" t="str">
        <f t="shared" si="37"/>
        <v>&gt;&gt;5</v>
      </c>
      <c r="L308" s="92" t="s">
        <v>57</v>
      </c>
      <c r="M308" s="91">
        <f t="shared" si="39"/>
        <v>5</v>
      </c>
      <c r="N308" s="8">
        <v>65.0</v>
      </c>
      <c r="O308" s="8">
        <v>13.0</v>
      </c>
      <c r="Z308" s="8" t="s">
        <v>51</v>
      </c>
      <c r="AA308" s="8" t="s">
        <v>903</v>
      </c>
      <c r="AB308" s="8" t="s">
        <v>51</v>
      </c>
      <c r="AC308" s="90">
        <v>2.0</v>
      </c>
      <c r="AD308" s="8" t="s">
        <v>53</v>
      </c>
      <c r="AE308" s="8" t="s">
        <v>53</v>
      </c>
      <c r="AF308" s="12" t="s">
        <v>54</v>
      </c>
      <c r="AG308" s="8" t="s">
        <v>72</v>
      </c>
      <c r="AH308" s="8" t="s">
        <v>148</v>
      </c>
      <c r="AI308" s="8" t="s">
        <v>48</v>
      </c>
      <c r="AJ308" s="8" t="s">
        <v>48</v>
      </c>
    </row>
    <row r="309">
      <c r="A309" s="8" t="s">
        <v>898</v>
      </c>
      <c r="B309" s="98" t="s">
        <v>904</v>
      </c>
      <c r="C309" s="8" t="s">
        <v>38</v>
      </c>
      <c r="D309" s="8" t="s">
        <v>48</v>
      </c>
      <c r="E309" s="8" t="s">
        <v>900</v>
      </c>
      <c r="F309" s="8" t="s">
        <v>72</v>
      </c>
      <c r="G309" s="8" t="s">
        <v>148</v>
      </c>
      <c r="H309" s="8" t="s">
        <v>905</v>
      </c>
      <c r="I309" s="8">
        <v>22.0</v>
      </c>
      <c r="J309" s="8" t="s">
        <v>119</v>
      </c>
      <c r="K309" s="92" t="str">
        <f t="shared" si="37"/>
        <v>4</v>
      </c>
      <c r="L309" s="91"/>
      <c r="M309" s="91">
        <f t="shared" ref="M309:M325" si="40">ROUND(N309/O309,1)</f>
        <v>4</v>
      </c>
      <c r="N309" s="8">
        <v>1342.0</v>
      </c>
      <c r="O309" s="8">
        <v>336.0</v>
      </c>
      <c r="Z309" s="8" t="s">
        <v>431</v>
      </c>
      <c r="AA309" s="8" t="s">
        <v>143</v>
      </c>
      <c r="AB309" s="8" t="s">
        <v>431</v>
      </c>
      <c r="AC309" s="90">
        <v>3.0</v>
      </c>
      <c r="AD309" s="8" t="s">
        <v>53</v>
      </c>
      <c r="AE309" s="8" t="s">
        <v>53</v>
      </c>
      <c r="AF309" s="12" t="s">
        <v>54</v>
      </c>
      <c r="AG309" s="8" t="s">
        <v>72</v>
      </c>
      <c r="AH309" s="8" t="s">
        <v>148</v>
      </c>
      <c r="AI309" s="8" t="s">
        <v>48</v>
      </c>
      <c r="AJ309" s="8" t="s">
        <v>48</v>
      </c>
    </row>
    <row r="310">
      <c r="A310" s="8" t="s">
        <v>898</v>
      </c>
      <c r="B310" s="98" t="s">
        <v>906</v>
      </c>
      <c r="C310" s="8" t="s">
        <v>38</v>
      </c>
      <c r="D310" s="8" t="s">
        <v>48</v>
      </c>
      <c r="E310" s="8" t="s">
        <v>900</v>
      </c>
      <c r="F310" s="8" t="s">
        <v>72</v>
      </c>
      <c r="G310" s="8" t="s">
        <v>148</v>
      </c>
      <c r="H310" s="8" t="s">
        <v>907</v>
      </c>
      <c r="I310" s="8">
        <v>21.0</v>
      </c>
      <c r="J310" s="8" t="s">
        <v>119</v>
      </c>
      <c r="K310" s="92" t="str">
        <f t="shared" si="37"/>
        <v>4.8</v>
      </c>
      <c r="L310" s="91"/>
      <c r="M310" s="91">
        <f t="shared" si="40"/>
        <v>4.8</v>
      </c>
      <c r="N310" s="8">
        <v>820.0</v>
      </c>
      <c r="O310" s="8">
        <v>171.0</v>
      </c>
      <c r="Z310" s="8" t="s">
        <v>431</v>
      </c>
      <c r="AA310" s="8" t="s">
        <v>908</v>
      </c>
      <c r="AB310" s="8" t="s">
        <v>431</v>
      </c>
      <c r="AC310" s="90">
        <v>3.0</v>
      </c>
      <c r="AD310" s="8" t="s">
        <v>53</v>
      </c>
      <c r="AE310" s="8" t="s">
        <v>53</v>
      </c>
      <c r="AF310" s="12" t="s">
        <v>54</v>
      </c>
      <c r="AG310" s="8" t="s">
        <v>72</v>
      </c>
      <c r="AH310" s="8" t="s">
        <v>148</v>
      </c>
      <c r="AI310" s="8" t="s">
        <v>48</v>
      </c>
      <c r="AJ310" s="8" t="s">
        <v>48</v>
      </c>
    </row>
    <row r="311">
      <c r="A311" s="8" t="s">
        <v>909</v>
      </c>
      <c r="B311" s="8" t="s">
        <v>910</v>
      </c>
      <c r="C311" s="8" t="s">
        <v>38</v>
      </c>
      <c r="D311" s="8" t="s">
        <v>48</v>
      </c>
      <c r="E311" s="8" t="s">
        <v>911</v>
      </c>
      <c r="F311" s="8" t="s">
        <v>72</v>
      </c>
      <c r="G311" s="8" t="s">
        <v>73</v>
      </c>
      <c r="H311" s="8" t="s">
        <v>912</v>
      </c>
      <c r="I311" s="8">
        <v>20.0</v>
      </c>
      <c r="J311" s="8" t="s">
        <v>133</v>
      </c>
      <c r="K311" s="92" t="str">
        <f t="shared" si="37"/>
        <v>34.8</v>
      </c>
      <c r="L311" s="91"/>
      <c r="M311" s="91">
        <f t="shared" si="40"/>
        <v>34.8</v>
      </c>
      <c r="N311" s="8">
        <v>1496.0</v>
      </c>
      <c r="O311" s="8">
        <v>43.0</v>
      </c>
      <c r="Z311" s="8" t="s">
        <v>85</v>
      </c>
      <c r="AA311" s="8" t="s">
        <v>127</v>
      </c>
      <c r="AB311" s="8" t="s">
        <v>85</v>
      </c>
      <c r="AC311" s="90">
        <v>2.0</v>
      </c>
      <c r="AD311" s="8" t="s">
        <v>53</v>
      </c>
      <c r="AE311" s="8" t="s">
        <v>53</v>
      </c>
      <c r="AF311" s="12" t="s">
        <v>86</v>
      </c>
      <c r="AG311" s="8" t="s">
        <v>72</v>
      </c>
      <c r="AH311" s="8" t="s">
        <v>73</v>
      </c>
      <c r="AI311" s="8" t="s">
        <v>48</v>
      </c>
      <c r="AJ311" s="8" t="s">
        <v>48</v>
      </c>
    </row>
    <row r="312">
      <c r="A312" s="8" t="s">
        <v>909</v>
      </c>
      <c r="B312" s="8" t="s">
        <v>910</v>
      </c>
      <c r="C312" s="8" t="s">
        <v>38</v>
      </c>
      <c r="D312" s="8" t="s">
        <v>48</v>
      </c>
      <c r="E312" s="8" t="s">
        <v>911</v>
      </c>
      <c r="F312" s="8" t="s">
        <v>72</v>
      </c>
      <c r="G312" s="8" t="s">
        <v>73</v>
      </c>
      <c r="H312" s="8" t="s">
        <v>913</v>
      </c>
      <c r="I312" s="8">
        <v>20.0</v>
      </c>
      <c r="J312" s="8" t="s">
        <v>133</v>
      </c>
      <c r="K312" s="92" t="str">
        <f t="shared" si="37"/>
        <v>8.4</v>
      </c>
      <c r="L312" s="91"/>
      <c r="M312" s="91">
        <f t="shared" si="40"/>
        <v>8.4</v>
      </c>
      <c r="N312" s="8">
        <v>193.0</v>
      </c>
      <c r="O312" s="8">
        <v>23.0</v>
      </c>
      <c r="U312" s="8">
        <v>23.7</v>
      </c>
      <c r="Y312" s="8">
        <v>48.0</v>
      </c>
      <c r="Z312" s="8" t="s">
        <v>85</v>
      </c>
      <c r="AA312" s="8" t="s">
        <v>914</v>
      </c>
      <c r="AB312" s="8" t="s">
        <v>85</v>
      </c>
      <c r="AC312" s="90">
        <v>2.0</v>
      </c>
      <c r="AD312" s="8" t="s">
        <v>53</v>
      </c>
      <c r="AE312" s="8" t="s">
        <v>53</v>
      </c>
      <c r="AF312" s="12" t="s">
        <v>86</v>
      </c>
      <c r="AG312" s="8" t="s">
        <v>72</v>
      </c>
      <c r="AH312" s="8" t="s">
        <v>73</v>
      </c>
      <c r="AI312" s="8" t="s">
        <v>48</v>
      </c>
      <c r="AJ312" s="8" t="s">
        <v>48</v>
      </c>
    </row>
    <row r="313">
      <c r="A313" s="8" t="s">
        <v>909</v>
      </c>
      <c r="B313" s="8" t="s">
        <v>910</v>
      </c>
      <c r="C313" s="8" t="s">
        <v>38</v>
      </c>
      <c r="D313" s="8" t="s">
        <v>48</v>
      </c>
      <c r="E313" s="8" t="s">
        <v>911</v>
      </c>
      <c r="F313" s="8" t="s">
        <v>72</v>
      </c>
      <c r="G313" s="8" t="s">
        <v>73</v>
      </c>
      <c r="H313" s="8" t="s">
        <v>915</v>
      </c>
      <c r="I313" s="8">
        <v>20.0</v>
      </c>
      <c r="J313" s="8" t="s">
        <v>133</v>
      </c>
      <c r="K313" s="92" t="str">
        <f t="shared" si="37"/>
        <v>7.8</v>
      </c>
      <c r="L313" s="91"/>
      <c r="M313" s="91">
        <f t="shared" si="40"/>
        <v>7.8</v>
      </c>
      <c r="N313" s="8">
        <v>1067.0</v>
      </c>
      <c r="O313" s="8">
        <v>136.0</v>
      </c>
      <c r="Z313" s="8" t="s">
        <v>916</v>
      </c>
      <c r="AA313" s="8" t="s">
        <v>917</v>
      </c>
      <c r="AB313" s="8" t="s">
        <v>916</v>
      </c>
      <c r="AC313" s="90">
        <v>3.0</v>
      </c>
      <c r="AD313" s="8" t="s">
        <v>53</v>
      </c>
      <c r="AE313" s="8" t="s">
        <v>53</v>
      </c>
      <c r="AF313" s="12" t="s">
        <v>86</v>
      </c>
      <c r="AG313" s="8" t="s">
        <v>72</v>
      </c>
      <c r="AH313" s="8" t="s">
        <v>73</v>
      </c>
      <c r="AI313" s="8" t="s">
        <v>48</v>
      </c>
      <c r="AJ313" s="8" t="s">
        <v>48</v>
      </c>
    </row>
    <row r="314">
      <c r="A314" s="8" t="s">
        <v>909</v>
      </c>
      <c r="B314" s="8" t="s">
        <v>910</v>
      </c>
      <c r="C314" s="8" t="s">
        <v>38</v>
      </c>
      <c r="D314" s="8" t="s">
        <v>48</v>
      </c>
      <c r="E314" s="8" t="s">
        <v>911</v>
      </c>
      <c r="F314" s="8" t="s">
        <v>72</v>
      </c>
      <c r="G314" s="8" t="s">
        <v>73</v>
      </c>
      <c r="H314" s="8" t="s">
        <v>918</v>
      </c>
      <c r="I314" s="8">
        <v>20.0</v>
      </c>
      <c r="J314" s="8" t="s">
        <v>133</v>
      </c>
      <c r="K314" s="92" t="str">
        <f t="shared" si="37"/>
        <v>2.9</v>
      </c>
      <c r="L314" s="91"/>
      <c r="M314" s="91">
        <f t="shared" si="40"/>
        <v>2.9</v>
      </c>
      <c r="N314" s="8">
        <v>2423.0</v>
      </c>
      <c r="O314" s="8">
        <v>850.0</v>
      </c>
      <c r="Z314" s="8" t="s">
        <v>916</v>
      </c>
      <c r="AA314" s="8" t="s">
        <v>143</v>
      </c>
      <c r="AB314" s="8" t="s">
        <v>916</v>
      </c>
      <c r="AC314" s="90">
        <v>3.0</v>
      </c>
      <c r="AD314" s="8" t="s">
        <v>53</v>
      </c>
      <c r="AE314" s="8" t="s">
        <v>53</v>
      </c>
      <c r="AF314" s="12" t="s">
        <v>86</v>
      </c>
      <c r="AG314" s="8" t="s">
        <v>72</v>
      </c>
      <c r="AH314" s="8" t="s">
        <v>73</v>
      </c>
      <c r="AI314" s="8" t="s">
        <v>48</v>
      </c>
      <c r="AJ314" s="8" t="s">
        <v>48</v>
      </c>
    </row>
    <row r="315">
      <c r="A315" s="8" t="s">
        <v>909</v>
      </c>
      <c r="B315" s="8" t="s">
        <v>910</v>
      </c>
      <c r="C315" s="8" t="s">
        <v>38</v>
      </c>
      <c r="D315" s="8" t="s">
        <v>48</v>
      </c>
      <c r="E315" s="8" t="s">
        <v>911</v>
      </c>
      <c r="F315" s="8" t="s">
        <v>72</v>
      </c>
      <c r="G315" s="8" t="s">
        <v>73</v>
      </c>
      <c r="H315" s="8" t="s">
        <v>919</v>
      </c>
      <c r="I315" s="8">
        <v>20.0</v>
      </c>
      <c r="J315" s="8" t="s">
        <v>133</v>
      </c>
      <c r="K315" s="92" t="str">
        <f t="shared" si="37"/>
        <v>3</v>
      </c>
      <c r="L315" s="91"/>
      <c r="M315" s="91">
        <f t="shared" si="40"/>
        <v>3</v>
      </c>
      <c r="N315" s="8">
        <v>6690.0</v>
      </c>
      <c r="O315" s="8">
        <v>2228.0</v>
      </c>
      <c r="Y315" s="8">
        <v>2994.0</v>
      </c>
      <c r="Z315" s="8" t="s">
        <v>920</v>
      </c>
      <c r="AA315" s="8" t="s">
        <v>143</v>
      </c>
      <c r="AB315" s="8" t="s">
        <v>920</v>
      </c>
      <c r="AC315" s="90">
        <v>3.0</v>
      </c>
      <c r="AD315" s="8" t="s">
        <v>53</v>
      </c>
      <c r="AE315" s="8" t="s">
        <v>53</v>
      </c>
      <c r="AF315" s="12" t="s">
        <v>86</v>
      </c>
      <c r="AG315" s="8" t="s">
        <v>72</v>
      </c>
      <c r="AH315" s="8" t="s">
        <v>73</v>
      </c>
      <c r="AI315" s="8" t="s">
        <v>48</v>
      </c>
      <c r="AJ315" s="8" t="s">
        <v>48</v>
      </c>
    </row>
    <row r="316">
      <c r="A316" s="8" t="s">
        <v>909</v>
      </c>
      <c r="B316" s="8" t="s">
        <v>910</v>
      </c>
      <c r="C316" s="8" t="s">
        <v>38</v>
      </c>
      <c r="D316" s="8" t="s">
        <v>48</v>
      </c>
      <c r="E316" s="8" t="s">
        <v>911</v>
      </c>
      <c r="F316" s="8" t="s">
        <v>72</v>
      </c>
      <c r="G316" s="8" t="s">
        <v>73</v>
      </c>
      <c r="H316" s="8" t="s">
        <v>921</v>
      </c>
      <c r="I316" s="8">
        <v>20.0</v>
      </c>
      <c r="J316" s="8" t="s">
        <v>133</v>
      </c>
      <c r="K316" s="92" t="str">
        <f t="shared" si="37"/>
        <v>2.2</v>
      </c>
      <c r="L316" s="91"/>
      <c r="M316" s="91">
        <f t="shared" si="40"/>
        <v>2.2</v>
      </c>
      <c r="N316" s="8">
        <v>1799.0</v>
      </c>
      <c r="O316" s="8">
        <v>822.0</v>
      </c>
      <c r="U316" s="8">
        <v>839.0</v>
      </c>
      <c r="Z316" s="8" t="s">
        <v>922</v>
      </c>
      <c r="AA316" s="8" t="s">
        <v>143</v>
      </c>
      <c r="AB316" s="8" t="s">
        <v>922</v>
      </c>
      <c r="AC316" s="90">
        <v>3.0</v>
      </c>
      <c r="AD316" s="8" t="s">
        <v>53</v>
      </c>
      <c r="AE316" s="8" t="s">
        <v>53</v>
      </c>
      <c r="AF316" s="12" t="s">
        <v>86</v>
      </c>
      <c r="AG316" s="8" t="s">
        <v>72</v>
      </c>
      <c r="AH316" s="8" t="s">
        <v>73</v>
      </c>
      <c r="AI316" s="8" t="s">
        <v>48</v>
      </c>
      <c r="AJ316" s="8" t="s">
        <v>48</v>
      </c>
    </row>
    <row r="317">
      <c r="A317" s="8" t="s">
        <v>909</v>
      </c>
      <c r="B317" s="8" t="s">
        <v>910</v>
      </c>
      <c r="C317" s="8" t="s">
        <v>38</v>
      </c>
      <c r="D317" s="8" t="s">
        <v>48</v>
      </c>
      <c r="E317" s="8" t="s">
        <v>911</v>
      </c>
      <c r="F317" s="8" t="s">
        <v>72</v>
      </c>
      <c r="G317" s="8" t="s">
        <v>73</v>
      </c>
      <c r="H317" s="8" t="s">
        <v>923</v>
      </c>
      <c r="I317" s="8">
        <v>20.0</v>
      </c>
      <c r="J317" s="8" t="s">
        <v>133</v>
      </c>
      <c r="K317" s="92" t="str">
        <f t="shared" si="37"/>
        <v>2.3</v>
      </c>
      <c r="L317" s="91"/>
      <c r="M317" s="91">
        <f t="shared" si="40"/>
        <v>2.3</v>
      </c>
      <c r="N317" s="8">
        <v>4790.0</v>
      </c>
      <c r="O317" s="8">
        <v>2115.0</v>
      </c>
      <c r="U317" s="8">
        <v>2125.0</v>
      </c>
      <c r="Z317" s="8" t="s">
        <v>924</v>
      </c>
      <c r="AA317" s="8" t="s">
        <v>143</v>
      </c>
      <c r="AB317" s="8" t="s">
        <v>924</v>
      </c>
      <c r="AC317" s="90">
        <v>3.0</v>
      </c>
      <c r="AD317" s="8" t="s">
        <v>53</v>
      </c>
      <c r="AE317" s="8" t="s">
        <v>53</v>
      </c>
      <c r="AF317" s="12" t="s">
        <v>86</v>
      </c>
      <c r="AG317" s="8" t="s">
        <v>72</v>
      </c>
      <c r="AH317" s="8" t="s">
        <v>73</v>
      </c>
      <c r="AI317" s="8" t="s">
        <v>48</v>
      </c>
      <c r="AJ317" s="8" t="s">
        <v>48</v>
      </c>
    </row>
    <row r="318">
      <c r="A318" s="8" t="s">
        <v>925</v>
      </c>
      <c r="B318" s="25" t="s">
        <v>926</v>
      </c>
      <c r="C318" s="8" t="s">
        <v>38</v>
      </c>
      <c r="D318" s="8" t="s">
        <v>38</v>
      </c>
      <c r="E318" s="8" t="s">
        <v>927</v>
      </c>
      <c r="F318" s="8" t="s">
        <v>40</v>
      </c>
      <c r="G318" s="8" t="s">
        <v>148</v>
      </c>
      <c r="H318" s="8" t="s">
        <v>928</v>
      </c>
      <c r="I318" s="8">
        <v>31.0</v>
      </c>
      <c r="J318" s="8" t="s">
        <v>150</v>
      </c>
      <c r="K318" s="92" t="str">
        <f t="shared" si="37"/>
        <v>7.6</v>
      </c>
      <c r="L318" s="92"/>
      <c r="M318" s="91">
        <f t="shared" si="40"/>
        <v>7.6</v>
      </c>
      <c r="N318" s="8">
        <v>66.5</v>
      </c>
      <c r="O318" s="8">
        <v>8.7</v>
      </c>
      <c r="Z318" s="8" t="s">
        <v>929</v>
      </c>
      <c r="AA318" s="8" t="s">
        <v>77</v>
      </c>
      <c r="AB318" s="8" t="s">
        <v>929</v>
      </c>
      <c r="AC318" s="90">
        <v>2.0</v>
      </c>
      <c r="AD318" s="8" t="s">
        <v>144</v>
      </c>
      <c r="AE318" s="8" t="s">
        <v>144</v>
      </c>
      <c r="AF318" s="12" t="s">
        <v>144</v>
      </c>
      <c r="AG318" s="8" t="s">
        <v>40</v>
      </c>
      <c r="AH318" s="8" t="s">
        <v>148</v>
      </c>
      <c r="AI318" s="8" t="s">
        <v>48</v>
      </c>
      <c r="AJ318" s="8" t="s">
        <v>48</v>
      </c>
    </row>
    <row r="319">
      <c r="A319" s="8" t="s">
        <v>925</v>
      </c>
      <c r="B319" s="25" t="s">
        <v>926</v>
      </c>
      <c r="C319" s="8" t="s">
        <v>38</v>
      </c>
      <c r="D319" s="8" t="s">
        <v>38</v>
      </c>
      <c r="E319" s="8" t="s">
        <v>927</v>
      </c>
      <c r="F319" s="8" t="s">
        <v>40</v>
      </c>
      <c r="G319" s="8" t="s">
        <v>148</v>
      </c>
      <c r="H319" s="8" t="s">
        <v>930</v>
      </c>
      <c r="I319" s="8">
        <v>31.0</v>
      </c>
      <c r="J319" s="8" t="s">
        <v>150</v>
      </c>
      <c r="K319" s="92" t="str">
        <f t="shared" si="37"/>
        <v>8.8</v>
      </c>
      <c r="L319" s="91"/>
      <c r="M319" s="91">
        <f t="shared" si="40"/>
        <v>8.8</v>
      </c>
      <c r="N319" s="8">
        <v>51.9</v>
      </c>
      <c r="O319" s="8">
        <v>5.9</v>
      </c>
      <c r="Z319" s="8" t="s">
        <v>929</v>
      </c>
      <c r="AA319" s="8" t="s">
        <v>931</v>
      </c>
      <c r="AB319" s="8" t="s">
        <v>929</v>
      </c>
      <c r="AC319" s="90">
        <v>2.0</v>
      </c>
      <c r="AD319" s="8" t="s">
        <v>144</v>
      </c>
      <c r="AE319" s="8" t="s">
        <v>144</v>
      </c>
      <c r="AF319" s="12" t="s">
        <v>144</v>
      </c>
      <c r="AG319" s="8" t="s">
        <v>40</v>
      </c>
      <c r="AH319" s="8" t="s">
        <v>148</v>
      </c>
      <c r="AI319" s="8" t="s">
        <v>48</v>
      </c>
      <c r="AJ319" s="8" t="s">
        <v>48</v>
      </c>
    </row>
    <row r="320">
      <c r="A320" s="8" t="s">
        <v>925</v>
      </c>
      <c r="B320" s="25" t="s">
        <v>926</v>
      </c>
      <c r="C320" s="8" t="s">
        <v>38</v>
      </c>
      <c r="D320" s="8" t="s">
        <v>38</v>
      </c>
      <c r="E320" s="8" t="s">
        <v>927</v>
      </c>
      <c r="F320" s="8" t="s">
        <v>40</v>
      </c>
      <c r="G320" s="8" t="s">
        <v>148</v>
      </c>
      <c r="H320" s="8" t="s">
        <v>932</v>
      </c>
      <c r="I320" s="8">
        <v>17.0</v>
      </c>
      <c r="J320" s="8" t="s">
        <v>150</v>
      </c>
      <c r="K320" s="92" t="str">
        <f t="shared" si="37"/>
        <v>20.3</v>
      </c>
      <c r="L320" s="91"/>
      <c r="M320" s="91">
        <f t="shared" si="40"/>
        <v>20.3</v>
      </c>
      <c r="N320" s="8">
        <v>115.5</v>
      </c>
      <c r="O320" s="8">
        <v>5.7</v>
      </c>
      <c r="Z320" s="8" t="s">
        <v>51</v>
      </c>
      <c r="AA320" s="8" t="s">
        <v>933</v>
      </c>
      <c r="AB320" s="8" t="s">
        <v>51</v>
      </c>
      <c r="AC320" s="90">
        <v>2.0</v>
      </c>
      <c r="AD320" s="8" t="s">
        <v>53</v>
      </c>
      <c r="AE320" s="8" t="s">
        <v>53</v>
      </c>
      <c r="AF320" s="12" t="s">
        <v>54</v>
      </c>
      <c r="AG320" s="8" t="s">
        <v>40</v>
      </c>
      <c r="AH320" s="8" t="s">
        <v>148</v>
      </c>
      <c r="AI320" s="8" t="s">
        <v>48</v>
      </c>
      <c r="AJ320" s="8" t="s">
        <v>48</v>
      </c>
    </row>
    <row r="321">
      <c r="A321" s="8" t="s">
        <v>925</v>
      </c>
      <c r="B321" s="25" t="s">
        <v>926</v>
      </c>
      <c r="C321" s="8" t="s">
        <v>38</v>
      </c>
      <c r="D321" s="8" t="s">
        <v>38</v>
      </c>
      <c r="E321" s="8" t="s">
        <v>927</v>
      </c>
      <c r="F321" s="8" t="s">
        <v>40</v>
      </c>
      <c r="G321" s="8" t="s">
        <v>148</v>
      </c>
      <c r="H321" s="8" t="s">
        <v>934</v>
      </c>
      <c r="I321" s="8">
        <v>17.0</v>
      </c>
      <c r="J321" s="8" t="s">
        <v>150</v>
      </c>
      <c r="K321" s="92" t="str">
        <f t="shared" si="37"/>
        <v>19</v>
      </c>
      <c r="L321" s="91"/>
      <c r="M321" s="91">
        <f t="shared" si="40"/>
        <v>19</v>
      </c>
      <c r="N321" s="8">
        <v>62.6</v>
      </c>
      <c r="O321" s="8">
        <v>3.3</v>
      </c>
      <c r="Z321" s="8" t="s">
        <v>51</v>
      </c>
      <c r="AA321" s="8" t="s">
        <v>935</v>
      </c>
      <c r="AB321" s="8" t="s">
        <v>51</v>
      </c>
      <c r="AC321" s="90">
        <v>2.0</v>
      </c>
      <c r="AD321" s="8" t="s">
        <v>53</v>
      </c>
      <c r="AE321" s="8" t="s">
        <v>53</v>
      </c>
      <c r="AF321" s="12" t="s">
        <v>54</v>
      </c>
      <c r="AG321" s="8" t="s">
        <v>40</v>
      </c>
      <c r="AH321" s="8" t="s">
        <v>148</v>
      </c>
      <c r="AI321" s="8" t="s">
        <v>48</v>
      </c>
      <c r="AJ321" s="8" t="s">
        <v>48</v>
      </c>
    </row>
    <row r="322">
      <c r="A322" s="8" t="s">
        <v>925</v>
      </c>
      <c r="B322" s="25" t="s">
        <v>926</v>
      </c>
      <c r="C322" s="8" t="s">
        <v>38</v>
      </c>
      <c r="D322" s="8" t="s">
        <v>38</v>
      </c>
      <c r="E322" s="8" t="s">
        <v>927</v>
      </c>
      <c r="F322" s="8" t="s">
        <v>40</v>
      </c>
      <c r="G322" s="8" t="s">
        <v>148</v>
      </c>
      <c r="H322" s="8" t="s">
        <v>299</v>
      </c>
      <c r="I322" s="8">
        <v>17.0</v>
      </c>
      <c r="J322" s="8" t="s">
        <v>150</v>
      </c>
      <c r="K322" s="92" t="str">
        <f t="shared" si="37"/>
        <v>&gt;25.3</v>
      </c>
      <c r="L322" s="92" t="s">
        <v>67</v>
      </c>
      <c r="M322" s="91">
        <f t="shared" si="40"/>
        <v>25.3</v>
      </c>
      <c r="N322" s="8">
        <v>53.2</v>
      </c>
      <c r="O322" s="8">
        <v>2.1</v>
      </c>
      <c r="Z322" s="8" t="s">
        <v>51</v>
      </c>
      <c r="AA322" s="8" t="s">
        <v>172</v>
      </c>
      <c r="AB322" s="8" t="s">
        <v>51</v>
      </c>
      <c r="AC322" s="90">
        <v>2.0</v>
      </c>
      <c r="AD322" s="8" t="s">
        <v>53</v>
      </c>
      <c r="AE322" s="8" t="s">
        <v>53</v>
      </c>
      <c r="AF322" s="12" t="s">
        <v>54</v>
      </c>
      <c r="AG322" s="8" t="s">
        <v>40</v>
      </c>
      <c r="AH322" s="8" t="s">
        <v>148</v>
      </c>
      <c r="AI322" s="8" t="s">
        <v>48</v>
      </c>
      <c r="AJ322" s="8" t="s">
        <v>48</v>
      </c>
    </row>
    <row r="323">
      <c r="A323" s="8" t="s">
        <v>925</v>
      </c>
      <c r="B323" s="25" t="s">
        <v>926</v>
      </c>
      <c r="C323" s="8" t="s">
        <v>38</v>
      </c>
      <c r="D323" s="8" t="s">
        <v>38</v>
      </c>
      <c r="E323" s="8" t="s">
        <v>927</v>
      </c>
      <c r="F323" s="8" t="s">
        <v>40</v>
      </c>
      <c r="G323" s="8" t="s">
        <v>148</v>
      </c>
      <c r="H323" s="8" t="s">
        <v>936</v>
      </c>
      <c r="I323" s="8">
        <v>8.0</v>
      </c>
      <c r="J323" s="8" t="s">
        <v>150</v>
      </c>
      <c r="K323" s="92" t="str">
        <f t="shared" si="37"/>
        <v>6.7</v>
      </c>
      <c r="L323" s="91"/>
      <c r="M323" s="91">
        <f t="shared" si="40"/>
        <v>6.7</v>
      </c>
      <c r="N323" s="8">
        <v>160.0</v>
      </c>
      <c r="O323" s="8">
        <v>23.8</v>
      </c>
      <c r="Z323" s="8" t="s">
        <v>936</v>
      </c>
      <c r="AA323" s="8"/>
      <c r="AB323" s="8" t="s">
        <v>936</v>
      </c>
      <c r="AC323" s="90" t="s">
        <v>47</v>
      </c>
      <c r="AD323" s="90" t="s">
        <v>47</v>
      </c>
      <c r="AE323" s="90" t="s">
        <v>47</v>
      </c>
      <c r="AF323" s="90" t="s">
        <v>47</v>
      </c>
      <c r="AG323" s="8" t="s">
        <v>40</v>
      </c>
      <c r="AH323" s="8" t="s">
        <v>148</v>
      </c>
      <c r="AI323" s="8" t="s">
        <v>48</v>
      </c>
      <c r="AJ323" s="8" t="s">
        <v>48</v>
      </c>
    </row>
    <row r="324">
      <c r="A324" s="8" t="s">
        <v>925</v>
      </c>
      <c r="B324" s="25" t="s">
        <v>926</v>
      </c>
      <c r="C324" s="8" t="s">
        <v>38</v>
      </c>
      <c r="D324" s="8" t="s">
        <v>38</v>
      </c>
      <c r="E324" s="8" t="s">
        <v>927</v>
      </c>
      <c r="F324" s="8" t="s">
        <v>40</v>
      </c>
      <c r="G324" s="8" t="s">
        <v>148</v>
      </c>
      <c r="H324" s="8" t="s">
        <v>937</v>
      </c>
      <c r="I324" s="8">
        <v>12.0</v>
      </c>
      <c r="J324" s="8" t="s">
        <v>150</v>
      </c>
      <c r="K324" s="92" t="str">
        <f t="shared" si="37"/>
        <v>5</v>
      </c>
      <c r="L324" s="92"/>
      <c r="M324" s="91">
        <f t="shared" si="40"/>
        <v>5</v>
      </c>
      <c r="N324" s="8">
        <v>119.9</v>
      </c>
      <c r="O324" s="8">
        <v>23.8</v>
      </c>
      <c r="Z324" s="8" t="s">
        <v>937</v>
      </c>
      <c r="AA324" s="8"/>
      <c r="AB324" s="8" t="s">
        <v>937</v>
      </c>
      <c r="AC324" s="90" t="s">
        <v>47</v>
      </c>
      <c r="AD324" s="90" t="s">
        <v>47</v>
      </c>
      <c r="AE324" s="90" t="s">
        <v>47</v>
      </c>
      <c r="AF324" s="90" t="s">
        <v>47</v>
      </c>
      <c r="AG324" s="8" t="s">
        <v>40</v>
      </c>
      <c r="AH324" s="8" t="s">
        <v>148</v>
      </c>
      <c r="AI324" s="8" t="s">
        <v>48</v>
      </c>
      <c r="AJ324" s="8" t="s">
        <v>48</v>
      </c>
    </row>
    <row r="325">
      <c r="A325" s="8" t="s">
        <v>925</v>
      </c>
      <c r="B325" s="25" t="s">
        <v>926</v>
      </c>
      <c r="C325" s="8" t="s">
        <v>38</v>
      </c>
      <c r="D325" s="8" t="s">
        <v>38</v>
      </c>
      <c r="E325" s="8" t="s">
        <v>927</v>
      </c>
      <c r="F325" s="8" t="s">
        <v>40</v>
      </c>
      <c r="G325" s="8" t="s">
        <v>148</v>
      </c>
      <c r="H325" s="8" t="s">
        <v>264</v>
      </c>
      <c r="I325" s="8">
        <v>23.0</v>
      </c>
      <c r="J325" s="8" t="s">
        <v>150</v>
      </c>
      <c r="K325" s="92" t="str">
        <f t="shared" si="37"/>
        <v>6</v>
      </c>
      <c r="L325" s="91"/>
      <c r="M325" s="91">
        <f t="shared" si="40"/>
        <v>6</v>
      </c>
      <c r="N325" s="8">
        <v>26.2</v>
      </c>
      <c r="O325" s="8">
        <v>4.4</v>
      </c>
      <c r="Z325" s="8" t="s">
        <v>264</v>
      </c>
      <c r="AA325" s="8"/>
      <c r="AB325" s="8" t="s">
        <v>60</v>
      </c>
      <c r="AC325" s="90" t="s">
        <v>60</v>
      </c>
      <c r="AD325" s="90" t="s">
        <v>60</v>
      </c>
      <c r="AE325" s="90" t="s">
        <v>60</v>
      </c>
      <c r="AF325" s="90" t="s">
        <v>60</v>
      </c>
      <c r="AG325" s="8" t="s">
        <v>40</v>
      </c>
      <c r="AH325" s="8" t="s">
        <v>148</v>
      </c>
      <c r="AI325" s="8" t="s">
        <v>48</v>
      </c>
      <c r="AJ325" s="8" t="s">
        <v>48</v>
      </c>
    </row>
    <row r="326">
      <c r="A326" s="8" t="s">
        <v>938</v>
      </c>
      <c r="B326" s="25" t="s">
        <v>939</v>
      </c>
      <c r="C326" s="8" t="s">
        <v>38</v>
      </c>
      <c r="D326" s="8" t="s">
        <v>38</v>
      </c>
      <c r="E326" s="8" t="s">
        <v>940</v>
      </c>
      <c r="F326" s="8" t="s">
        <v>941</v>
      </c>
      <c r="G326" s="32" t="s">
        <v>198</v>
      </c>
      <c r="H326" s="99" t="s">
        <v>942</v>
      </c>
      <c r="I326" s="100"/>
      <c r="J326" s="99" t="s">
        <v>43</v>
      </c>
      <c r="K326" s="92" t="str">
        <f t="shared" si="37"/>
        <v>16.6</v>
      </c>
      <c r="L326" s="91"/>
      <c r="M326" s="99">
        <v>16.6</v>
      </c>
      <c r="N326" s="8">
        <v>94.0</v>
      </c>
      <c r="O326" s="8">
        <v>6.0</v>
      </c>
      <c r="S326" s="8">
        <v>59.0</v>
      </c>
      <c r="U326" s="8">
        <v>19.0</v>
      </c>
      <c r="W326" s="8">
        <v>23.0</v>
      </c>
      <c r="Y326" s="8">
        <v>50.0</v>
      </c>
      <c r="Z326" s="99" t="s">
        <v>943</v>
      </c>
      <c r="AA326" s="99" t="s">
        <v>944</v>
      </c>
      <c r="AB326" s="99" t="s">
        <v>943</v>
      </c>
      <c r="AC326" s="90">
        <v>2.0</v>
      </c>
      <c r="AD326" s="8" t="s">
        <v>53</v>
      </c>
      <c r="AE326" s="8" t="s">
        <v>53</v>
      </c>
      <c r="AF326" s="12" t="s">
        <v>54</v>
      </c>
      <c r="AG326" s="8" t="s">
        <v>40</v>
      </c>
      <c r="AH326" s="32" t="s">
        <v>198</v>
      </c>
      <c r="AI326" s="8" t="s">
        <v>48</v>
      </c>
      <c r="AJ326" s="8" t="s">
        <v>48</v>
      </c>
    </row>
    <row r="327">
      <c r="A327" s="8" t="s">
        <v>938</v>
      </c>
      <c r="B327" s="25" t="s">
        <v>939</v>
      </c>
      <c r="C327" s="8" t="s">
        <v>38</v>
      </c>
      <c r="D327" s="8" t="s">
        <v>38</v>
      </c>
      <c r="E327" s="8" t="s">
        <v>940</v>
      </c>
      <c r="F327" s="8" t="s">
        <v>941</v>
      </c>
      <c r="G327" s="32" t="s">
        <v>198</v>
      </c>
      <c r="H327" s="99" t="s">
        <v>945</v>
      </c>
      <c r="I327" s="100"/>
      <c r="J327" s="99" t="s">
        <v>43</v>
      </c>
      <c r="K327" s="92" t="str">
        <f t="shared" si="37"/>
        <v>14.2</v>
      </c>
      <c r="L327" s="91"/>
      <c r="M327" s="99">
        <v>14.2</v>
      </c>
      <c r="N327" s="8">
        <v>94.0</v>
      </c>
      <c r="O327" s="8">
        <v>7.0</v>
      </c>
      <c r="S327" s="8">
        <v>59.0</v>
      </c>
      <c r="U327" s="8">
        <v>19.0</v>
      </c>
      <c r="W327" s="8">
        <v>23.0</v>
      </c>
      <c r="Y327" s="8">
        <v>50.0</v>
      </c>
      <c r="Z327" s="99" t="s">
        <v>946</v>
      </c>
      <c r="AA327" s="99" t="s">
        <v>944</v>
      </c>
      <c r="AB327" s="99" t="s">
        <v>946</v>
      </c>
      <c r="AC327" s="90">
        <v>2.0</v>
      </c>
      <c r="AD327" s="8" t="s">
        <v>53</v>
      </c>
      <c r="AE327" s="8" t="s">
        <v>53</v>
      </c>
      <c r="AF327" s="12" t="s">
        <v>54</v>
      </c>
      <c r="AG327" s="8" t="s">
        <v>40</v>
      </c>
      <c r="AH327" s="32" t="s">
        <v>198</v>
      </c>
      <c r="AI327" s="8" t="s">
        <v>48</v>
      </c>
      <c r="AJ327" s="8" t="s">
        <v>48</v>
      </c>
    </row>
    <row r="328">
      <c r="A328" s="8" t="s">
        <v>938</v>
      </c>
      <c r="B328" s="25" t="s">
        <v>939</v>
      </c>
      <c r="C328" s="8" t="s">
        <v>38</v>
      </c>
      <c r="D328" s="8" t="s">
        <v>38</v>
      </c>
      <c r="E328" s="8" t="s">
        <v>940</v>
      </c>
      <c r="F328" s="8" t="s">
        <v>941</v>
      </c>
      <c r="G328" s="32" t="s">
        <v>198</v>
      </c>
      <c r="H328" s="99" t="s">
        <v>947</v>
      </c>
      <c r="I328" s="100"/>
      <c r="J328" s="99" t="s">
        <v>43</v>
      </c>
      <c r="K328" s="92" t="str">
        <f t="shared" si="37"/>
        <v>&gt;&gt;3.6</v>
      </c>
      <c r="L328" s="92" t="s">
        <v>57</v>
      </c>
      <c r="M328" s="99">
        <v>3.6</v>
      </c>
      <c r="N328" s="8">
        <v>11.0</v>
      </c>
      <c r="O328" s="8">
        <v>3.0</v>
      </c>
      <c r="Y328" s="8">
        <v>7.0</v>
      </c>
      <c r="Z328" s="99" t="s">
        <v>943</v>
      </c>
      <c r="AA328" s="99" t="s">
        <v>130</v>
      </c>
      <c r="AB328" s="99" t="s">
        <v>943</v>
      </c>
      <c r="AC328" s="90">
        <v>2.0</v>
      </c>
      <c r="AD328" s="8" t="s">
        <v>53</v>
      </c>
      <c r="AE328" s="8" t="s">
        <v>53</v>
      </c>
      <c r="AF328" s="12" t="s">
        <v>54</v>
      </c>
      <c r="AG328" s="8" t="s">
        <v>40</v>
      </c>
      <c r="AH328" s="32" t="s">
        <v>198</v>
      </c>
      <c r="AI328" s="8" t="s">
        <v>48</v>
      </c>
      <c r="AJ328" s="8" t="s">
        <v>48</v>
      </c>
    </row>
    <row r="329">
      <c r="A329" s="8" t="s">
        <v>938</v>
      </c>
      <c r="B329" s="25" t="s">
        <v>939</v>
      </c>
      <c r="C329" s="8" t="s">
        <v>38</v>
      </c>
      <c r="D329" s="8" t="s">
        <v>38</v>
      </c>
      <c r="E329" s="8" t="s">
        <v>940</v>
      </c>
      <c r="F329" s="8" t="s">
        <v>941</v>
      </c>
      <c r="G329" s="32" t="s">
        <v>198</v>
      </c>
      <c r="H329" s="99" t="s">
        <v>948</v>
      </c>
      <c r="I329" s="100"/>
      <c r="J329" s="99" t="s">
        <v>43</v>
      </c>
      <c r="K329" s="92" t="str">
        <f t="shared" si="37"/>
        <v>4.95</v>
      </c>
      <c r="L329" s="91"/>
      <c r="M329" s="99">
        <v>4.95</v>
      </c>
      <c r="N329" s="8">
        <v>476.0</v>
      </c>
      <c r="O329" s="8">
        <v>96.0</v>
      </c>
      <c r="Y329" s="8">
        <v>238.0</v>
      </c>
      <c r="Z329" s="99" t="s">
        <v>949</v>
      </c>
      <c r="AA329" s="99" t="s">
        <v>950</v>
      </c>
      <c r="AB329" s="99" t="s">
        <v>949</v>
      </c>
      <c r="AC329" s="90">
        <v>3.0</v>
      </c>
      <c r="AD329" s="8" t="s">
        <v>53</v>
      </c>
      <c r="AE329" s="8" t="s">
        <v>53</v>
      </c>
      <c r="AF329" s="12" t="s">
        <v>54</v>
      </c>
      <c r="AG329" s="8" t="s">
        <v>40</v>
      </c>
      <c r="AH329" s="32" t="s">
        <v>198</v>
      </c>
      <c r="AI329" s="8" t="s">
        <v>48</v>
      </c>
      <c r="AJ329" s="8" t="s">
        <v>48</v>
      </c>
    </row>
    <row r="330">
      <c r="A330" s="8" t="s">
        <v>951</v>
      </c>
      <c r="B330" s="85" t="s">
        <v>952</v>
      </c>
      <c r="C330" s="8" t="s">
        <v>38</v>
      </c>
      <c r="D330" s="8" t="s">
        <v>38</v>
      </c>
      <c r="E330" s="8" t="s">
        <v>953</v>
      </c>
      <c r="F330" s="8" t="s">
        <v>40</v>
      </c>
      <c r="G330" s="8" t="s">
        <v>132</v>
      </c>
      <c r="H330" s="101" t="s">
        <v>954</v>
      </c>
      <c r="J330" s="8" t="s">
        <v>43</v>
      </c>
      <c r="K330" s="92" t="str">
        <f t="shared" si="37"/>
        <v>11.7</v>
      </c>
      <c r="L330" s="91"/>
      <c r="M330" s="92">
        <v>11.7</v>
      </c>
      <c r="N330" s="102">
        <f>O330*M330</f>
        <v>2480.4</v>
      </c>
      <c r="O330" s="8">
        <v>212.0</v>
      </c>
      <c r="Y330" s="8">
        <v>1332.0</v>
      </c>
      <c r="Z330" s="101" t="s">
        <v>954</v>
      </c>
      <c r="AA330" s="101"/>
      <c r="AB330" s="101" t="s">
        <v>954</v>
      </c>
      <c r="AC330" s="90" t="s">
        <v>47</v>
      </c>
      <c r="AD330" s="8" t="s">
        <v>47</v>
      </c>
      <c r="AE330" s="8" t="s">
        <v>47</v>
      </c>
      <c r="AF330" s="8" t="s">
        <v>47</v>
      </c>
      <c r="AG330" s="8" t="s">
        <v>40</v>
      </c>
      <c r="AH330" s="8" t="s">
        <v>132</v>
      </c>
      <c r="AI330" s="8" t="s">
        <v>48</v>
      </c>
      <c r="AJ330" s="8" t="s">
        <v>48</v>
      </c>
    </row>
    <row r="331">
      <c r="A331" s="8" t="s">
        <v>955</v>
      </c>
      <c r="B331" s="103" t="s">
        <v>956</v>
      </c>
      <c r="C331" s="8" t="s">
        <v>38</v>
      </c>
      <c r="D331" s="8" t="s">
        <v>38</v>
      </c>
      <c r="E331" s="8" t="s">
        <v>957</v>
      </c>
      <c r="F331" s="8" t="s">
        <v>40</v>
      </c>
      <c r="G331" s="8" t="s">
        <v>958</v>
      </c>
      <c r="H331" s="8" t="s">
        <v>60</v>
      </c>
      <c r="I331" s="8">
        <v>51.0</v>
      </c>
      <c r="J331" s="8" t="s">
        <v>150</v>
      </c>
      <c r="K331" s="92" t="str">
        <f t="shared" si="37"/>
        <v>8.4</v>
      </c>
      <c r="L331" s="91"/>
      <c r="M331" s="92">
        <v>8.4</v>
      </c>
      <c r="R331" s="8">
        <v>2.5</v>
      </c>
      <c r="T331" s="8">
        <v>5.8</v>
      </c>
      <c r="V331" s="8">
        <v>2.4</v>
      </c>
      <c r="X331" s="8">
        <v>4.0</v>
      </c>
      <c r="Z331" s="8" t="s">
        <v>60</v>
      </c>
      <c r="AA331" s="8"/>
      <c r="AB331" s="8" t="s">
        <v>60</v>
      </c>
      <c r="AC331" s="90" t="s">
        <v>60</v>
      </c>
      <c r="AD331" s="8" t="s">
        <v>60</v>
      </c>
      <c r="AE331" s="8" t="s">
        <v>60</v>
      </c>
      <c r="AF331" s="8" t="s">
        <v>60</v>
      </c>
      <c r="AG331" s="8" t="s">
        <v>40</v>
      </c>
      <c r="AH331" s="8" t="s">
        <v>958</v>
      </c>
      <c r="AI331" s="8" t="s">
        <v>48</v>
      </c>
      <c r="AJ331" s="8" t="s">
        <v>48</v>
      </c>
    </row>
    <row r="332">
      <c r="A332" s="8" t="s">
        <v>955</v>
      </c>
      <c r="B332" s="103" t="s">
        <v>956</v>
      </c>
      <c r="C332" s="8" t="s">
        <v>38</v>
      </c>
      <c r="D332" s="8" t="s">
        <v>38</v>
      </c>
      <c r="E332" s="8" t="s">
        <v>957</v>
      </c>
      <c r="F332" s="8" t="s">
        <v>40</v>
      </c>
      <c r="G332" s="8" t="s">
        <v>958</v>
      </c>
      <c r="H332" s="8" t="s">
        <v>959</v>
      </c>
      <c r="I332" s="8">
        <v>59.0</v>
      </c>
      <c r="J332" s="8" t="s">
        <v>150</v>
      </c>
      <c r="K332" s="92" t="str">
        <f t="shared" si="37"/>
        <v>5.7</v>
      </c>
      <c r="L332" s="91"/>
      <c r="M332" s="92">
        <v>5.7</v>
      </c>
      <c r="R332" s="8">
        <v>2.2</v>
      </c>
      <c r="T332" s="8">
        <v>6.3</v>
      </c>
      <c r="V332" s="8">
        <v>2.4</v>
      </c>
      <c r="X332" s="8">
        <v>1.8</v>
      </c>
      <c r="Z332" s="8" t="s">
        <v>225</v>
      </c>
      <c r="AA332" s="8" t="s">
        <v>960</v>
      </c>
      <c r="AB332" s="8" t="s">
        <v>225</v>
      </c>
      <c r="AC332" s="90" t="s">
        <v>47</v>
      </c>
      <c r="AD332" s="8" t="s">
        <v>47</v>
      </c>
      <c r="AE332" s="8" t="s">
        <v>47</v>
      </c>
      <c r="AF332" s="8" t="s">
        <v>47</v>
      </c>
      <c r="AG332" s="8" t="s">
        <v>40</v>
      </c>
      <c r="AH332" s="8" t="s">
        <v>958</v>
      </c>
      <c r="AI332" s="8" t="s">
        <v>48</v>
      </c>
      <c r="AJ332" s="8" t="s">
        <v>48</v>
      </c>
    </row>
    <row r="333">
      <c r="A333" s="8" t="s">
        <v>955</v>
      </c>
      <c r="B333" s="104" t="s">
        <v>956</v>
      </c>
      <c r="C333" s="8" t="s">
        <v>38</v>
      </c>
      <c r="D333" s="8" t="s">
        <v>38</v>
      </c>
      <c r="E333" s="8" t="s">
        <v>957</v>
      </c>
      <c r="F333" s="8" t="s">
        <v>40</v>
      </c>
      <c r="G333" s="8" t="s">
        <v>958</v>
      </c>
      <c r="H333" s="8" t="s">
        <v>961</v>
      </c>
      <c r="I333" s="8">
        <v>23.0</v>
      </c>
      <c r="J333" s="8" t="s">
        <v>150</v>
      </c>
      <c r="K333" s="92" t="str">
        <f t="shared" si="37"/>
        <v>28.9</v>
      </c>
      <c r="L333" s="91"/>
      <c r="M333" s="92">
        <v>28.9</v>
      </c>
      <c r="R333" s="8">
        <v>6.5</v>
      </c>
      <c r="T333" s="8">
        <v>7.0</v>
      </c>
      <c r="V333" s="8">
        <v>3.4</v>
      </c>
      <c r="X333" s="8">
        <v>3.7</v>
      </c>
      <c r="Z333" s="8" t="s">
        <v>393</v>
      </c>
      <c r="AA333" s="8" t="s">
        <v>933</v>
      </c>
      <c r="AB333" s="8" t="s">
        <v>393</v>
      </c>
      <c r="AC333" s="90" t="s">
        <v>47</v>
      </c>
      <c r="AD333" s="8" t="s">
        <v>47</v>
      </c>
      <c r="AE333" s="8" t="s">
        <v>47</v>
      </c>
      <c r="AF333" s="8" t="s">
        <v>47</v>
      </c>
      <c r="AG333" s="8" t="s">
        <v>40</v>
      </c>
      <c r="AH333" s="8" t="s">
        <v>958</v>
      </c>
      <c r="AI333" s="8" t="s">
        <v>48</v>
      </c>
      <c r="AJ333" s="8" t="s">
        <v>48</v>
      </c>
    </row>
    <row r="334">
      <c r="A334" s="8" t="s">
        <v>955</v>
      </c>
      <c r="B334" s="104" t="s">
        <v>956</v>
      </c>
      <c r="C334" s="8" t="s">
        <v>38</v>
      </c>
      <c r="D334" s="8" t="s">
        <v>38</v>
      </c>
      <c r="E334" s="8" t="s">
        <v>957</v>
      </c>
      <c r="F334" s="8" t="s">
        <v>40</v>
      </c>
      <c r="G334" s="8" t="s">
        <v>958</v>
      </c>
      <c r="H334" s="8" t="s">
        <v>932</v>
      </c>
      <c r="I334" s="8">
        <v>47.0</v>
      </c>
      <c r="J334" s="8" t="s">
        <v>150</v>
      </c>
      <c r="K334" s="92" t="str">
        <f t="shared" si="37"/>
        <v>39.3</v>
      </c>
      <c r="L334" s="91"/>
      <c r="M334" s="92">
        <v>39.3</v>
      </c>
      <c r="R334" s="8">
        <v>3.2</v>
      </c>
      <c r="T334" s="8">
        <v>10.5</v>
      </c>
      <c r="V334" s="8">
        <v>3.7</v>
      </c>
      <c r="X334" s="8">
        <v>5.2</v>
      </c>
      <c r="Z334" s="8" t="s">
        <v>51</v>
      </c>
      <c r="AA334" s="8" t="s">
        <v>933</v>
      </c>
      <c r="AB334" s="8" t="s">
        <v>51</v>
      </c>
      <c r="AC334" s="90">
        <v>2.0</v>
      </c>
      <c r="AD334" s="8" t="s">
        <v>53</v>
      </c>
      <c r="AE334" s="8" t="s">
        <v>53</v>
      </c>
      <c r="AF334" s="8" t="s">
        <v>54</v>
      </c>
      <c r="AG334" s="8" t="s">
        <v>40</v>
      </c>
      <c r="AH334" s="8" t="s">
        <v>958</v>
      </c>
      <c r="AI334" s="8" t="s">
        <v>48</v>
      </c>
      <c r="AJ334" s="8" t="s">
        <v>48</v>
      </c>
    </row>
    <row r="335">
      <c r="A335" s="8" t="s">
        <v>955</v>
      </c>
      <c r="B335" s="104" t="s">
        <v>956</v>
      </c>
      <c r="C335" s="8" t="s">
        <v>38</v>
      </c>
      <c r="D335" s="8" t="s">
        <v>38</v>
      </c>
      <c r="E335" s="8" t="s">
        <v>957</v>
      </c>
      <c r="F335" s="8" t="s">
        <v>40</v>
      </c>
      <c r="G335" s="8" t="s">
        <v>958</v>
      </c>
      <c r="H335" s="8" t="s">
        <v>962</v>
      </c>
      <c r="I335" s="8">
        <v>45.0</v>
      </c>
      <c r="J335" s="8" t="s">
        <v>150</v>
      </c>
      <c r="K335" s="92" t="str">
        <f t="shared" si="37"/>
        <v>48.6</v>
      </c>
      <c r="L335" s="91"/>
      <c r="M335" s="92">
        <v>48.6</v>
      </c>
      <c r="R335" s="8">
        <v>4.5</v>
      </c>
      <c r="T335" s="8">
        <v>14.2</v>
      </c>
      <c r="V335" s="8">
        <v>4.4</v>
      </c>
      <c r="X335" s="8">
        <v>6.4</v>
      </c>
      <c r="Z335" s="8" t="s">
        <v>51</v>
      </c>
      <c r="AA335" s="8" t="s">
        <v>963</v>
      </c>
      <c r="AB335" s="8" t="s">
        <v>51</v>
      </c>
      <c r="AC335" s="90">
        <v>2.0</v>
      </c>
      <c r="AD335" s="8" t="s">
        <v>53</v>
      </c>
      <c r="AE335" s="8" t="s">
        <v>53</v>
      </c>
      <c r="AF335" s="8" t="s">
        <v>54</v>
      </c>
      <c r="AG335" s="8" t="s">
        <v>40</v>
      </c>
      <c r="AH335" s="8" t="s">
        <v>958</v>
      </c>
      <c r="AI335" s="8" t="s">
        <v>48</v>
      </c>
      <c r="AJ335" s="8" t="s">
        <v>48</v>
      </c>
    </row>
    <row r="336">
      <c r="A336" s="8" t="s">
        <v>955</v>
      </c>
      <c r="B336" s="104" t="s">
        <v>956</v>
      </c>
      <c r="C336" s="8" t="s">
        <v>38</v>
      </c>
      <c r="D336" s="8" t="s">
        <v>38</v>
      </c>
      <c r="E336" s="8" t="s">
        <v>957</v>
      </c>
      <c r="F336" s="8" t="s">
        <v>40</v>
      </c>
      <c r="G336" s="8" t="s">
        <v>958</v>
      </c>
      <c r="H336" s="8" t="s">
        <v>964</v>
      </c>
      <c r="I336" s="8">
        <v>72.0</v>
      </c>
      <c r="J336" s="8" t="s">
        <v>150</v>
      </c>
      <c r="K336" s="92" t="str">
        <f t="shared" si="37"/>
        <v>16.8</v>
      </c>
      <c r="L336" s="91"/>
      <c r="M336" s="92">
        <v>16.8</v>
      </c>
      <c r="R336" s="8">
        <v>3.4</v>
      </c>
      <c r="T336" s="8">
        <v>7.8</v>
      </c>
      <c r="V336" s="8">
        <v>3.1</v>
      </c>
      <c r="X336" s="8">
        <v>5.4</v>
      </c>
      <c r="Z336" s="8" t="s">
        <v>51</v>
      </c>
      <c r="AA336" s="8" t="s">
        <v>914</v>
      </c>
      <c r="AB336" s="8" t="s">
        <v>51</v>
      </c>
      <c r="AC336" s="90">
        <v>2.0</v>
      </c>
      <c r="AD336" s="8" t="s">
        <v>53</v>
      </c>
      <c r="AE336" s="8" t="s">
        <v>53</v>
      </c>
      <c r="AF336" s="8" t="s">
        <v>54</v>
      </c>
      <c r="AG336" s="8" t="s">
        <v>40</v>
      </c>
      <c r="AH336" s="8" t="s">
        <v>958</v>
      </c>
      <c r="AI336" s="8" t="s">
        <v>48</v>
      </c>
      <c r="AJ336" s="8" t="s">
        <v>48</v>
      </c>
    </row>
    <row r="337">
      <c r="A337" s="8" t="s">
        <v>955</v>
      </c>
      <c r="B337" s="104" t="s">
        <v>956</v>
      </c>
      <c r="C337" s="8" t="s">
        <v>38</v>
      </c>
      <c r="D337" s="8" t="s">
        <v>38</v>
      </c>
      <c r="E337" s="8" t="s">
        <v>957</v>
      </c>
      <c r="F337" s="8" t="s">
        <v>40</v>
      </c>
      <c r="G337" s="8" t="s">
        <v>958</v>
      </c>
      <c r="H337" s="8" t="s">
        <v>965</v>
      </c>
      <c r="I337" s="8">
        <v>51.0</v>
      </c>
      <c r="J337" s="8" t="s">
        <v>150</v>
      </c>
      <c r="K337" s="92" t="str">
        <f t="shared" si="37"/>
        <v>42.9</v>
      </c>
      <c r="L337" s="91"/>
      <c r="M337" s="92">
        <v>42.9</v>
      </c>
      <c r="R337" s="8">
        <v>2.2</v>
      </c>
      <c r="T337" s="8">
        <v>6.6</v>
      </c>
      <c r="V337" s="8">
        <v>3.6</v>
      </c>
      <c r="X337" s="8">
        <v>3.0</v>
      </c>
      <c r="Z337" s="8" t="s">
        <v>393</v>
      </c>
      <c r="AA337" s="8" t="s">
        <v>963</v>
      </c>
      <c r="AB337" s="8" t="s">
        <v>393</v>
      </c>
      <c r="AC337" s="90" t="s">
        <v>47</v>
      </c>
      <c r="AD337" s="8" t="s">
        <v>47</v>
      </c>
      <c r="AE337" s="8" t="s">
        <v>47</v>
      </c>
      <c r="AF337" s="8" t="s">
        <v>47</v>
      </c>
      <c r="AG337" s="8" t="s">
        <v>40</v>
      </c>
      <c r="AH337" s="8" t="s">
        <v>958</v>
      </c>
      <c r="AI337" s="8" t="s">
        <v>48</v>
      </c>
      <c r="AJ337" s="8" t="s">
        <v>48</v>
      </c>
    </row>
    <row r="338">
      <c r="A338" s="8" t="s">
        <v>955</v>
      </c>
      <c r="B338" s="104" t="s">
        <v>956</v>
      </c>
      <c r="C338" s="8" t="s">
        <v>38</v>
      </c>
      <c r="D338" s="8" t="s">
        <v>38</v>
      </c>
      <c r="E338" s="8" t="s">
        <v>957</v>
      </c>
      <c r="F338" s="8" t="s">
        <v>40</v>
      </c>
      <c r="G338" s="8" t="s">
        <v>958</v>
      </c>
      <c r="H338" s="8" t="s">
        <v>966</v>
      </c>
      <c r="I338" s="8">
        <v>56.0</v>
      </c>
      <c r="J338" s="8" t="s">
        <v>150</v>
      </c>
      <c r="K338" s="92" t="str">
        <f t="shared" si="37"/>
        <v>21.6</v>
      </c>
      <c r="L338" s="91"/>
      <c r="M338" s="92">
        <v>21.6</v>
      </c>
      <c r="R338" s="8">
        <v>2.4</v>
      </c>
      <c r="T338" s="8">
        <v>5.0</v>
      </c>
      <c r="V338" s="8">
        <v>3.6</v>
      </c>
      <c r="X338" s="8">
        <v>3.0</v>
      </c>
      <c r="Z338" s="8" t="s">
        <v>393</v>
      </c>
      <c r="AA338" s="8" t="s">
        <v>914</v>
      </c>
      <c r="AB338" s="8" t="s">
        <v>393</v>
      </c>
      <c r="AC338" s="90" t="s">
        <v>47</v>
      </c>
      <c r="AD338" s="8" t="s">
        <v>47</v>
      </c>
      <c r="AE338" s="8" t="s">
        <v>47</v>
      </c>
      <c r="AF338" s="8" t="s">
        <v>47</v>
      </c>
      <c r="AG338" s="8" t="s">
        <v>40</v>
      </c>
      <c r="AH338" s="8" t="s">
        <v>958</v>
      </c>
      <c r="AI338" s="8" t="s">
        <v>48</v>
      </c>
      <c r="AJ338" s="8" t="s">
        <v>48</v>
      </c>
    </row>
    <row r="339">
      <c r="A339" s="8" t="s">
        <v>955</v>
      </c>
      <c r="B339" s="104" t="s">
        <v>956</v>
      </c>
      <c r="C339" s="8" t="s">
        <v>38</v>
      </c>
      <c r="D339" s="8" t="s">
        <v>38</v>
      </c>
      <c r="E339" s="8" t="s">
        <v>957</v>
      </c>
      <c r="F339" s="8" t="s">
        <v>40</v>
      </c>
      <c r="G339" s="8" t="s">
        <v>958</v>
      </c>
      <c r="H339" s="8" t="s">
        <v>967</v>
      </c>
      <c r="I339" s="8">
        <v>59.0</v>
      </c>
      <c r="J339" s="8" t="s">
        <v>150</v>
      </c>
      <c r="K339" s="92" t="str">
        <f t="shared" si="37"/>
        <v>12.2</v>
      </c>
      <c r="L339" s="91"/>
      <c r="M339" s="92">
        <v>12.2</v>
      </c>
      <c r="R339" s="8">
        <v>1.7</v>
      </c>
      <c r="T339" s="8">
        <v>12.5</v>
      </c>
      <c r="V339" s="8">
        <v>4.8</v>
      </c>
      <c r="X339" s="8">
        <v>7.6</v>
      </c>
      <c r="Z339" s="8" t="s">
        <v>431</v>
      </c>
      <c r="AA339" s="8" t="s">
        <v>474</v>
      </c>
      <c r="AB339" s="8" t="s">
        <v>431</v>
      </c>
      <c r="AC339" s="90">
        <v>3.0</v>
      </c>
      <c r="AD339" s="8" t="s">
        <v>53</v>
      </c>
      <c r="AE339" s="8" t="s">
        <v>53</v>
      </c>
      <c r="AF339" s="8" t="s">
        <v>54</v>
      </c>
      <c r="AG339" s="8" t="s">
        <v>40</v>
      </c>
      <c r="AH339" s="8" t="s">
        <v>958</v>
      </c>
      <c r="AI339" s="8" t="s">
        <v>48</v>
      </c>
      <c r="AJ339" s="8" t="s">
        <v>48</v>
      </c>
    </row>
    <row r="340">
      <c r="A340" s="8" t="s">
        <v>955</v>
      </c>
      <c r="B340" s="104" t="s">
        <v>956</v>
      </c>
      <c r="C340" s="8" t="s">
        <v>38</v>
      </c>
      <c r="D340" s="8" t="s">
        <v>38</v>
      </c>
      <c r="E340" s="8" t="s">
        <v>957</v>
      </c>
      <c r="F340" s="8" t="s">
        <v>40</v>
      </c>
      <c r="G340" s="8" t="s">
        <v>958</v>
      </c>
      <c r="H340" s="8" t="s">
        <v>968</v>
      </c>
      <c r="I340" s="8">
        <v>36.0</v>
      </c>
      <c r="J340" s="8" t="s">
        <v>150</v>
      </c>
      <c r="K340" s="92" t="str">
        <f t="shared" si="37"/>
        <v>9.8</v>
      </c>
      <c r="L340" s="91"/>
      <c r="M340" s="92">
        <v>9.8</v>
      </c>
      <c r="R340" s="8">
        <v>1.4</v>
      </c>
      <c r="T340" s="8">
        <v>12.6</v>
      </c>
      <c r="V340" s="8">
        <v>4.3</v>
      </c>
      <c r="X340" s="8">
        <v>5.8</v>
      </c>
      <c r="Z340" s="8" t="s">
        <v>398</v>
      </c>
      <c r="AA340" s="8" t="s">
        <v>474</v>
      </c>
      <c r="AB340" s="8" t="s">
        <v>398</v>
      </c>
      <c r="AC340" s="90" t="s">
        <v>47</v>
      </c>
      <c r="AD340" s="8" t="s">
        <v>47</v>
      </c>
      <c r="AE340" s="8" t="s">
        <v>47</v>
      </c>
      <c r="AF340" s="8" t="s">
        <v>47</v>
      </c>
      <c r="AG340" s="8" t="s">
        <v>40</v>
      </c>
      <c r="AH340" s="8" t="s">
        <v>958</v>
      </c>
      <c r="AI340" s="8" t="s">
        <v>48</v>
      </c>
      <c r="AJ340" s="8" t="s">
        <v>48</v>
      </c>
    </row>
    <row r="341" hidden="1">
      <c r="B341" s="75"/>
      <c r="K341" s="91"/>
      <c r="L341" s="91"/>
      <c r="M341" s="91"/>
      <c r="AC341" s="105"/>
      <c r="AF341" s="79"/>
    </row>
    <row r="342" hidden="1">
      <c r="K342" s="91"/>
      <c r="L342" s="91"/>
      <c r="M342" s="91"/>
      <c r="AC342" s="105"/>
      <c r="AF342" s="79"/>
    </row>
    <row r="343" hidden="1">
      <c r="K343" s="91"/>
      <c r="L343" s="91"/>
      <c r="M343" s="91"/>
      <c r="AC343" s="105"/>
      <c r="AF343" s="79"/>
    </row>
    <row r="344" hidden="1">
      <c r="K344" s="91"/>
      <c r="L344" s="91"/>
      <c r="M344" s="91"/>
      <c r="AC344" s="105"/>
      <c r="AF344" s="79"/>
    </row>
    <row r="345" hidden="1">
      <c r="K345" s="91"/>
      <c r="L345" s="91"/>
      <c r="M345" s="91"/>
      <c r="AC345" s="105"/>
      <c r="AF345" s="79"/>
    </row>
    <row r="346" hidden="1">
      <c r="K346" s="91"/>
      <c r="L346" s="91"/>
      <c r="M346" s="91"/>
      <c r="AC346" s="105"/>
      <c r="AF346" s="79"/>
    </row>
    <row r="347" hidden="1">
      <c r="I347" s="106"/>
      <c r="K347" s="91"/>
      <c r="L347" s="91"/>
      <c r="M347" s="91"/>
      <c r="AC347" s="105"/>
      <c r="AF347" s="79"/>
    </row>
    <row r="348" hidden="1">
      <c r="I348" s="106"/>
      <c r="K348" s="91"/>
      <c r="L348" s="91"/>
      <c r="M348" s="91"/>
      <c r="AC348" s="105"/>
      <c r="AF348" s="79"/>
    </row>
    <row r="349" hidden="1">
      <c r="I349" s="106"/>
      <c r="K349" s="91"/>
      <c r="L349" s="91"/>
      <c r="M349" s="91"/>
      <c r="AC349" s="105"/>
      <c r="AF349" s="79"/>
    </row>
    <row r="350" hidden="1">
      <c r="I350" s="106"/>
      <c r="K350" s="91"/>
      <c r="L350" s="91"/>
      <c r="M350" s="91"/>
      <c r="AC350" s="105"/>
      <c r="AF350" s="79"/>
    </row>
    <row r="351" hidden="1">
      <c r="I351" s="106"/>
      <c r="K351" s="91"/>
      <c r="L351" s="91"/>
      <c r="M351" s="91"/>
      <c r="AC351" s="105"/>
      <c r="AF351" s="79"/>
    </row>
    <row r="352" hidden="1">
      <c r="I352" s="106"/>
      <c r="K352" s="91"/>
      <c r="L352" s="91"/>
      <c r="M352" s="91"/>
      <c r="AC352" s="105"/>
      <c r="AF352" s="79"/>
    </row>
    <row r="353" hidden="1">
      <c r="I353" s="106"/>
      <c r="K353" s="91"/>
      <c r="L353" s="91"/>
      <c r="M353" s="91"/>
      <c r="AC353" s="105"/>
      <c r="AF353" s="79"/>
    </row>
    <row r="354" hidden="1">
      <c r="I354" s="106"/>
      <c r="K354" s="91"/>
      <c r="L354" s="91"/>
      <c r="M354" s="91"/>
      <c r="AC354" s="105"/>
      <c r="AF354" s="79"/>
    </row>
    <row r="355" hidden="1">
      <c r="I355" s="106"/>
      <c r="K355" s="91"/>
      <c r="L355" s="91"/>
      <c r="M355" s="91"/>
      <c r="AC355" s="105"/>
      <c r="AF355" s="79"/>
    </row>
    <row r="356" hidden="1">
      <c r="I356" s="106"/>
      <c r="K356" s="91"/>
      <c r="L356" s="91"/>
      <c r="M356" s="91"/>
      <c r="AC356" s="105"/>
      <c r="AF356" s="79"/>
    </row>
    <row r="357" hidden="1">
      <c r="K357" s="91"/>
      <c r="L357" s="91"/>
      <c r="M357" s="91"/>
      <c r="AC357" s="105"/>
      <c r="AF357" s="79"/>
    </row>
    <row r="358" hidden="1">
      <c r="K358" s="91"/>
      <c r="L358" s="91"/>
      <c r="M358" s="91"/>
      <c r="AC358" s="105"/>
      <c r="AF358" s="79"/>
    </row>
    <row r="359" hidden="1">
      <c r="K359" s="91"/>
      <c r="L359" s="91"/>
      <c r="M359" s="91"/>
      <c r="AC359" s="105"/>
      <c r="AF359" s="79"/>
    </row>
    <row r="360" hidden="1">
      <c r="K360" s="91"/>
      <c r="L360" s="91"/>
      <c r="M360" s="91"/>
      <c r="AC360" s="105"/>
      <c r="AF360" s="79"/>
    </row>
    <row r="361" hidden="1">
      <c r="K361" s="91"/>
      <c r="L361" s="91"/>
      <c r="M361" s="91"/>
      <c r="AC361" s="105"/>
      <c r="AF361" s="79"/>
    </row>
    <row r="362" hidden="1">
      <c r="K362" s="91"/>
      <c r="L362" s="91"/>
      <c r="M362" s="91"/>
      <c r="AC362" s="105"/>
      <c r="AF362" s="79"/>
    </row>
    <row r="363" hidden="1">
      <c r="K363" s="91"/>
      <c r="L363" s="91"/>
      <c r="M363" s="91"/>
      <c r="AC363" s="105"/>
      <c r="AF363" s="79"/>
    </row>
    <row r="364" hidden="1">
      <c r="K364" s="91"/>
      <c r="L364" s="91"/>
      <c r="M364" s="91"/>
      <c r="AC364" s="105"/>
      <c r="AF364" s="79"/>
    </row>
    <row r="365" hidden="1">
      <c r="K365" s="91"/>
      <c r="L365" s="91"/>
      <c r="M365" s="91"/>
      <c r="AC365" s="105"/>
      <c r="AF365" s="79"/>
    </row>
    <row r="366" hidden="1">
      <c r="K366" s="91"/>
      <c r="L366" s="91"/>
      <c r="M366" s="91"/>
      <c r="AC366" s="105"/>
      <c r="AF366" s="79"/>
    </row>
    <row r="367" hidden="1">
      <c r="K367" s="91"/>
      <c r="L367" s="91"/>
      <c r="M367" s="91"/>
      <c r="AC367" s="105"/>
      <c r="AF367" s="79"/>
    </row>
    <row r="368" hidden="1">
      <c r="K368" s="91"/>
      <c r="L368" s="91"/>
      <c r="M368" s="91"/>
      <c r="AC368" s="105"/>
      <c r="AF368" s="79"/>
    </row>
    <row r="369" hidden="1">
      <c r="K369" s="91"/>
      <c r="L369" s="91"/>
      <c r="M369" s="91"/>
      <c r="AC369" s="105"/>
      <c r="AF369" s="79"/>
    </row>
    <row r="370" hidden="1">
      <c r="K370" s="91"/>
      <c r="L370" s="91"/>
      <c r="M370" s="91"/>
      <c r="AC370" s="105"/>
      <c r="AF370" s="79"/>
    </row>
    <row r="371" hidden="1">
      <c r="K371" s="91"/>
      <c r="L371" s="91"/>
      <c r="M371" s="91"/>
      <c r="AC371" s="105"/>
      <c r="AF371" s="79"/>
    </row>
    <row r="372" hidden="1">
      <c r="K372" s="91"/>
      <c r="L372" s="91"/>
      <c r="M372" s="91"/>
      <c r="AC372" s="105"/>
      <c r="AF372" s="79"/>
    </row>
    <row r="373" hidden="1">
      <c r="K373" s="91"/>
      <c r="L373" s="91"/>
      <c r="M373" s="91"/>
      <c r="AC373" s="105"/>
      <c r="AF373" s="79"/>
    </row>
    <row r="374" hidden="1">
      <c r="K374" s="91"/>
      <c r="L374" s="91"/>
      <c r="M374" s="91"/>
      <c r="AC374" s="105"/>
      <c r="AF374" s="79"/>
    </row>
    <row r="375" hidden="1">
      <c r="K375" s="91"/>
      <c r="L375" s="91"/>
      <c r="M375" s="91"/>
      <c r="AC375" s="105"/>
      <c r="AF375" s="79"/>
    </row>
    <row r="376" hidden="1">
      <c r="K376" s="91"/>
      <c r="L376" s="91"/>
      <c r="M376" s="91"/>
      <c r="AC376" s="105"/>
      <c r="AF376" s="79"/>
    </row>
    <row r="377" hidden="1">
      <c r="K377" s="91"/>
      <c r="L377" s="91"/>
      <c r="M377" s="91"/>
      <c r="AC377" s="105"/>
      <c r="AF377" s="79"/>
    </row>
    <row r="378" hidden="1">
      <c r="K378" s="91"/>
      <c r="L378" s="91"/>
      <c r="M378" s="91"/>
      <c r="AC378" s="105"/>
      <c r="AF378" s="79"/>
    </row>
    <row r="379" hidden="1">
      <c r="K379" s="91"/>
      <c r="L379" s="91"/>
      <c r="M379" s="91"/>
      <c r="AC379" s="105"/>
      <c r="AF379" s="79"/>
    </row>
    <row r="380" hidden="1">
      <c r="K380" s="91"/>
      <c r="L380" s="91"/>
      <c r="M380" s="91"/>
      <c r="AC380" s="105"/>
      <c r="AF380" s="79"/>
    </row>
    <row r="381" hidden="1">
      <c r="K381" s="91"/>
      <c r="L381" s="91"/>
      <c r="M381" s="91"/>
      <c r="AC381" s="105"/>
      <c r="AF381" s="79"/>
    </row>
    <row r="382" hidden="1">
      <c r="K382" s="91"/>
      <c r="L382" s="91"/>
      <c r="M382" s="91"/>
      <c r="AC382" s="105"/>
      <c r="AF382" s="79"/>
    </row>
    <row r="383" hidden="1">
      <c r="K383" s="91"/>
      <c r="L383" s="91"/>
      <c r="M383" s="91"/>
      <c r="AC383" s="105"/>
      <c r="AF383" s="79"/>
    </row>
    <row r="384" hidden="1">
      <c r="K384" s="91"/>
      <c r="L384" s="91"/>
      <c r="M384" s="91"/>
      <c r="AC384" s="105"/>
      <c r="AF384" s="79"/>
    </row>
    <row r="385" hidden="1">
      <c r="K385" s="91"/>
      <c r="L385" s="91"/>
      <c r="M385" s="91"/>
      <c r="AC385" s="105"/>
      <c r="AF385" s="79"/>
    </row>
    <row r="386" hidden="1">
      <c r="K386" s="91"/>
      <c r="L386" s="91"/>
      <c r="M386" s="91"/>
      <c r="AC386" s="105"/>
      <c r="AF386" s="79"/>
    </row>
    <row r="387" hidden="1">
      <c r="K387" s="91"/>
      <c r="L387" s="91"/>
      <c r="M387" s="91"/>
      <c r="AC387" s="105"/>
      <c r="AF387" s="79"/>
    </row>
    <row r="388" hidden="1">
      <c r="K388" s="91"/>
      <c r="L388" s="91"/>
      <c r="M388" s="91"/>
      <c r="AC388" s="105"/>
      <c r="AF388" s="79"/>
    </row>
    <row r="389" hidden="1">
      <c r="K389" s="91"/>
      <c r="L389" s="91"/>
      <c r="M389" s="91"/>
      <c r="AC389" s="105"/>
      <c r="AF389" s="79"/>
    </row>
    <row r="390" hidden="1">
      <c r="K390" s="91"/>
      <c r="L390" s="91"/>
      <c r="M390" s="91"/>
      <c r="AC390" s="105"/>
      <c r="AF390" s="79"/>
    </row>
    <row r="391" hidden="1">
      <c r="K391" s="91"/>
      <c r="L391" s="91"/>
      <c r="M391" s="91"/>
      <c r="AC391" s="105"/>
      <c r="AF391" s="79"/>
    </row>
    <row r="392" hidden="1">
      <c r="K392" s="91"/>
      <c r="L392" s="91"/>
      <c r="M392" s="91"/>
      <c r="AC392" s="105"/>
      <c r="AF392" s="79"/>
    </row>
    <row r="393" hidden="1">
      <c r="K393" s="91"/>
      <c r="L393" s="91"/>
      <c r="M393" s="91"/>
      <c r="AC393" s="105"/>
      <c r="AF393" s="79"/>
    </row>
    <row r="394" hidden="1">
      <c r="K394" s="91"/>
      <c r="L394" s="91"/>
      <c r="M394" s="91"/>
      <c r="AC394" s="105"/>
      <c r="AF394" s="79"/>
    </row>
    <row r="395" hidden="1">
      <c r="K395" s="91"/>
      <c r="L395" s="91"/>
      <c r="M395" s="91"/>
      <c r="AC395" s="105"/>
      <c r="AF395" s="79"/>
    </row>
    <row r="396" hidden="1">
      <c r="K396" s="91"/>
      <c r="L396" s="91"/>
      <c r="M396" s="91"/>
      <c r="AC396" s="105"/>
      <c r="AF396" s="79"/>
    </row>
    <row r="397" hidden="1">
      <c r="K397" s="91"/>
      <c r="L397" s="91"/>
      <c r="M397" s="91"/>
      <c r="AC397" s="105"/>
      <c r="AF397" s="79"/>
    </row>
    <row r="398" hidden="1">
      <c r="K398" s="91"/>
      <c r="L398" s="91"/>
      <c r="M398" s="91"/>
      <c r="AC398" s="105"/>
      <c r="AF398" s="79"/>
    </row>
    <row r="399" hidden="1">
      <c r="K399" s="91"/>
      <c r="L399" s="91"/>
      <c r="M399" s="91"/>
      <c r="AC399" s="105"/>
      <c r="AF399" s="79"/>
    </row>
    <row r="400" hidden="1">
      <c r="K400" s="91"/>
      <c r="L400" s="91"/>
      <c r="M400" s="91"/>
      <c r="AC400" s="105"/>
      <c r="AF400" s="79"/>
    </row>
    <row r="401" hidden="1">
      <c r="K401" s="91"/>
      <c r="L401" s="91"/>
      <c r="M401" s="91"/>
      <c r="AC401" s="105"/>
      <c r="AF401" s="79"/>
    </row>
    <row r="402" hidden="1">
      <c r="K402" s="91"/>
      <c r="L402" s="91"/>
      <c r="M402" s="91"/>
      <c r="AC402" s="105"/>
      <c r="AF402" s="79"/>
    </row>
    <row r="403" hidden="1">
      <c r="K403" s="91"/>
      <c r="L403" s="91"/>
      <c r="M403" s="91"/>
      <c r="AC403" s="105"/>
      <c r="AF403" s="79"/>
    </row>
    <row r="404" hidden="1">
      <c r="K404" s="91"/>
      <c r="L404" s="91"/>
      <c r="M404" s="91"/>
      <c r="AC404" s="105"/>
      <c r="AF404" s="79"/>
    </row>
    <row r="405" hidden="1">
      <c r="K405" s="91"/>
      <c r="L405" s="91"/>
      <c r="M405" s="91"/>
      <c r="AC405" s="105"/>
      <c r="AF405" s="79"/>
    </row>
    <row r="406" hidden="1">
      <c r="K406" s="91"/>
      <c r="L406" s="91"/>
      <c r="M406" s="91"/>
      <c r="AC406" s="105"/>
      <c r="AF406" s="79"/>
    </row>
    <row r="407" hidden="1">
      <c r="K407" s="91"/>
      <c r="L407" s="91"/>
      <c r="M407" s="91"/>
      <c r="AC407" s="105"/>
      <c r="AF407" s="79"/>
    </row>
    <row r="408" hidden="1">
      <c r="K408" s="91"/>
      <c r="L408" s="91"/>
      <c r="M408" s="91"/>
      <c r="AC408" s="105"/>
      <c r="AF408" s="79"/>
    </row>
    <row r="409" hidden="1">
      <c r="K409" s="91"/>
      <c r="L409" s="91"/>
      <c r="M409" s="91"/>
      <c r="AC409" s="105"/>
      <c r="AF409" s="79"/>
    </row>
    <row r="410" hidden="1">
      <c r="K410" s="91"/>
      <c r="L410" s="91"/>
      <c r="M410" s="91"/>
      <c r="AC410" s="105"/>
      <c r="AF410" s="79"/>
    </row>
    <row r="411" hidden="1">
      <c r="K411" s="91"/>
      <c r="L411" s="91"/>
      <c r="M411" s="91"/>
      <c r="AC411" s="105"/>
      <c r="AF411" s="79"/>
    </row>
    <row r="412" hidden="1">
      <c r="K412" s="91"/>
      <c r="L412" s="91"/>
      <c r="M412" s="91"/>
      <c r="AC412" s="105"/>
      <c r="AF412" s="79"/>
    </row>
    <row r="413" hidden="1">
      <c r="K413" s="91"/>
      <c r="L413" s="91"/>
      <c r="M413" s="91"/>
      <c r="AC413" s="105"/>
      <c r="AF413" s="79"/>
    </row>
    <row r="414" hidden="1">
      <c r="K414" s="91"/>
      <c r="L414" s="91"/>
      <c r="M414" s="91"/>
      <c r="AC414" s="105"/>
      <c r="AF414" s="79"/>
    </row>
    <row r="415" hidden="1">
      <c r="K415" s="91"/>
      <c r="L415" s="91"/>
      <c r="M415" s="91"/>
      <c r="AC415" s="105"/>
      <c r="AF415" s="79"/>
    </row>
    <row r="416" hidden="1">
      <c r="K416" s="91"/>
      <c r="L416" s="91"/>
      <c r="M416" s="91"/>
      <c r="AC416" s="105"/>
      <c r="AF416" s="79"/>
    </row>
    <row r="417" hidden="1">
      <c r="K417" s="91"/>
      <c r="L417" s="91"/>
      <c r="M417" s="91"/>
      <c r="AC417" s="105"/>
      <c r="AF417" s="79"/>
    </row>
    <row r="418" hidden="1">
      <c r="K418" s="91"/>
      <c r="L418" s="91"/>
      <c r="M418" s="91"/>
      <c r="AC418" s="105"/>
      <c r="AF418" s="79"/>
    </row>
    <row r="419" hidden="1">
      <c r="K419" s="91"/>
      <c r="L419" s="91"/>
      <c r="M419" s="91"/>
      <c r="AC419" s="105"/>
      <c r="AF419" s="79"/>
    </row>
    <row r="420" hidden="1">
      <c r="K420" s="91"/>
      <c r="L420" s="91"/>
      <c r="M420" s="91"/>
      <c r="AC420" s="105"/>
      <c r="AF420" s="79"/>
    </row>
    <row r="421" hidden="1">
      <c r="K421" s="91"/>
      <c r="L421" s="91"/>
      <c r="M421" s="91"/>
      <c r="AC421" s="105"/>
      <c r="AF421" s="79"/>
    </row>
    <row r="422" hidden="1">
      <c r="K422" s="91"/>
      <c r="L422" s="91"/>
      <c r="M422" s="91"/>
      <c r="AC422" s="105"/>
      <c r="AF422" s="79"/>
    </row>
    <row r="423" hidden="1">
      <c r="K423" s="91"/>
      <c r="L423" s="91"/>
      <c r="M423" s="91"/>
      <c r="AC423" s="105"/>
      <c r="AF423" s="79"/>
    </row>
    <row r="424" hidden="1">
      <c r="K424" s="91"/>
      <c r="L424" s="91"/>
      <c r="M424" s="91"/>
      <c r="AC424" s="105"/>
      <c r="AF424" s="79"/>
    </row>
    <row r="425" hidden="1">
      <c r="K425" s="91"/>
      <c r="L425" s="91"/>
      <c r="M425" s="91"/>
      <c r="AC425" s="105"/>
      <c r="AF425" s="79"/>
    </row>
    <row r="426" hidden="1">
      <c r="K426" s="91"/>
      <c r="L426" s="91"/>
      <c r="M426" s="91"/>
      <c r="AC426" s="105"/>
      <c r="AF426" s="79"/>
    </row>
    <row r="427" hidden="1">
      <c r="K427" s="91"/>
      <c r="L427" s="91"/>
      <c r="M427" s="91"/>
      <c r="AC427" s="105"/>
      <c r="AF427" s="79"/>
    </row>
    <row r="428" hidden="1">
      <c r="K428" s="91"/>
      <c r="L428" s="91"/>
      <c r="M428" s="91"/>
      <c r="AC428" s="105"/>
      <c r="AF428" s="79"/>
    </row>
    <row r="429" hidden="1">
      <c r="K429" s="91"/>
      <c r="L429" s="91"/>
      <c r="M429" s="91"/>
      <c r="AC429" s="105"/>
      <c r="AF429" s="79"/>
    </row>
    <row r="430" hidden="1">
      <c r="K430" s="91"/>
      <c r="L430" s="91"/>
      <c r="M430" s="91"/>
      <c r="AC430" s="105"/>
      <c r="AF430" s="79"/>
    </row>
    <row r="431" hidden="1">
      <c r="K431" s="91"/>
      <c r="L431" s="91"/>
      <c r="M431" s="91"/>
      <c r="AC431" s="105"/>
      <c r="AF431" s="79"/>
    </row>
    <row r="432" hidden="1">
      <c r="K432" s="91"/>
      <c r="L432" s="91"/>
      <c r="M432" s="91"/>
      <c r="AC432" s="105"/>
      <c r="AF432" s="79"/>
    </row>
    <row r="433" hidden="1">
      <c r="K433" s="91"/>
      <c r="L433" s="91"/>
      <c r="M433" s="91"/>
      <c r="AC433" s="105"/>
      <c r="AF433" s="79"/>
    </row>
    <row r="434" hidden="1">
      <c r="K434" s="91"/>
      <c r="L434" s="91"/>
      <c r="M434" s="91"/>
      <c r="AC434" s="105"/>
      <c r="AF434" s="79"/>
    </row>
    <row r="435" hidden="1">
      <c r="K435" s="91"/>
      <c r="L435" s="91"/>
      <c r="M435" s="91"/>
      <c r="AC435" s="105"/>
      <c r="AF435" s="79"/>
    </row>
    <row r="436" hidden="1">
      <c r="K436" s="91"/>
      <c r="L436" s="91"/>
      <c r="M436" s="91"/>
      <c r="AC436" s="105"/>
      <c r="AF436" s="79"/>
    </row>
    <row r="437" hidden="1">
      <c r="K437" s="91"/>
      <c r="L437" s="91"/>
      <c r="M437" s="91"/>
      <c r="AC437" s="105"/>
      <c r="AF437" s="79"/>
    </row>
    <row r="438" hidden="1">
      <c r="K438" s="91"/>
      <c r="L438" s="91"/>
      <c r="M438" s="91"/>
      <c r="AC438" s="105"/>
      <c r="AF438" s="79"/>
    </row>
    <row r="439" hidden="1">
      <c r="K439" s="91"/>
      <c r="L439" s="91"/>
      <c r="M439" s="91"/>
      <c r="AC439" s="105"/>
      <c r="AF439" s="79"/>
    </row>
    <row r="440" hidden="1">
      <c r="K440" s="91"/>
      <c r="L440" s="91"/>
      <c r="M440" s="91"/>
      <c r="AC440" s="105"/>
      <c r="AF440" s="79"/>
    </row>
    <row r="441" hidden="1">
      <c r="K441" s="91"/>
      <c r="L441" s="91"/>
      <c r="M441" s="91"/>
      <c r="AC441" s="105"/>
      <c r="AF441" s="79"/>
    </row>
    <row r="442" hidden="1">
      <c r="K442" s="91"/>
      <c r="L442" s="91"/>
      <c r="M442" s="91"/>
      <c r="AC442" s="105"/>
      <c r="AF442" s="79"/>
    </row>
    <row r="443" hidden="1">
      <c r="K443" s="91"/>
      <c r="L443" s="91"/>
      <c r="M443" s="91"/>
      <c r="AC443" s="105"/>
      <c r="AF443" s="79"/>
    </row>
    <row r="444" hidden="1">
      <c r="K444" s="91"/>
      <c r="L444" s="91"/>
      <c r="M444" s="91"/>
      <c r="AC444" s="105"/>
      <c r="AF444" s="79"/>
    </row>
    <row r="445" hidden="1">
      <c r="K445" s="91"/>
      <c r="L445" s="91"/>
      <c r="M445" s="91"/>
      <c r="AC445" s="105"/>
      <c r="AF445" s="79"/>
    </row>
    <row r="446" hidden="1">
      <c r="K446" s="91"/>
      <c r="L446" s="91"/>
      <c r="M446" s="91"/>
      <c r="AC446" s="105"/>
      <c r="AF446" s="79"/>
    </row>
    <row r="447" hidden="1">
      <c r="K447" s="91"/>
      <c r="L447" s="91"/>
      <c r="M447" s="91"/>
      <c r="AC447" s="105"/>
      <c r="AF447" s="79"/>
    </row>
    <row r="448" hidden="1">
      <c r="K448" s="91"/>
      <c r="L448" s="91"/>
      <c r="M448" s="91"/>
      <c r="AC448" s="105"/>
      <c r="AF448" s="79"/>
    </row>
    <row r="449" hidden="1">
      <c r="K449" s="91"/>
      <c r="L449" s="91"/>
      <c r="M449" s="91"/>
      <c r="AC449" s="105"/>
      <c r="AF449" s="79"/>
    </row>
    <row r="450" hidden="1">
      <c r="K450" s="91"/>
      <c r="L450" s="91"/>
      <c r="M450" s="91"/>
      <c r="AC450" s="105"/>
      <c r="AF450" s="79"/>
    </row>
    <row r="451" hidden="1">
      <c r="K451" s="91"/>
      <c r="L451" s="91"/>
      <c r="M451" s="91"/>
      <c r="AC451" s="105"/>
      <c r="AF451" s="79"/>
    </row>
    <row r="452" hidden="1">
      <c r="K452" s="91"/>
      <c r="L452" s="91"/>
      <c r="M452" s="91"/>
      <c r="AC452" s="105"/>
      <c r="AF452" s="79"/>
    </row>
    <row r="453" hidden="1">
      <c r="K453" s="91"/>
      <c r="L453" s="91"/>
      <c r="M453" s="91"/>
      <c r="AC453" s="105"/>
      <c r="AF453" s="79"/>
    </row>
    <row r="454" hidden="1">
      <c r="K454" s="91"/>
      <c r="L454" s="91"/>
      <c r="M454" s="91"/>
      <c r="AC454" s="105"/>
      <c r="AF454" s="79"/>
    </row>
    <row r="455" hidden="1">
      <c r="K455" s="91"/>
      <c r="L455" s="91"/>
      <c r="M455" s="91"/>
      <c r="AC455" s="105"/>
      <c r="AF455" s="79"/>
    </row>
    <row r="456" hidden="1">
      <c r="K456" s="91"/>
      <c r="L456" s="91"/>
      <c r="M456" s="91"/>
      <c r="AC456" s="105"/>
      <c r="AF456" s="79"/>
    </row>
    <row r="457" hidden="1">
      <c r="K457" s="91"/>
      <c r="L457" s="91"/>
      <c r="M457" s="91"/>
      <c r="AC457" s="105"/>
      <c r="AF457" s="79"/>
    </row>
    <row r="458" hidden="1">
      <c r="K458" s="91"/>
      <c r="L458" s="91"/>
      <c r="M458" s="91"/>
      <c r="AC458" s="105"/>
      <c r="AF458" s="79"/>
    </row>
    <row r="459" hidden="1">
      <c r="K459" s="91"/>
      <c r="L459" s="91"/>
      <c r="M459" s="91"/>
      <c r="AC459" s="105"/>
      <c r="AF459" s="79"/>
    </row>
    <row r="460" hidden="1">
      <c r="K460" s="91"/>
      <c r="L460" s="91"/>
      <c r="M460" s="91"/>
      <c r="AC460" s="105"/>
      <c r="AF460" s="79"/>
    </row>
    <row r="461" hidden="1">
      <c r="K461" s="91"/>
      <c r="L461" s="91"/>
      <c r="M461" s="91"/>
      <c r="AC461" s="105"/>
      <c r="AF461" s="79"/>
    </row>
    <row r="462" hidden="1">
      <c r="K462" s="91"/>
      <c r="L462" s="91"/>
      <c r="M462" s="91"/>
      <c r="AC462" s="105"/>
      <c r="AF462" s="79"/>
    </row>
    <row r="463" hidden="1">
      <c r="K463" s="91"/>
      <c r="L463" s="91"/>
      <c r="M463" s="91"/>
      <c r="AC463" s="105"/>
      <c r="AF463" s="79"/>
    </row>
    <row r="464" hidden="1">
      <c r="K464" s="91"/>
      <c r="L464" s="91"/>
      <c r="M464" s="91"/>
      <c r="AC464" s="105"/>
      <c r="AF464" s="79"/>
    </row>
    <row r="465" hidden="1">
      <c r="K465" s="91"/>
      <c r="L465" s="91"/>
      <c r="M465" s="91"/>
      <c r="AC465" s="105"/>
      <c r="AF465" s="79"/>
    </row>
    <row r="466" hidden="1">
      <c r="K466" s="91"/>
      <c r="L466" s="91"/>
      <c r="M466" s="91"/>
      <c r="AC466" s="105"/>
      <c r="AF466" s="79"/>
    </row>
    <row r="467" hidden="1">
      <c r="K467" s="91"/>
      <c r="L467" s="91"/>
      <c r="M467" s="91"/>
      <c r="AC467" s="105"/>
      <c r="AF467" s="79"/>
    </row>
    <row r="468" hidden="1">
      <c r="K468" s="91"/>
      <c r="L468" s="91"/>
      <c r="M468" s="91"/>
      <c r="AC468" s="105"/>
      <c r="AF468" s="79"/>
    </row>
    <row r="469" hidden="1">
      <c r="K469" s="91"/>
      <c r="L469" s="91"/>
      <c r="M469" s="91"/>
      <c r="AC469" s="105"/>
      <c r="AF469" s="79"/>
    </row>
    <row r="470" hidden="1">
      <c r="K470" s="91"/>
      <c r="L470" s="91"/>
      <c r="M470" s="91"/>
      <c r="AC470" s="105"/>
      <c r="AF470" s="79"/>
    </row>
    <row r="471" hidden="1">
      <c r="K471" s="91"/>
      <c r="L471" s="91"/>
      <c r="M471" s="91"/>
      <c r="AC471" s="105"/>
      <c r="AF471" s="79"/>
    </row>
    <row r="472" hidden="1">
      <c r="K472" s="91"/>
      <c r="L472" s="91"/>
      <c r="M472" s="91"/>
      <c r="AC472" s="105"/>
      <c r="AF472" s="79"/>
    </row>
    <row r="473" hidden="1">
      <c r="K473" s="91"/>
      <c r="L473" s="91"/>
      <c r="M473" s="91"/>
      <c r="AC473" s="105"/>
      <c r="AF473" s="79"/>
    </row>
    <row r="474" hidden="1">
      <c r="K474" s="91"/>
      <c r="L474" s="91"/>
      <c r="M474" s="91"/>
      <c r="AC474" s="105"/>
      <c r="AF474" s="79"/>
    </row>
    <row r="475" hidden="1">
      <c r="K475" s="91"/>
      <c r="L475" s="91"/>
      <c r="M475" s="91"/>
      <c r="AC475" s="105"/>
      <c r="AF475" s="79"/>
    </row>
    <row r="476" hidden="1">
      <c r="K476" s="91"/>
      <c r="L476" s="91"/>
      <c r="M476" s="91"/>
      <c r="AC476" s="105"/>
      <c r="AF476" s="79"/>
    </row>
    <row r="477" hidden="1">
      <c r="K477" s="91"/>
      <c r="L477" s="91"/>
      <c r="M477" s="91"/>
      <c r="AC477" s="105"/>
      <c r="AF477" s="79"/>
    </row>
    <row r="478" hidden="1">
      <c r="K478" s="91"/>
      <c r="L478" s="91"/>
      <c r="M478" s="91"/>
      <c r="AC478" s="105"/>
      <c r="AF478" s="79"/>
    </row>
    <row r="479" hidden="1">
      <c r="K479" s="91"/>
      <c r="L479" s="91"/>
      <c r="M479" s="91"/>
      <c r="AC479" s="105"/>
      <c r="AF479" s="79"/>
    </row>
    <row r="480" hidden="1">
      <c r="K480" s="91"/>
      <c r="L480" s="91"/>
      <c r="M480" s="91"/>
      <c r="AC480" s="105"/>
      <c r="AF480" s="79"/>
    </row>
    <row r="481" hidden="1">
      <c r="K481" s="91"/>
      <c r="L481" s="91"/>
      <c r="M481" s="91"/>
      <c r="AC481" s="105"/>
      <c r="AF481" s="79"/>
    </row>
    <row r="482" hidden="1">
      <c r="K482" s="91"/>
      <c r="L482" s="91"/>
      <c r="M482" s="91"/>
      <c r="AC482" s="105"/>
      <c r="AF482" s="79"/>
    </row>
    <row r="483" hidden="1">
      <c r="K483" s="91"/>
      <c r="L483" s="91"/>
      <c r="M483" s="91"/>
      <c r="AC483" s="105"/>
      <c r="AF483" s="79"/>
    </row>
    <row r="484" hidden="1">
      <c r="K484" s="91"/>
      <c r="L484" s="91"/>
      <c r="M484" s="91"/>
      <c r="AC484" s="105"/>
      <c r="AF484" s="79"/>
    </row>
    <row r="485" hidden="1">
      <c r="K485" s="91"/>
      <c r="L485" s="91"/>
      <c r="M485" s="91"/>
      <c r="AC485" s="105"/>
      <c r="AF485" s="79"/>
    </row>
    <row r="486" hidden="1">
      <c r="K486" s="91"/>
      <c r="L486" s="91"/>
      <c r="M486" s="91"/>
      <c r="AC486" s="105"/>
      <c r="AF486" s="79"/>
    </row>
    <row r="487" hidden="1">
      <c r="K487" s="91"/>
      <c r="L487" s="91"/>
      <c r="M487" s="91"/>
      <c r="AC487" s="105"/>
      <c r="AF487" s="79"/>
    </row>
    <row r="488" hidden="1">
      <c r="K488" s="91"/>
      <c r="L488" s="91"/>
      <c r="M488" s="91"/>
      <c r="AC488" s="105"/>
      <c r="AF488" s="79"/>
    </row>
    <row r="489" hidden="1">
      <c r="K489" s="91"/>
      <c r="L489" s="91"/>
      <c r="M489" s="91"/>
      <c r="AC489" s="105"/>
      <c r="AF489" s="79"/>
    </row>
    <row r="490" hidden="1">
      <c r="K490" s="91"/>
      <c r="L490" s="91"/>
      <c r="M490" s="91"/>
      <c r="AC490" s="105"/>
      <c r="AF490" s="79"/>
    </row>
    <row r="491" hidden="1">
      <c r="K491" s="91"/>
      <c r="L491" s="91"/>
      <c r="M491" s="91"/>
      <c r="AC491" s="105"/>
      <c r="AF491" s="79"/>
    </row>
    <row r="492" hidden="1">
      <c r="K492" s="91"/>
      <c r="L492" s="91"/>
      <c r="M492" s="91"/>
      <c r="AC492" s="105"/>
      <c r="AF492" s="79"/>
    </row>
    <row r="493" hidden="1">
      <c r="K493" s="91"/>
      <c r="L493" s="91"/>
      <c r="M493" s="91"/>
      <c r="AC493" s="105"/>
      <c r="AF493" s="79"/>
    </row>
    <row r="494" hidden="1">
      <c r="K494" s="91"/>
      <c r="L494" s="91"/>
      <c r="M494" s="91"/>
      <c r="AC494" s="105"/>
      <c r="AF494" s="79"/>
    </row>
    <row r="495" hidden="1">
      <c r="K495" s="91"/>
      <c r="L495" s="91"/>
      <c r="M495" s="91"/>
      <c r="AC495" s="105"/>
      <c r="AF495" s="79"/>
    </row>
    <row r="496" hidden="1">
      <c r="K496" s="91"/>
      <c r="L496" s="91"/>
      <c r="M496" s="91"/>
      <c r="AC496" s="105"/>
      <c r="AF496" s="79"/>
    </row>
    <row r="497" hidden="1">
      <c r="K497" s="91"/>
      <c r="L497" s="91"/>
      <c r="M497" s="91"/>
      <c r="AC497" s="105"/>
      <c r="AF497" s="79"/>
    </row>
    <row r="498" hidden="1">
      <c r="K498" s="91"/>
      <c r="L498" s="91"/>
      <c r="M498" s="91"/>
      <c r="AC498" s="105"/>
      <c r="AF498" s="79"/>
    </row>
    <row r="499" hidden="1">
      <c r="K499" s="91"/>
      <c r="L499" s="91"/>
      <c r="M499" s="91"/>
      <c r="AC499" s="105"/>
      <c r="AF499" s="79"/>
    </row>
    <row r="500" hidden="1">
      <c r="K500" s="91"/>
      <c r="L500" s="91"/>
      <c r="M500" s="91"/>
      <c r="AC500" s="105"/>
      <c r="AF500" s="79"/>
    </row>
    <row r="501" hidden="1">
      <c r="K501" s="91"/>
      <c r="L501" s="91"/>
      <c r="M501" s="91"/>
      <c r="AC501" s="105"/>
      <c r="AF501" s="79"/>
    </row>
    <row r="502" hidden="1">
      <c r="K502" s="91"/>
      <c r="L502" s="91"/>
      <c r="M502" s="91"/>
      <c r="AC502" s="105"/>
      <c r="AF502" s="79"/>
    </row>
    <row r="503" hidden="1">
      <c r="K503" s="91"/>
      <c r="L503" s="91"/>
      <c r="M503" s="91"/>
      <c r="AC503" s="105"/>
      <c r="AF503" s="79"/>
    </row>
    <row r="504" hidden="1">
      <c r="K504" s="91"/>
      <c r="L504" s="91"/>
      <c r="M504" s="91"/>
      <c r="AC504" s="105"/>
      <c r="AF504" s="79"/>
    </row>
    <row r="505" hidden="1">
      <c r="K505" s="91"/>
      <c r="L505" s="91"/>
      <c r="M505" s="91"/>
      <c r="AC505" s="105"/>
      <c r="AF505" s="79"/>
    </row>
    <row r="506" hidden="1">
      <c r="K506" s="91"/>
      <c r="L506" s="91"/>
      <c r="M506" s="91"/>
      <c r="AC506" s="105"/>
      <c r="AF506" s="79"/>
    </row>
    <row r="507" hidden="1">
      <c r="K507" s="91"/>
      <c r="L507" s="91"/>
      <c r="M507" s="91"/>
      <c r="AC507" s="105"/>
      <c r="AF507" s="79"/>
    </row>
    <row r="508" hidden="1">
      <c r="K508" s="91"/>
      <c r="L508" s="91"/>
      <c r="M508" s="91"/>
      <c r="AC508" s="105"/>
      <c r="AF508" s="79"/>
    </row>
    <row r="509" hidden="1">
      <c r="K509" s="91"/>
      <c r="L509" s="91"/>
      <c r="M509" s="91"/>
      <c r="AC509" s="105"/>
      <c r="AF509" s="79"/>
    </row>
    <row r="510" hidden="1">
      <c r="K510" s="91"/>
      <c r="L510" s="91"/>
      <c r="M510" s="91"/>
      <c r="AC510" s="105"/>
      <c r="AF510" s="79"/>
    </row>
    <row r="511" hidden="1">
      <c r="K511" s="91"/>
      <c r="L511" s="91"/>
      <c r="M511" s="91"/>
      <c r="AC511" s="105"/>
      <c r="AF511" s="79"/>
    </row>
    <row r="512" hidden="1">
      <c r="K512" s="91"/>
      <c r="L512" s="91"/>
      <c r="M512" s="91"/>
      <c r="AC512" s="105"/>
      <c r="AF512" s="79"/>
    </row>
    <row r="513" hidden="1">
      <c r="K513" s="91"/>
      <c r="L513" s="91"/>
      <c r="M513" s="91"/>
      <c r="AC513" s="105"/>
      <c r="AF513" s="79"/>
    </row>
    <row r="514" hidden="1">
      <c r="K514" s="91"/>
      <c r="L514" s="91"/>
      <c r="M514" s="91"/>
      <c r="AC514" s="105"/>
      <c r="AF514" s="79"/>
    </row>
    <row r="515" hidden="1">
      <c r="K515" s="91"/>
      <c r="L515" s="91"/>
      <c r="M515" s="91"/>
      <c r="AC515" s="105"/>
      <c r="AF515" s="79"/>
    </row>
    <row r="516" hidden="1">
      <c r="K516" s="91"/>
      <c r="L516" s="91"/>
      <c r="M516" s="91"/>
      <c r="AC516" s="105"/>
      <c r="AF516" s="79"/>
    </row>
    <row r="517" hidden="1">
      <c r="K517" s="91"/>
      <c r="L517" s="91"/>
      <c r="M517" s="91"/>
      <c r="AC517" s="105"/>
      <c r="AF517" s="79"/>
    </row>
    <row r="518" hidden="1">
      <c r="K518" s="91"/>
      <c r="L518" s="91"/>
      <c r="M518" s="91"/>
      <c r="AC518" s="105"/>
      <c r="AF518" s="79"/>
    </row>
    <row r="519" hidden="1">
      <c r="K519" s="91"/>
      <c r="L519" s="91"/>
      <c r="M519" s="91"/>
      <c r="AC519" s="105"/>
      <c r="AF519" s="79"/>
    </row>
    <row r="520" hidden="1">
      <c r="K520" s="91"/>
      <c r="L520" s="91"/>
      <c r="M520" s="91"/>
      <c r="AC520" s="105"/>
      <c r="AF520" s="79"/>
    </row>
    <row r="521" hidden="1">
      <c r="K521" s="91"/>
      <c r="L521" s="91"/>
      <c r="M521" s="91"/>
      <c r="AC521" s="105"/>
      <c r="AF521" s="79"/>
    </row>
    <row r="522" hidden="1">
      <c r="K522" s="91"/>
      <c r="L522" s="91"/>
      <c r="M522" s="91"/>
      <c r="AC522" s="105"/>
      <c r="AF522" s="79"/>
    </row>
    <row r="523" hidden="1">
      <c r="K523" s="91"/>
      <c r="L523" s="91"/>
      <c r="M523" s="91"/>
      <c r="AC523" s="105"/>
      <c r="AF523" s="79"/>
    </row>
    <row r="524" hidden="1">
      <c r="K524" s="91"/>
      <c r="L524" s="91"/>
      <c r="M524" s="91"/>
      <c r="AC524" s="105"/>
      <c r="AF524" s="79"/>
    </row>
    <row r="525" hidden="1">
      <c r="K525" s="91"/>
      <c r="L525" s="91"/>
      <c r="M525" s="91"/>
      <c r="AC525" s="105"/>
      <c r="AF525" s="79"/>
    </row>
    <row r="526" hidden="1">
      <c r="K526" s="91"/>
      <c r="L526" s="91"/>
      <c r="M526" s="91"/>
      <c r="AC526" s="105"/>
      <c r="AF526" s="79"/>
    </row>
    <row r="527" hidden="1">
      <c r="K527" s="91"/>
      <c r="L527" s="91"/>
      <c r="M527" s="91"/>
      <c r="AC527" s="105"/>
      <c r="AF527" s="79"/>
    </row>
    <row r="528" hidden="1">
      <c r="K528" s="91"/>
      <c r="L528" s="91"/>
      <c r="M528" s="91"/>
      <c r="AC528" s="105"/>
      <c r="AF528" s="79"/>
    </row>
    <row r="529" hidden="1">
      <c r="K529" s="91"/>
      <c r="L529" s="91"/>
      <c r="M529" s="91"/>
      <c r="AC529" s="105"/>
      <c r="AF529" s="79"/>
    </row>
    <row r="530" hidden="1">
      <c r="K530" s="91"/>
      <c r="L530" s="91"/>
      <c r="M530" s="91"/>
      <c r="AC530" s="105"/>
      <c r="AF530" s="79"/>
    </row>
    <row r="531" hidden="1">
      <c r="K531" s="91"/>
      <c r="L531" s="91"/>
      <c r="M531" s="91"/>
      <c r="AC531" s="105"/>
      <c r="AF531" s="79"/>
    </row>
    <row r="532" hidden="1">
      <c r="K532" s="91"/>
      <c r="L532" s="91"/>
      <c r="M532" s="91"/>
      <c r="AC532" s="105"/>
      <c r="AF532" s="79"/>
    </row>
    <row r="533" hidden="1">
      <c r="K533" s="91"/>
      <c r="L533" s="91"/>
      <c r="M533" s="91"/>
      <c r="AC533" s="105"/>
      <c r="AF533" s="79"/>
    </row>
    <row r="534" hidden="1">
      <c r="K534" s="91"/>
      <c r="L534" s="91"/>
      <c r="M534" s="91"/>
      <c r="AC534" s="105"/>
      <c r="AF534" s="79"/>
    </row>
    <row r="535" hidden="1">
      <c r="K535" s="91"/>
      <c r="L535" s="91"/>
      <c r="M535" s="91"/>
      <c r="AC535" s="105"/>
      <c r="AF535" s="79"/>
    </row>
    <row r="536" hidden="1">
      <c r="K536" s="91"/>
      <c r="L536" s="91"/>
      <c r="M536" s="91"/>
      <c r="AC536" s="105"/>
      <c r="AF536" s="79"/>
    </row>
    <row r="537" hidden="1">
      <c r="K537" s="91"/>
      <c r="L537" s="91"/>
      <c r="M537" s="91"/>
      <c r="AC537" s="105"/>
      <c r="AF537" s="79"/>
    </row>
    <row r="538" hidden="1">
      <c r="K538" s="91"/>
      <c r="L538" s="91"/>
      <c r="M538" s="91"/>
      <c r="AC538" s="105"/>
      <c r="AF538" s="79"/>
    </row>
    <row r="539" hidden="1">
      <c r="K539" s="91"/>
      <c r="L539" s="91"/>
      <c r="M539" s="91"/>
      <c r="AC539" s="105"/>
      <c r="AF539" s="79"/>
    </row>
    <row r="540" hidden="1">
      <c r="K540" s="91"/>
      <c r="L540" s="91"/>
      <c r="M540" s="91"/>
      <c r="AC540" s="105"/>
      <c r="AF540" s="79"/>
    </row>
    <row r="541" hidden="1">
      <c r="K541" s="91"/>
      <c r="L541" s="91"/>
      <c r="M541" s="91"/>
      <c r="AC541" s="105"/>
      <c r="AF541" s="79"/>
    </row>
    <row r="542" hidden="1">
      <c r="K542" s="91"/>
      <c r="L542" s="91"/>
      <c r="M542" s="91"/>
      <c r="AC542" s="105"/>
      <c r="AF542" s="79"/>
    </row>
    <row r="543" hidden="1">
      <c r="K543" s="91"/>
      <c r="L543" s="91"/>
      <c r="M543" s="91"/>
      <c r="AC543" s="105"/>
      <c r="AF543" s="79"/>
    </row>
    <row r="544" hidden="1">
      <c r="K544" s="91"/>
      <c r="L544" s="91"/>
      <c r="M544" s="91"/>
      <c r="AC544" s="105"/>
      <c r="AF544" s="79"/>
    </row>
    <row r="545" hidden="1">
      <c r="K545" s="91"/>
      <c r="L545" s="91"/>
      <c r="M545" s="91"/>
      <c r="AC545" s="105"/>
      <c r="AF545" s="79"/>
    </row>
    <row r="546" hidden="1">
      <c r="K546" s="91"/>
      <c r="L546" s="91"/>
      <c r="M546" s="91"/>
      <c r="AC546" s="105"/>
      <c r="AF546" s="79"/>
    </row>
    <row r="547" hidden="1">
      <c r="K547" s="91"/>
      <c r="L547" s="91"/>
      <c r="M547" s="91"/>
      <c r="AC547" s="105"/>
      <c r="AF547" s="79"/>
    </row>
    <row r="548" hidden="1">
      <c r="K548" s="91"/>
      <c r="L548" s="91"/>
      <c r="M548" s="91"/>
      <c r="AC548" s="105"/>
      <c r="AF548" s="79"/>
    </row>
    <row r="549" hidden="1">
      <c r="K549" s="91"/>
      <c r="L549" s="91"/>
      <c r="M549" s="91"/>
      <c r="AC549" s="105"/>
      <c r="AF549" s="79"/>
    </row>
    <row r="550" hidden="1">
      <c r="K550" s="91"/>
      <c r="L550" s="91"/>
      <c r="M550" s="91"/>
      <c r="AC550" s="105"/>
      <c r="AF550" s="79"/>
    </row>
    <row r="551" hidden="1">
      <c r="K551" s="91"/>
      <c r="L551" s="91"/>
      <c r="M551" s="91"/>
      <c r="AC551" s="105"/>
      <c r="AF551" s="79"/>
    </row>
    <row r="552" hidden="1">
      <c r="K552" s="91"/>
      <c r="L552" s="91"/>
      <c r="M552" s="91"/>
      <c r="AC552" s="105"/>
      <c r="AF552" s="79"/>
    </row>
    <row r="553" hidden="1">
      <c r="K553" s="91"/>
      <c r="L553" s="91"/>
      <c r="M553" s="91"/>
      <c r="AC553" s="105"/>
      <c r="AF553" s="79"/>
    </row>
    <row r="554" hidden="1">
      <c r="K554" s="91"/>
      <c r="L554" s="91"/>
      <c r="M554" s="91"/>
      <c r="AC554" s="105"/>
      <c r="AF554" s="79"/>
    </row>
    <row r="555" hidden="1">
      <c r="K555" s="91"/>
      <c r="L555" s="91"/>
      <c r="M555" s="91"/>
      <c r="AC555" s="105"/>
      <c r="AF555" s="79"/>
    </row>
    <row r="556" hidden="1">
      <c r="K556" s="91"/>
      <c r="L556" s="91"/>
      <c r="M556" s="91"/>
      <c r="AC556" s="105"/>
      <c r="AF556" s="79"/>
    </row>
    <row r="557" hidden="1">
      <c r="K557" s="91"/>
      <c r="L557" s="91"/>
      <c r="M557" s="91"/>
      <c r="AC557" s="105"/>
      <c r="AF557" s="79"/>
    </row>
    <row r="558" hidden="1">
      <c r="K558" s="91"/>
      <c r="L558" s="91"/>
      <c r="M558" s="91"/>
      <c r="AC558" s="105"/>
      <c r="AF558" s="79"/>
    </row>
    <row r="559" hidden="1">
      <c r="K559" s="91"/>
      <c r="L559" s="91"/>
      <c r="M559" s="91"/>
      <c r="AC559" s="105"/>
      <c r="AF559" s="79"/>
    </row>
    <row r="560" hidden="1">
      <c r="K560" s="91"/>
      <c r="L560" s="91"/>
      <c r="M560" s="91"/>
      <c r="AC560" s="105"/>
      <c r="AF560" s="79"/>
    </row>
    <row r="561" hidden="1">
      <c r="K561" s="91"/>
      <c r="L561" s="91"/>
      <c r="M561" s="91"/>
      <c r="AC561" s="105"/>
      <c r="AF561" s="79"/>
    </row>
    <row r="562" hidden="1">
      <c r="K562" s="91"/>
      <c r="L562" s="91"/>
      <c r="M562" s="91"/>
      <c r="AC562" s="105"/>
      <c r="AF562" s="79"/>
    </row>
    <row r="563" hidden="1">
      <c r="K563" s="91"/>
      <c r="L563" s="91"/>
      <c r="M563" s="91"/>
      <c r="AC563" s="105"/>
      <c r="AF563" s="79"/>
    </row>
    <row r="564" hidden="1">
      <c r="K564" s="91"/>
      <c r="L564" s="91"/>
      <c r="M564" s="91"/>
      <c r="AC564" s="105"/>
      <c r="AF564" s="79"/>
    </row>
    <row r="565" hidden="1">
      <c r="K565" s="91"/>
      <c r="L565" s="91"/>
      <c r="M565" s="91"/>
      <c r="AC565" s="105"/>
      <c r="AF565" s="79"/>
    </row>
    <row r="566" hidden="1">
      <c r="K566" s="91"/>
      <c r="L566" s="91"/>
      <c r="M566" s="91"/>
      <c r="AC566" s="105"/>
      <c r="AF566" s="79"/>
    </row>
    <row r="567" hidden="1">
      <c r="K567" s="91"/>
      <c r="L567" s="91"/>
      <c r="M567" s="91"/>
      <c r="AC567" s="105"/>
      <c r="AF567" s="79"/>
    </row>
    <row r="568" hidden="1">
      <c r="K568" s="91"/>
      <c r="L568" s="91"/>
      <c r="M568" s="91"/>
      <c r="AC568" s="105"/>
      <c r="AF568" s="79"/>
    </row>
    <row r="569" hidden="1">
      <c r="K569" s="91"/>
      <c r="L569" s="91"/>
      <c r="M569" s="91"/>
      <c r="AC569" s="105"/>
      <c r="AF569" s="79"/>
    </row>
    <row r="570" hidden="1">
      <c r="K570" s="91"/>
      <c r="L570" s="91"/>
      <c r="M570" s="91"/>
      <c r="AC570" s="105"/>
      <c r="AF570" s="79"/>
    </row>
    <row r="571" hidden="1">
      <c r="K571" s="91"/>
      <c r="L571" s="91"/>
      <c r="M571" s="91"/>
      <c r="AC571" s="105"/>
      <c r="AF571" s="79"/>
    </row>
    <row r="572" hidden="1">
      <c r="K572" s="91"/>
      <c r="L572" s="91"/>
      <c r="M572" s="91"/>
      <c r="AC572" s="105"/>
      <c r="AF572" s="79"/>
    </row>
    <row r="573" hidden="1">
      <c r="K573" s="91"/>
      <c r="L573" s="91"/>
      <c r="M573" s="91"/>
      <c r="AC573" s="105"/>
      <c r="AF573" s="79"/>
    </row>
    <row r="574" hidden="1">
      <c r="K574" s="91"/>
      <c r="L574" s="91"/>
      <c r="M574" s="91"/>
      <c r="AC574" s="105"/>
      <c r="AF574" s="79"/>
    </row>
    <row r="575" hidden="1">
      <c r="K575" s="91"/>
      <c r="L575" s="91"/>
      <c r="M575" s="91"/>
      <c r="AC575" s="105"/>
      <c r="AF575" s="79"/>
    </row>
    <row r="576" hidden="1">
      <c r="K576" s="91"/>
      <c r="L576" s="91"/>
      <c r="M576" s="91"/>
      <c r="AC576" s="105"/>
      <c r="AF576" s="79"/>
    </row>
    <row r="577" hidden="1">
      <c r="K577" s="91"/>
      <c r="L577" s="91"/>
      <c r="M577" s="91"/>
      <c r="AC577" s="105"/>
      <c r="AF577" s="79"/>
    </row>
    <row r="578" hidden="1">
      <c r="K578" s="91"/>
      <c r="L578" s="91"/>
      <c r="M578" s="91"/>
      <c r="AC578" s="105"/>
      <c r="AF578" s="79"/>
    </row>
    <row r="579" hidden="1">
      <c r="K579" s="91"/>
      <c r="L579" s="91"/>
      <c r="M579" s="91"/>
      <c r="AC579" s="105"/>
      <c r="AF579" s="79"/>
    </row>
    <row r="580" hidden="1">
      <c r="K580" s="91"/>
      <c r="L580" s="91"/>
      <c r="M580" s="91"/>
      <c r="AC580" s="105"/>
      <c r="AF580" s="79"/>
    </row>
    <row r="581" hidden="1">
      <c r="K581" s="91"/>
      <c r="L581" s="91"/>
      <c r="M581" s="91"/>
      <c r="AC581" s="105"/>
      <c r="AF581" s="79"/>
    </row>
    <row r="582" hidden="1">
      <c r="K582" s="91"/>
      <c r="L582" s="91"/>
      <c r="M582" s="91"/>
      <c r="AC582" s="105"/>
      <c r="AF582" s="79"/>
    </row>
    <row r="583" hidden="1">
      <c r="K583" s="91"/>
      <c r="L583" s="91"/>
      <c r="M583" s="91"/>
      <c r="AC583" s="105"/>
      <c r="AF583" s="79"/>
    </row>
    <row r="584" hidden="1">
      <c r="K584" s="91"/>
      <c r="L584" s="91"/>
      <c r="M584" s="91"/>
      <c r="AC584" s="105"/>
      <c r="AF584" s="79"/>
    </row>
    <row r="585" hidden="1">
      <c r="K585" s="91"/>
      <c r="L585" s="91"/>
      <c r="M585" s="91"/>
      <c r="AC585" s="105"/>
      <c r="AF585" s="79"/>
    </row>
    <row r="586" hidden="1">
      <c r="K586" s="91"/>
      <c r="L586" s="91"/>
      <c r="M586" s="91"/>
      <c r="AC586" s="105"/>
      <c r="AF586" s="79"/>
    </row>
    <row r="587" hidden="1">
      <c r="K587" s="91"/>
      <c r="L587" s="91"/>
      <c r="M587" s="91"/>
      <c r="AC587" s="105"/>
      <c r="AF587" s="79"/>
    </row>
    <row r="588" hidden="1">
      <c r="K588" s="91"/>
      <c r="L588" s="91"/>
      <c r="M588" s="91"/>
      <c r="AC588" s="105"/>
      <c r="AF588" s="79"/>
    </row>
    <row r="589" hidden="1">
      <c r="K589" s="91"/>
      <c r="L589" s="91"/>
      <c r="M589" s="91"/>
      <c r="AC589" s="105"/>
      <c r="AF589" s="79"/>
    </row>
    <row r="590" hidden="1">
      <c r="K590" s="91"/>
      <c r="L590" s="91"/>
      <c r="M590" s="91"/>
      <c r="AC590" s="105"/>
      <c r="AF590" s="79"/>
    </row>
    <row r="591" hidden="1">
      <c r="K591" s="91"/>
      <c r="L591" s="91"/>
      <c r="M591" s="91"/>
      <c r="AC591" s="105"/>
      <c r="AF591" s="79"/>
    </row>
    <row r="592" hidden="1">
      <c r="K592" s="91"/>
      <c r="L592" s="91"/>
      <c r="M592" s="91"/>
      <c r="AC592" s="105"/>
      <c r="AF592" s="79"/>
    </row>
    <row r="593" hidden="1">
      <c r="K593" s="91"/>
      <c r="L593" s="91"/>
      <c r="M593" s="91"/>
      <c r="AC593" s="105"/>
      <c r="AF593" s="79"/>
    </row>
    <row r="594" hidden="1">
      <c r="K594" s="91"/>
      <c r="L594" s="91"/>
      <c r="M594" s="91"/>
      <c r="AC594" s="105"/>
      <c r="AF594" s="79"/>
    </row>
    <row r="595" hidden="1">
      <c r="K595" s="91"/>
      <c r="L595" s="91"/>
      <c r="M595" s="91"/>
      <c r="AC595" s="105"/>
      <c r="AF595" s="79"/>
    </row>
    <row r="596" hidden="1">
      <c r="K596" s="91"/>
      <c r="L596" s="91"/>
      <c r="M596" s="91"/>
      <c r="AC596" s="105"/>
      <c r="AF596" s="79"/>
    </row>
    <row r="597" hidden="1">
      <c r="K597" s="91"/>
      <c r="L597" s="91"/>
      <c r="M597" s="91"/>
      <c r="AC597" s="105"/>
      <c r="AF597" s="79"/>
    </row>
    <row r="598" hidden="1">
      <c r="K598" s="91"/>
      <c r="L598" s="91"/>
      <c r="M598" s="91"/>
      <c r="AC598" s="105"/>
      <c r="AF598" s="79"/>
    </row>
    <row r="599" hidden="1">
      <c r="K599" s="91"/>
      <c r="L599" s="91"/>
      <c r="M599" s="91"/>
      <c r="AC599" s="105"/>
      <c r="AF599" s="79"/>
    </row>
    <row r="600" hidden="1">
      <c r="K600" s="91"/>
      <c r="L600" s="91"/>
      <c r="M600" s="91"/>
      <c r="AC600" s="105"/>
      <c r="AF600" s="79"/>
    </row>
    <row r="601" hidden="1">
      <c r="K601" s="91"/>
      <c r="L601" s="91"/>
      <c r="M601" s="91"/>
      <c r="AC601" s="105"/>
      <c r="AF601" s="79"/>
    </row>
    <row r="602" hidden="1">
      <c r="K602" s="91"/>
      <c r="L602" s="91"/>
      <c r="M602" s="91"/>
      <c r="AC602" s="105"/>
      <c r="AF602" s="79"/>
    </row>
    <row r="603" hidden="1">
      <c r="K603" s="91"/>
      <c r="L603" s="91"/>
      <c r="M603" s="91"/>
      <c r="AC603" s="105"/>
      <c r="AF603" s="79"/>
    </row>
    <row r="604" hidden="1">
      <c r="K604" s="91"/>
      <c r="L604" s="91"/>
      <c r="M604" s="91"/>
      <c r="AC604" s="105"/>
      <c r="AF604" s="79"/>
    </row>
    <row r="605" hidden="1">
      <c r="K605" s="91"/>
      <c r="L605" s="91"/>
      <c r="M605" s="91"/>
      <c r="AC605" s="105"/>
      <c r="AF605" s="79"/>
    </row>
    <row r="606" hidden="1">
      <c r="K606" s="91"/>
      <c r="L606" s="91"/>
      <c r="M606" s="91"/>
      <c r="AC606" s="105"/>
      <c r="AF606" s="79"/>
    </row>
    <row r="607" hidden="1">
      <c r="K607" s="91"/>
      <c r="L607" s="91"/>
      <c r="M607" s="91"/>
      <c r="AC607" s="105"/>
      <c r="AF607" s="79"/>
    </row>
    <row r="608" hidden="1">
      <c r="K608" s="91"/>
      <c r="L608" s="91"/>
      <c r="M608" s="91"/>
      <c r="AC608" s="105"/>
      <c r="AF608" s="79"/>
    </row>
    <row r="609" hidden="1">
      <c r="K609" s="91"/>
      <c r="L609" s="91"/>
      <c r="M609" s="91"/>
      <c r="AC609" s="105"/>
      <c r="AF609" s="79"/>
    </row>
    <row r="610" hidden="1">
      <c r="K610" s="91"/>
      <c r="L610" s="91"/>
      <c r="M610" s="91"/>
      <c r="AC610" s="105"/>
      <c r="AF610" s="79"/>
    </row>
    <row r="611" hidden="1">
      <c r="K611" s="91"/>
      <c r="L611" s="91"/>
      <c r="M611" s="91"/>
      <c r="AC611" s="105"/>
      <c r="AF611" s="79"/>
    </row>
    <row r="612" hidden="1">
      <c r="K612" s="91"/>
      <c r="L612" s="91"/>
      <c r="M612" s="91"/>
      <c r="AC612" s="105"/>
      <c r="AF612" s="79"/>
    </row>
    <row r="613" hidden="1">
      <c r="K613" s="91"/>
      <c r="L613" s="91"/>
      <c r="M613" s="91"/>
      <c r="AC613" s="105"/>
      <c r="AF613" s="79"/>
    </row>
    <row r="614" hidden="1">
      <c r="K614" s="91"/>
      <c r="L614" s="91"/>
      <c r="M614" s="91"/>
      <c r="AC614" s="105"/>
      <c r="AF614" s="79"/>
    </row>
    <row r="615" hidden="1">
      <c r="K615" s="91"/>
      <c r="L615" s="91"/>
      <c r="M615" s="91"/>
      <c r="AC615" s="105"/>
      <c r="AF615" s="79"/>
    </row>
    <row r="616" hidden="1">
      <c r="K616" s="91"/>
      <c r="L616" s="91"/>
      <c r="M616" s="91"/>
      <c r="AC616" s="105"/>
      <c r="AF616" s="79"/>
    </row>
    <row r="617" hidden="1">
      <c r="K617" s="91"/>
      <c r="L617" s="91"/>
      <c r="M617" s="91"/>
      <c r="AC617" s="105"/>
      <c r="AF617" s="79"/>
    </row>
    <row r="618" hidden="1">
      <c r="K618" s="91"/>
      <c r="L618" s="91"/>
      <c r="M618" s="91"/>
      <c r="AC618" s="105"/>
      <c r="AF618" s="79"/>
    </row>
    <row r="619" hidden="1">
      <c r="K619" s="91"/>
      <c r="L619" s="91"/>
      <c r="M619" s="91"/>
      <c r="AC619" s="105"/>
      <c r="AF619" s="79"/>
    </row>
    <row r="620" hidden="1">
      <c r="K620" s="91"/>
      <c r="L620" s="91"/>
      <c r="M620" s="91"/>
      <c r="AC620" s="105"/>
      <c r="AF620" s="79"/>
    </row>
    <row r="621" hidden="1">
      <c r="K621" s="91"/>
      <c r="L621" s="91"/>
      <c r="M621" s="91"/>
      <c r="AC621" s="105"/>
      <c r="AF621" s="79"/>
    </row>
    <row r="622" hidden="1">
      <c r="K622" s="91"/>
      <c r="L622" s="91"/>
      <c r="M622" s="91"/>
      <c r="AC622" s="105"/>
      <c r="AF622" s="79"/>
    </row>
    <row r="623" hidden="1">
      <c r="K623" s="91"/>
      <c r="L623" s="91"/>
      <c r="M623" s="91"/>
      <c r="AC623" s="105"/>
      <c r="AF623" s="79"/>
    </row>
    <row r="624" hidden="1">
      <c r="K624" s="91"/>
      <c r="L624" s="91"/>
      <c r="M624" s="91"/>
      <c r="AC624" s="105"/>
      <c r="AF624" s="79"/>
    </row>
    <row r="625" hidden="1">
      <c r="K625" s="91"/>
      <c r="L625" s="91"/>
      <c r="M625" s="91"/>
      <c r="AC625" s="105"/>
      <c r="AF625" s="79"/>
    </row>
    <row r="626" hidden="1">
      <c r="K626" s="91"/>
      <c r="L626" s="91"/>
      <c r="M626" s="91"/>
      <c r="AC626" s="105"/>
      <c r="AF626" s="79"/>
    </row>
    <row r="627" hidden="1">
      <c r="K627" s="91"/>
      <c r="L627" s="91"/>
      <c r="M627" s="91"/>
      <c r="AC627" s="105"/>
      <c r="AF627" s="79"/>
    </row>
    <row r="628" hidden="1">
      <c r="K628" s="91"/>
      <c r="L628" s="91"/>
      <c r="M628" s="91"/>
      <c r="AC628" s="105"/>
      <c r="AF628" s="79"/>
    </row>
    <row r="629" hidden="1">
      <c r="K629" s="91"/>
      <c r="L629" s="91"/>
      <c r="M629" s="91"/>
      <c r="AC629" s="105"/>
      <c r="AF629" s="79"/>
    </row>
    <row r="630" hidden="1">
      <c r="K630" s="91"/>
      <c r="L630" s="91"/>
      <c r="M630" s="91"/>
      <c r="AC630" s="105"/>
      <c r="AF630" s="79"/>
    </row>
    <row r="631" hidden="1">
      <c r="K631" s="91"/>
      <c r="L631" s="91"/>
      <c r="M631" s="91"/>
      <c r="AC631" s="105"/>
      <c r="AF631" s="79"/>
    </row>
    <row r="632" hidden="1">
      <c r="K632" s="91"/>
      <c r="L632" s="91"/>
      <c r="M632" s="91"/>
      <c r="AC632" s="105"/>
      <c r="AF632" s="79"/>
    </row>
    <row r="633" hidden="1">
      <c r="K633" s="91"/>
      <c r="L633" s="91"/>
      <c r="M633" s="91"/>
      <c r="AC633" s="105"/>
      <c r="AF633" s="79"/>
    </row>
    <row r="634" hidden="1">
      <c r="K634" s="91"/>
      <c r="L634" s="91"/>
      <c r="M634" s="91"/>
      <c r="AC634" s="105"/>
      <c r="AF634" s="79"/>
    </row>
    <row r="635" hidden="1">
      <c r="K635" s="91"/>
      <c r="L635" s="91"/>
      <c r="M635" s="91"/>
      <c r="AC635" s="105"/>
      <c r="AF635" s="79"/>
    </row>
    <row r="636" hidden="1">
      <c r="K636" s="91"/>
      <c r="L636" s="91"/>
      <c r="M636" s="91"/>
      <c r="AC636" s="105"/>
      <c r="AF636" s="79"/>
    </row>
    <row r="637" hidden="1">
      <c r="K637" s="91"/>
      <c r="L637" s="91"/>
      <c r="M637" s="91"/>
      <c r="AC637" s="105"/>
      <c r="AF637" s="79"/>
    </row>
    <row r="638" hidden="1">
      <c r="K638" s="91"/>
      <c r="L638" s="91"/>
      <c r="M638" s="91"/>
      <c r="AC638" s="105"/>
      <c r="AF638" s="79"/>
    </row>
    <row r="639" hidden="1">
      <c r="K639" s="91"/>
      <c r="L639" s="91"/>
      <c r="M639" s="91"/>
      <c r="AC639" s="105"/>
      <c r="AF639" s="79"/>
    </row>
    <row r="640" hidden="1">
      <c r="K640" s="91"/>
      <c r="L640" s="91"/>
      <c r="M640" s="91"/>
      <c r="AC640" s="105"/>
      <c r="AF640" s="79"/>
    </row>
    <row r="641" hidden="1">
      <c r="K641" s="91"/>
      <c r="L641" s="91"/>
      <c r="M641" s="91"/>
      <c r="AC641" s="105"/>
      <c r="AF641" s="79"/>
    </row>
    <row r="642" hidden="1">
      <c r="K642" s="91"/>
      <c r="L642" s="91"/>
      <c r="M642" s="91"/>
      <c r="AC642" s="105"/>
      <c r="AF642" s="79"/>
    </row>
    <row r="643" hidden="1">
      <c r="K643" s="91"/>
      <c r="L643" s="91"/>
      <c r="M643" s="91"/>
      <c r="AC643" s="105"/>
      <c r="AF643" s="79"/>
    </row>
    <row r="644" hidden="1">
      <c r="K644" s="91"/>
      <c r="L644" s="91"/>
      <c r="M644" s="91"/>
      <c r="AC644" s="105"/>
      <c r="AF644" s="79"/>
    </row>
    <row r="645" hidden="1">
      <c r="K645" s="91"/>
      <c r="L645" s="91"/>
      <c r="M645" s="91"/>
      <c r="AC645" s="105"/>
      <c r="AF645" s="79"/>
    </row>
    <row r="646" hidden="1">
      <c r="K646" s="91"/>
      <c r="L646" s="91"/>
      <c r="M646" s="91"/>
      <c r="AC646" s="105"/>
      <c r="AF646" s="79"/>
    </row>
    <row r="647" hidden="1">
      <c r="K647" s="91"/>
      <c r="L647" s="91"/>
      <c r="M647" s="91"/>
      <c r="AC647" s="105"/>
      <c r="AF647" s="79"/>
    </row>
    <row r="648" hidden="1">
      <c r="K648" s="91"/>
      <c r="L648" s="91"/>
      <c r="M648" s="91"/>
      <c r="AC648" s="105"/>
      <c r="AF648" s="79"/>
    </row>
    <row r="649" hidden="1">
      <c r="K649" s="91"/>
      <c r="L649" s="91"/>
      <c r="M649" s="91"/>
      <c r="AC649" s="105"/>
      <c r="AF649" s="79"/>
    </row>
    <row r="650" hidden="1">
      <c r="K650" s="91"/>
      <c r="L650" s="91"/>
      <c r="M650" s="91"/>
      <c r="AC650" s="105"/>
      <c r="AF650" s="79"/>
    </row>
    <row r="651" hidden="1">
      <c r="K651" s="91"/>
      <c r="L651" s="91"/>
      <c r="M651" s="91"/>
      <c r="AC651" s="105"/>
      <c r="AF651" s="79"/>
    </row>
    <row r="652" hidden="1">
      <c r="K652" s="91"/>
      <c r="L652" s="91"/>
      <c r="M652" s="91"/>
      <c r="AC652" s="105"/>
      <c r="AF652" s="79"/>
    </row>
    <row r="653" hidden="1">
      <c r="K653" s="91"/>
      <c r="L653" s="91"/>
      <c r="M653" s="91"/>
      <c r="AC653" s="105"/>
      <c r="AF653" s="79"/>
    </row>
    <row r="654" hidden="1">
      <c r="K654" s="91"/>
      <c r="L654" s="91"/>
      <c r="M654" s="91"/>
      <c r="AC654" s="105"/>
      <c r="AF654" s="79"/>
    </row>
    <row r="655" hidden="1">
      <c r="K655" s="91"/>
      <c r="L655" s="91"/>
      <c r="M655" s="91"/>
      <c r="AC655" s="105"/>
      <c r="AF655" s="79"/>
    </row>
    <row r="656" hidden="1">
      <c r="K656" s="91"/>
      <c r="L656" s="91"/>
      <c r="M656" s="91"/>
      <c r="AC656" s="105"/>
      <c r="AF656" s="79"/>
    </row>
    <row r="657" hidden="1">
      <c r="K657" s="91"/>
      <c r="L657" s="91"/>
      <c r="M657" s="91"/>
      <c r="AC657" s="105"/>
      <c r="AF657" s="79"/>
    </row>
    <row r="658" hidden="1">
      <c r="K658" s="91"/>
      <c r="L658" s="91"/>
      <c r="M658" s="91"/>
      <c r="AC658" s="105"/>
      <c r="AF658" s="79"/>
    </row>
    <row r="659" hidden="1">
      <c r="K659" s="91"/>
      <c r="L659" s="91"/>
      <c r="M659" s="91"/>
      <c r="AC659" s="105"/>
      <c r="AF659" s="79"/>
    </row>
    <row r="660" hidden="1">
      <c r="K660" s="91"/>
      <c r="L660" s="91"/>
      <c r="M660" s="91"/>
      <c r="AC660" s="105"/>
      <c r="AF660" s="79"/>
    </row>
    <row r="661" hidden="1">
      <c r="K661" s="91"/>
      <c r="L661" s="91"/>
      <c r="M661" s="91"/>
      <c r="AC661" s="105"/>
      <c r="AF661" s="79"/>
    </row>
    <row r="662" hidden="1">
      <c r="K662" s="91"/>
      <c r="L662" s="91"/>
      <c r="M662" s="91"/>
      <c r="AC662" s="105"/>
      <c r="AF662" s="79"/>
    </row>
    <row r="663" hidden="1">
      <c r="K663" s="91"/>
      <c r="L663" s="91"/>
      <c r="M663" s="91"/>
      <c r="AC663" s="105"/>
      <c r="AF663" s="79"/>
    </row>
    <row r="664" hidden="1">
      <c r="K664" s="91"/>
      <c r="L664" s="91"/>
      <c r="M664" s="91"/>
      <c r="AC664" s="105"/>
      <c r="AF664" s="79"/>
    </row>
    <row r="665" hidden="1">
      <c r="K665" s="91"/>
      <c r="L665" s="91"/>
      <c r="M665" s="91"/>
      <c r="AC665" s="105"/>
      <c r="AF665" s="79"/>
    </row>
    <row r="666" hidden="1">
      <c r="K666" s="91"/>
      <c r="L666" s="91"/>
      <c r="M666" s="91"/>
      <c r="AC666" s="105"/>
      <c r="AF666" s="79"/>
    </row>
    <row r="667" hidden="1">
      <c r="K667" s="91"/>
      <c r="L667" s="91"/>
      <c r="M667" s="91"/>
      <c r="AC667" s="105"/>
      <c r="AF667" s="79"/>
    </row>
    <row r="668" hidden="1">
      <c r="K668" s="91"/>
      <c r="L668" s="91"/>
      <c r="M668" s="91"/>
      <c r="AC668" s="105"/>
      <c r="AF668" s="79"/>
    </row>
    <row r="669" hidden="1">
      <c r="K669" s="91"/>
      <c r="L669" s="91"/>
      <c r="M669" s="91"/>
      <c r="AC669" s="105"/>
      <c r="AF669" s="79"/>
    </row>
    <row r="670" hidden="1">
      <c r="K670" s="91"/>
      <c r="L670" s="91"/>
      <c r="M670" s="91"/>
      <c r="AC670" s="105"/>
      <c r="AF670" s="79"/>
    </row>
    <row r="671" hidden="1">
      <c r="K671" s="91"/>
      <c r="L671" s="91"/>
      <c r="M671" s="91"/>
      <c r="AC671" s="105"/>
      <c r="AF671" s="79"/>
    </row>
    <row r="672" hidden="1">
      <c r="K672" s="91"/>
      <c r="L672" s="91"/>
      <c r="M672" s="91"/>
      <c r="AC672" s="105"/>
      <c r="AF672" s="79"/>
    </row>
    <row r="673" hidden="1">
      <c r="K673" s="91"/>
      <c r="L673" s="91"/>
      <c r="M673" s="91"/>
      <c r="AC673" s="105"/>
      <c r="AF673" s="79"/>
    </row>
    <row r="674" hidden="1">
      <c r="K674" s="91"/>
      <c r="L674" s="91"/>
      <c r="M674" s="91"/>
      <c r="AC674" s="105"/>
      <c r="AF674" s="79"/>
    </row>
    <row r="675" hidden="1">
      <c r="K675" s="91"/>
      <c r="L675" s="91"/>
      <c r="M675" s="91"/>
      <c r="AC675" s="105"/>
      <c r="AF675" s="79"/>
    </row>
    <row r="676" hidden="1">
      <c r="K676" s="91"/>
      <c r="L676" s="91"/>
      <c r="M676" s="91"/>
      <c r="AC676" s="105"/>
      <c r="AF676" s="79"/>
    </row>
    <row r="677" hidden="1">
      <c r="K677" s="91"/>
      <c r="L677" s="91"/>
      <c r="M677" s="91"/>
      <c r="AC677" s="105"/>
      <c r="AF677" s="79"/>
    </row>
    <row r="678" hidden="1">
      <c r="K678" s="91"/>
      <c r="L678" s="91"/>
      <c r="M678" s="91"/>
      <c r="AC678" s="105"/>
      <c r="AF678" s="79"/>
    </row>
    <row r="679" hidden="1">
      <c r="K679" s="91"/>
      <c r="L679" s="91"/>
      <c r="M679" s="91"/>
      <c r="AC679" s="105"/>
      <c r="AF679" s="79"/>
    </row>
    <row r="680" hidden="1">
      <c r="K680" s="91"/>
      <c r="L680" s="91"/>
      <c r="M680" s="91"/>
      <c r="AC680" s="105"/>
      <c r="AF680" s="79"/>
    </row>
    <row r="681" hidden="1">
      <c r="K681" s="91"/>
      <c r="L681" s="91"/>
      <c r="M681" s="91"/>
      <c r="AC681" s="105"/>
      <c r="AF681" s="79"/>
    </row>
    <row r="682" hidden="1">
      <c r="K682" s="91"/>
      <c r="L682" s="91"/>
      <c r="M682" s="91"/>
      <c r="AC682" s="105"/>
      <c r="AF682" s="79"/>
    </row>
    <row r="683" hidden="1">
      <c r="K683" s="91"/>
      <c r="L683" s="91"/>
      <c r="M683" s="91"/>
      <c r="AC683" s="105"/>
      <c r="AF683" s="79"/>
    </row>
    <row r="684" hidden="1">
      <c r="K684" s="91"/>
      <c r="L684" s="91"/>
      <c r="M684" s="91"/>
      <c r="AC684" s="105"/>
      <c r="AF684" s="79"/>
    </row>
    <row r="685" hidden="1">
      <c r="K685" s="91"/>
      <c r="L685" s="91"/>
      <c r="M685" s="91"/>
      <c r="AC685" s="105"/>
      <c r="AF685" s="79"/>
    </row>
    <row r="686" hidden="1">
      <c r="K686" s="91"/>
      <c r="L686" s="91"/>
      <c r="M686" s="91"/>
      <c r="AC686" s="105"/>
      <c r="AF686" s="79"/>
    </row>
    <row r="687" hidden="1">
      <c r="K687" s="91"/>
      <c r="L687" s="91"/>
      <c r="M687" s="91"/>
      <c r="AC687" s="105"/>
      <c r="AF687" s="79"/>
    </row>
    <row r="688" hidden="1">
      <c r="K688" s="91"/>
      <c r="L688" s="91"/>
      <c r="M688" s="91"/>
      <c r="AC688" s="105"/>
      <c r="AF688" s="79"/>
    </row>
    <row r="689" hidden="1">
      <c r="K689" s="91"/>
      <c r="L689" s="91"/>
      <c r="M689" s="91"/>
      <c r="AC689" s="105"/>
      <c r="AF689" s="79"/>
    </row>
    <row r="690" hidden="1">
      <c r="K690" s="91"/>
      <c r="L690" s="91"/>
      <c r="M690" s="91"/>
      <c r="AC690" s="105"/>
      <c r="AF690" s="79"/>
    </row>
    <row r="691" hidden="1">
      <c r="K691" s="91"/>
      <c r="L691" s="91"/>
      <c r="M691" s="91"/>
      <c r="AC691" s="105"/>
      <c r="AF691" s="79"/>
    </row>
    <row r="692" hidden="1">
      <c r="K692" s="91"/>
      <c r="L692" s="91"/>
      <c r="M692" s="91"/>
      <c r="AC692" s="105"/>
      <c r="AF692" s="79"/>
    </row>
    <row r="693" hidden="1">
      <c r="K693" s="91"/>
      <c r="L693" s="91"/>
      <c r="M693" s="91"/>
      <c r="AC693" s="105"/>
      <c r="AF693" s="79"/>
    </row>
    <row r="694" hidden="1">
      <c r="K694" s="91"/>
      <c r="L694" s="91"/>
      <c r="M694" s="91"/>
      <c r="AC694" s="105"/>
      <c r="AF694" s="79"/>
    </row>
    <row r="695" hidden="1">
      <c r="K695" s="91"/>
      <c r="L695" s="91"/>
      <c r="M695" s="91"/>
      <c r="AC695" s="105"/>
      <c r="AF695" s="79"/>
    </row>
    <row r="696" hidden="1">
      <c r="K696" s="91"/>
      <c r="L696" s="91"/>
      <c r="M696" s="91"/>
      <c r="AC696" s="105"/>
      <c r="AF696" s="79"/>
    </row>
    <row r="697" hidden="1">
      <c r="K697" s="91"/>
      <c r="L697" s="91"/>
      <c r="M697" s="91"/>
      <c r="AC697" s="105"/>
      <c r="AF697" s="79"/>
    </row>
    <row r="698" hidden="1">
      <c r="K698" s="91"/>
      <c r="L698" s="91"/>
      <c r="M698" s="91"/>
      <c r="AC698" s="105"/>
      <c r="AF698" s="79"/>
    </row>
    <row r="699" hidden="1">
      <c r="K699" s="91"/>
      <c r="L699" s="91"/>
      <c r="M699" s="91"/>
      <c r="AC699" s="105"/>
      <c r="AF699" s="79"/>
    </row>
    <row r="700" hidden="1">
      <c r="K700" s="91"/>
      <c r="L700" s="91"/>
      <c r="M700" s="91"/>
      <c r="AC700" s="105"/>
      <c r="AF700" s="79"/>
    </row>
    <row r="701" hidden="1">
      <c r="K701" s="91"/>
      <c r="L701" s="91"/>
      <c r="M701" s="91"/>
      <c r="AC701" s="105"/>
      <c r="AF701" s="79"/>
    </row>
    <row r="702" hidden="1">
      <c r="K702" s="91"/>
      <c r="L702" s="91"/>
      <c r="M702" s="91"/>
      <c r="AC702" s="105"/>
      <c r="AF702" s="79"/>
    </row>
    <row r="703" hidden="1">
      <c r="K703" s="91"/>
      <c r="L703" s="91"/>
      <c r="M703" s="91"/>
      <c r="AC703" s="105"/>
      <c r="AF703" s="79"/>
    </row>
    <row r="704" hidden="1">
      <c r="K704" s="91"/>
      <c r="L704" s="91"/>
      <c r="M704" s="91"/>
      <c r="AC704" s="105"/>
      <c r="AF704" s="79"/>
    </row>
    <row r="705" hidden="1">
      <c r="K705" s="91"/>
      <c r="L705" s="91"/>
      <c r="M705" s="91"/>
      <c r="AC705" s="105"/>
      <c r="AF705" s="79"/>
    </row>
    <row r="706" hidden="1">
      <c r="K706" s="91"/>
      <c r="L706" s="91"/>
      <c r="M706" s="91"/>
      <c r="AC706" s="105"/>
      <c r="AF706" s="79"/>
    </row>
    <row r="707" hidden="1">
      <c r="K707" s="91"/>
      <c r="L707" s="91"/>
      <c r="M707" s="91"/>
      <c r="AC707" s="105"/>
      <c r="AF707" s="79"/>
    </row>
    <row r="708" hidden="1">
      <c r="K708" s="91"/>
      <c r="L708" s="91"/>
      <c r="M708" s="91"/>
      <c r="AC708" s="105"/>
      <c r="AF708" s="79"/>
    </row>
    <row r="709" hidden="1">
      <c r="K709" s="91"/>
      <c r="L709" s="91"/>
      <c r="M709" s="91"/>
      <c r="AC709" s="105"/>
      <c r="AF709" s="79"/>
    </row>
    <row r="710" hidden="1">
      <c r="K710" s="91"/>
      <c r="L710" s="91"/>
      <c r="M710" s="91"/>
      <c r="AC710" s="105"/>
      <c r="AF710" s="79"/>
    </row>
    <row r="711" hidden="1">
      <c r="K711" s="91"/>
      <c r="L711" s="91"/>
      <c r="M711" s="91"/>
      <c r="AC711" s="105"/>
      <c r="AF711" s="79"/>
    </row>
    <row r="712" hidden="1">
      <c r="K712" s="91"/>
      <c r="L712" s="91"/>
      <c r="M712" s="91"/>
      <c r="AC712" s="105"/>
      <c r="AF712" s="79"/>
    </row>
    <row r="713" hidden="1">
      <c r="K713" s="91"/>
      <c r="L713" s="91"/>
      <c r="M713" s="91"/>
      <c r="AC713" s="105"/>
      <c r="AF713" s="79"/>
    </row>
    <row r="714" hidden="1">
      <c r="K714" s="91"/>
      <c r="L714" s="91"/>
      <c r="M714" s="91"/>
      <c r="AC714" s="105"/>
      <c r="AF714" s="79"/>
    </row>
    <row r="715" hidden="1">
      <c r="K715" s="91"/>
      <c r="L715" s="91"/>
      <c r="M715" s="91"/>
      <c r="AC715" s="105"/>
      <c r="AF715" s="79"/>
    </row>
    <row r="716" hidden="1">
      <c r="K716" s="91"/>
      <c r="L716" s="91"/>
      <c r="M716" s="91"/>
      <c r="AC716" s="105"/>
      <c r="AF716" s="79"/>
    </row>
    <row r="717" hidden="1">
      <c r="K717" s="91"/>
      <c r="L717" s="91"/>
      <c r="M717" s="91"/>
      <c r="AC717" s="105"/>
      <c r="AF717" s="79"/>
    </row>
    <row r="718" hidden="1">
      <c r="K718" s="91"/>
      <c r="L718" s="91"/>
      <c r="M718" s="91"/>
      <c r="AC718" s="105"/>
      <c r="AF718" s="79"/>
    </row>
    <row r="719" hidden="1">
      <c r="K719" s="91"/>
      <c r="L719" s="91"/>
      <c r="M719" s="91"/>
      <c r="AC719" s="105"/>
      <c r="AF719" s="79"/>
    </row>
    <row r="720" hidden="1">
      <c r="K720" s="91"/>
      <c r="L720" s="91"/>
      <c r="M720" s="91"/>
      <c r="AC720" s="105"/>
      <c r="AF720" s="79"/>
    </row>
    <row r="721" hidden="1">
      <c r="K721" s="91"/>
      <c r="L721" s="91"/>
      <c r="M721" s="91"/>
      <c r="AC721" s="105"/>
      <c r="AF721" s="79"/>
    </row>
    <row r="722" hidden="1">
      <c r="K722" s="91"/>
      <c r="L722" s="91"/>
      <c r="M722" s="91"/>
      <c r="AC722" s="105"/>
      <c r="AF722" s="79"/>
    </row>
    <row r="723" hidden="1">
      <c r="K723" s="91"/>
      <c r="L723" s="91"/>
      <c r="M723" s="91"/>
      <c r="AC723" s="105"/>
      <c r="AF723" s="79"/>
    </row>
    <row r="724" hidden="1">
      <c r="K724" s="91"/>
      <c r="L724" s="91"/>
      <c r="M724" s="91"/>
      <c r="AC724" s="105"/>
      <c r="AF724" s="79"/>
    </row>
    <row r="725" hidden="1">
      <c r="K725" s="91"/>
      <c r="L725" s="91"/>
      <c r="M725" s="91"/>
      <c r="AC725" s="105"/>
      <c r="AF725" s="79"/>
    </row>
    <row r="726" hidden="1">
      <c r="K726" s="91"/>
      <c r="L726" s="91"/>
      <c r="M726" s="91"/>
      <c r="AC726" s="105"/>
      <c r="AF726" s="79"/>
    </row>
    <row r="727" hidden="1">
      <c r="K727" s="91"/>
      <c r="L727" s="91"/>
      <c r="M727" s="91"/>
      <c r="AC727" s="105"/>
      <c r="AF727" s="79"/>
    </row>
    <row r="728" hidden="1">
      <c r="K728" s="91"/>
      <c r="L728" s="91"/>
      <c r="M728" s="91"/>
      <c r="AC728" s="105"/>
      <c r="AF728" s="79"/>
    </row>
    <row r="729" hidden="1">
      <c r="K729" s="91"/>
      <c r="L729" s="91"/>
      <c r="M729" s="91"/>
      <c r="AC729" s="105"/>
      <c r="AF729" s="79"/>
    </row>
    <row r="730" hidden="1">
      <c r="K730" s="91"/>
      <c r="L730" s="91"/>
      <c r="M730" s="91"/>
      <c r="AC730" s="105"/>
      <c r="AF730" s="79"/>
    </row>
    <row r="731" hidden="1">
      <c r="K731" s="91"/>
      <c r="L731" s="91"/>
      <c r="M731" s="91"/>
      <c r="AC731" s="105"/>
      <c r="AF731" s="79"/>
    </row>
    <row r="732" hidden="1">
      <c r="K732" s="91"/>
      <c r="L732" s="91"/>
      <c r="M732" s="91"/>
      <c r="AC732" s="105"/>
      <c r="AF732" s="79"/>
    </row>
    <row r="733" hidden="1">
      <c r="K733" s="91"/>
      <c r="L733" s="91"/>
      <c r="M733" s="91"/>
      <c r="AC733" s="105"/>
      <c r="AF733" s="79"/>
    </row>
    <row r="734" hidden="1">
      <c r="K734" s="91"/>
      <c r="L734" s="91"/>
      <c r="M734" s="91"/>
      <c r="AC734" s="105"/>
      <c r="AF734" s="79"/>
    </row>
    <row r="735" hidden="1">
      <c r="K735" s="91"/>
      <c r="L735" s="91"/>
      <c r="M735" s="91"/>
      <c r="AC735" s="105"/>
      <c r="AF735" s="79"/>
    </row>
    <row r="736" hidden="1">
      <c r="K736" s="91"/>
      <c r="L736" s="91"/>
      <c r="M736" s="91"/>
      <c r="AC736" s="105"/>
      <c r="AF736" s="79"/>
    </row>
    <row r="737" hidden="1">
      <c r="K737" s="91"/>
      <c r="L737" s="91"/>
      <c r="M737" s="91"/>
      <c r="AC737" s="105"/>
      <c r="AF737" s="79"/>
    </row>
    <row r="738" hidden="1">
      <c r="K738" s="91"/>
      <c r="L738" s="91"/>
      <c r="M738" s="91"/>
      <c r="AC738" s="105"/>
      <c r="AF738" s="79"/>
    </row>
    <row r="739" hidden="1">
      <c r="K739" s="91"/>
      <c r="L739" s="91"/>
      <c r="M739" s="91"/>
      <c r="AC739" s="105"/>
      <c r="AF739" s="79"/>
    </row>
    <row r="740" hidden="1">
      <c r="K740" s="91"/>
      <c r="L740" s="91"/>
      <c r="M740" s="91"/>
      <c r="AC740" s="105"/>
      <c r="AF740" s="79"/>
    </row>
    <row r="741" hidden="1">
      <c r="K741" s="91"/>
      <c r="L741" s="91"/>
      <c r="M741" s="91"/>
      <c r="AC741" s="105"/>
      <c r="AF741" s="79"/>
    </row>
    <row r="742" hidden="1">
      <c r="K742" s="91"/>
      <c r="L742" s="91"/>
      <c r="M742" s="91"/>
      <c r="AC742" s="105"/>
      <c r="AF742" s="79"/>
    </row>
    <row r="743" hidden="1">
      <c r="K743" s="91"/>
      <c r="L743" s="91"/>
      <c r="M743" s="91"/>
      <c r="AC743" s="105"/>
      <c r="AF743" s="79"/>
    </row>
    <row r="744" hidden="1">
      <c r="K744" s="91"/>
      <c r="L744" s="91"/>
      <c r="M744" s="91"/>
      <c r="AC744" s="105"/>
      <c r="AF744" s="79"/>
    </row>
    <row r="745" hidden="1">
      <c r="K745" s="91"/>
      <c r="L745" s="91"/>
      <c r="M745" s="91"/>
      <c r="AC745" s="105"/>
      <c r="AF745" s="79"/>
    </row>
    <row r="746" hidden="1">
      <c r="K746" s="91"/>
      <c r="L746" s="91"/>
      <c r="M746" s="91"/>
      <c r="AC746" s="105"/>
      <c r="AF746" s="79"/>
    </row>
    <row r="747" hidden="1">
      <c r="K747" s="91"/>
      <c r="L747" s="91"/>
      <c r="M747" s="91"/>
      <c r="AC747" s="105"/>
      <c r="AF747" s="79"/>
    </row>
    <row r="748" hidden="1">
      <c r="K748" s="91"/>
      <c r="L748" s="91"/>
      <c r="M748" s="91"/>
      <c r="AC748" s="105"/>
      <c r="AF748" s="79"/>
    </row>
    <row r="749" hidden="1">
      <c r="K749" s="91"/>
      <c r="L749" s="91"/>
      <c r="M749" s="91"/>
      <c r="AC749" s="105"/>
      <c r="AF749" s="79"/>
    </row>
    <row r="750" hidden="1">
      <c r="K750" s="91"/>
      <c r="L750" s="91"/>
      <c r="M750" s="91"/>
      <c r="AC750" s="105"/>
      <c r="AF750" s="79"/>
    </row>
    <row r="751" hidden="1">
      <c r="K751" s="91"/>
      <c r="L751" s="91"/>
      <c r="M751" s="91"/>
      <c r="AC751" s="105"/>
      <c r="AF751" s="79"/>
    </row>
    <row r="752" hidden="1">
      <c r="K752" s="91"/>
      <c r="L752" s="91"/>
      <c r="M752" s="91"/>
      <c r="AC752" s="105"/>
      <c r="AF752" s="79"/>
    </row>
    <row r="753" hidden="1">
      <c r="K753" s="91"/>
      <c r="L753" s="91"/>
      <c r="M753" s="91"/>
      <c r="AC753" s="105"/>
      <c r="AF753" s="79"/>
    </row>
    <row r="754" hidden="1">
      <c r="K754" s="91"/>
      <c r="L754" s="91"/>
      <c r="M754" s="91"/>
      <c r="AC754" s="105"/>
      <c r="AF754" s="79"/>
    </row>
    <row r="755" hidden="1">
      <c r="K755" s="91"/>
      <c r="L755" s="91"/>
      <c r="M755" s="91"/>
      <c r="AC755" s="105"/>
      <c r="AF755" s="79"/>
    </row>
    <row r="756" hidden="1">
      <c r="K756" s="91"/>
      <c r="L756" s="91"/>
      <c r="M756" s="91"/>
      <c r="AC756" s="105"/>
      <c r="AF756" s="79"/>
    </row>
    <row r="757" hidden="1">
      <c r="K757" s="91"/>
      <c r="L757" s="91"/>
      <c r="M757" s="91"/>
      <c r="AC757" s="105"/>
      <c r="AF757" s="79"/>
    </row>
    <row r="758" hidden="1">
      <c r="K758" s="91"/>
      <c r="L758" s="91"/>
      <c r="M758" s="91"/>
      <c r="AC758" s="105"/>
      <c r="AF758" s="79"/>
    </row>
    <row r="759" hidden="1">
      <c r="K759" s="91"/>
      <c r="L759" s="91"/>
      <c r="M759" s="91"/>
      <c r="AC759" s="105"/>
      <c r="AF759" s="79"/>
    </row>
    <row r="760" hidden="1">
      <c r="K760" s="91"/>
      <c r="L760" s="91"/>
      <c r="M760" s="91"/>
      <c r="AC760" s="105"/>
      <c r="AF760" s="79"/>
    </row>
    <row r="761" hidden="1">
      <c r="K761" s="91"/>
      <c r="L761" s="91"/>
      <c r="M761" s="91"/>
      <c r="AC761" s="105"/>
      <c r="AF761" s="79"/>
    </row>
    <row r="762" hidden="1">
      <c r="K762" s="91"/>
      <c r="L762" s="91"/>
      <c r="M762" s="91"/>
      <c r="AC762" s="105"/>
      <c r="AF762" s="79"/>
    </row>
    <row r="763" hidden="1">
      <c r="K763" s="91"/>
      <c r="L763" s="91"/>
      <c r="M763" s="91"/>
      <c r="AC763" s="105"/>
      <c r="AF763" s="79"/>
    </row>
    <row r="764" hidden="1">
      <c r="K764" s="91"/>
      <c r="L764" s="91"/>
      <c r="M764" s="91"/>
      <c r="AC764" s="105"/>
      <c r="AF764" s="79"/>
    </row>
    <row r="765" hidden="1">
      <c r="K765" s="91"/>
      <c r="L765" s="91"/>
      <c r="M765" s="91"/>
      <c r="AC765" s="105"/>
      <c r="AF765" s="79"/>
    </row>
    <row r="766" hidden="1">
      <c r="K766" s="91"/>
      <c r="L766" s="91"/>
      <c r="M766" s="91"/>
      <c r="AC766" s="105"/>
      <c r="AF766" s="79"/>
    </row>
    <row r="767" hidden="1">
      <c r="K767" s="91"/>
      <c r="L767" s="91"/>
      <c r="M767" s="91"/>
      <c r="AC767" s="105"/>
      <c r="AF767" s="79"/>
    </row>
    <row r="768" hidden="1">
      <c r="K768" s="91"/>
      <c r="L768" s="91"/>
      <c r="M768" s="91"/>
      <c r="AC768" s="105"/>
      <c r="AF768" s="79"/>
    </row>
    <row r="769" hidden="1">
      <c r="K769" s="91"/>
      <c r="L769" s="91"/>
      <c r="M769" s="91"/>
      <c r="AC769" s="105"/>
      <c r="AF769" s="79"/>
    </row>
    <row r="770" hidden="1">
      <c r="K770" s="91"/>
      <c r="L770" s="91"/>
      <c r="M770" s="91"/>
      <c r="AC770" s="105"/>
      <c r="AF770" s="79"/>
    </row>
    <row r="771" hidden="1">
      <c r="K771" s="91"/>
      <c r="L771" s="91"/>
      <c r="M771" s="91"/>
      <c r="AC771" s="105"/>
      <c r="AF771" s="79"/>
    </row>
    <row r="772" hidden="1">
      <c r="K772" s="91"/>
      <c r="L772" s="91"/>
      <c r="M772" s="91"/>
      <c r="AC772" s="105"/>
      <c r="AF772" s="79"/>
    </row>
    <row r="773" hidden="1">
      <c r="K773" s="91"/>
      <c r="L773" s="91"/>
      <c r="M773" s="91"/>
      <c r="AC773" s="105"/>
      <c r="AF773" s="79"/>
    </row>
    <row r="774" hidden="1">
      <c r="K774" s="91"/>
      <c r="L774" s="91"/>
      <c r="M774" s="91"/>
      <c r="AC774" s="105"/>
      <c r="AF774" s="79"/>
    </row>
    <row r="775" hidden="1">
      <c r="K775" s="91"/>
      <c r="L775" s="91"/>
      <c r="M775" s="91"/>
      <c r="AC775" s="105"/>
      <c r="AF775" s="79"/>
    </row>
    <row r="776" hidden="1">
      <c r="K776" s="91"/>
      <c r="L776" s="91"/>
      <c r="M776" s="91"/>
      <c r="AC776" s="105"/>
      <c r="AF776" s="79"/>
    </row>
    <row r="777" hidden="1">
      <c r="K777" s="91"/>
      <c r="L777" s="91"/>
      <c r="M777" s="91"/>
      <c r="AC777" s="105"/>
      <c r="AF777" s="79"/>
    </row>
    <row r="778" hidden="1">
      <c r="K778" s="91"/>
      <c r="L778" s="91"/>
      <c r="M778" s="91"/>
      <c r="AC778" s="105"/>
      <c r="AF778" s="79"/>
    </row>
    <row r="779" hidden="1">
      <c r="K779" s="91"/>
      <c r="L779" s="91"/>
      <c r="M779" s="91"/>
      <c r="AC779" s="105"/>
      <c r="AF779" s="79"/>
    </row>
    <row r="780" hidden="1">
      <c r="K780" s="91"/>
      <c r="L780" s="91"/>
      <c r="M780" s="91"/>
      <c r="AC780" s="105"/>
      <c r="AF780" s="79"/>
    </row>
    <row r="781" hidden="1">
      <c r="K781" s="91"/>
      <c r="L781" s="91"/>
      <c r="M781" s="91"/>
      <c r="AC781" s="105"/>
      <c r="AF781" s="79"/>
    </row>
    <row r="782" hidden="1">
      <c r="K782" s="91"/>
      <c r="L782" s="91"/>
      <c r="M782" s="91"/>
      <c r="AC782" s="105"/>
      <c r="AF782" s="79"/>
    </row>
    <row r="783" hidden="1">
      <c r="K783" s="91"/>
      <c r="L783" s="91"/>
      <c r="M783" s="91"/>
      <c r="AC783" s="105"/>
      <c r="AF783" s="79"/>
    </row>
    <row r="784" hidden="1">
      <c r="K784" s="91"/>
      <c r="L784" s="91"/>
      <c r="M784" s="91"/>
      <c r="AC784" s="105"/>
      <c r="AF784" s="79"/>
    </row>
    <row r="785" hidden="1">
      <c r="K785" s="91"/>
      <c r="L785" s="91"/>
      <c r="M785" s="91"/>
      <c r="AC785" s="105"/>
      <c r="AF785" s="79"/>
    </row>
    <row r="786" hidden="1">
      <c r="K786" s="91"/>
      <c r="L786" s="91"/>
      <c r="M786" s="91"/>
      <c r="AC786" s="105"/>
      <c r="AF786" s="79"/>
    </row>
    <row r="787" hidden="1">
      <c r="K787" s="91"/>
      <c r="L787" s="91"/>
      <c r="M787" s="91"/>
      <c r="AC787" s="105"/>
      <c r="AF787" s="79"/>
    </row>
    <row r="788" hidden="1">
      <c r="K788" s="91"/>
      <c r="L788" s="91"/>
      <c r="M788" s="91"/>
      <c r="AC788" s="105"/>
      <c r="AF788" s="79"/>
    </row>
    <row r="789" hidden="1">
      <c r="K789" s="91"/>
      <c r="L789" s="91"/>
      <c r="M789" s="91"/>
      <c r="AC789" s="105"/>
      <c r="AF789" s="79"/>
    </row>
    <row r="790" hidden="1">
      <c r="K790" s="91"/>
      <c r="L790" s="91"/>
      <c r="M790" s="91"/>
      <c r="AC790" s="105"/>
      <c r="AF790" s="79"/>
    </row>
    <row r="791" hidden="1">
      <c r="K791" s="91"/>
      <c r="L791" s="91"/>
      <c r="M791" s="91"/>
      <c r="AC791" s="105"/>
      <c r="AF791" s="79"/>
    </row>
    <row r="792" hidden="1">
      <c r="K792" s="91"/>
      <c r="L792" s="91"/>
      <c r="M792" s="91"/>
      <c r="AC792" s="105"/>
      <c r="AF792" s="79"/>
    </row>
    <row r="793" hidden="1">
      <c r="K793" s="91"/>
      <c r="L793" s="91"/>
      <c r="M793" s="91"/>
      <c r="AC793" s="105"/>
      <c r="AF793" s="79"/>
    </row>
    <row r="794" hidden="1">
      <c r="K794" s="91"/>
      <c r="L794" s="91"/>
      <c r="M794" s="91"/>
      <c r="AC794" s="105"/>
      <c r="AF794" s="79"/>
    </row>
    <row r="795" hidden="1">
      <c r="K795" s="91"/>
      <c r="L795" s="91"/>
      <c r="M795" s="91"/>
      <c r="AC795" s="105"/>
      <c r="AF795" s="79"/>
    </row>
    <row r="796" hidden="1">
      <c r="K796" s="91"/>
      <c r="L796" s="91"/>
      <c r="M796" s="91"/>
      <c r="AC796" s="105"/>
      <c r="AF796" s="79"/>
    </row>
    <row r="797" hidden="1">
      <c r="K797" s="91"/>
      <c r="L797" s="91"/>
      <c r="M797" s="91"/>
      <c r="AC797" s="105"/>
      <c r="AF797" s="79"/>
    </row>
    <row r="798" hidden="1">
      <c r="K798" s="91"/>
      <c r="L798" s="91"/>
      <c r="M798" s="91"/>
      <c r="AC798" s="105"/>
      <c r="AF798" s="79"/>
    </row>
    <row r="799" hidden="1">
      <c r="K799" s="91"/>
      <c r="L799" s="91"/>
      <c r="M799" s="91"/>
      <c r="AC799" s="105"/>
      <c r="AF799" s="79"/>
    </row>
    <row r="800" hidden="1">
      <c r="K800" s="91"/>
      <c r="L800" s="91"/>
      <c r="M800" s="91"/>
      <c r="AC800" s="105"/>
      <c r="AF800" s="79"/>
    </row>
    <row r="801" hidden="1">
      <c r="K801" s="91"/>
      <c r="L801" s="91"/>
      <c r="M801" s="91"/>
      <c r="AC801" s="105"/>
      <c r="AF801" s="79"/>
    </row>
    <row r="802" hidden="1">
      <c r="K802" s="91"/>
      <c r="L802" s="91"/>
      <c r="M802" s="91"/>
      <c r="AC802" s="105"/>
      <c r="AF802" s="79"/>
    </row>
    <row r="803" hidden="1">
      <c r="K803" s="91"/>
      <c r="L803" s="91"/>
      <c r="M803" s="91"/>
      <c r="AC803" s="105"/>
      <c r="AF803" s="79"/>
    </row>
    <row r="804" hidden="1">
      <c r="K804" s="91"/>
      <c r="L804" s="91"/>
      <c r="M804" s="91"/>
      <c r="AC804" s="105"/>
      <c r="AF804" s="79"/>
    </row>
    <row r="805" hidden="1">
      <c r="K805" s="91"/>
      <c r="L805" s="91"/>
      <c r="M805" s="91"/>
      <c r="AC805" s="105"/>
      <c r="AF805" s="79"/>
    </row>
    <row r="806" hidden="1">
      <c r="K806" s="91"/>
      <c r="L806" s="91"/>
      <c r="M806" s="91"/>
      <c r="AC806" s="105"/>
      <c r="AF806" s="79"/>
    </row>
    <row r="807" hidden="1">
      <c r="K807" s="91"/>
      <c r="L807" s="91"/>
      <c r="M807" s="91"/>
      <c r="AC807" s="105"/>
      <c r="AF807" s="79"/>
    </row>
    <row r="808" hidden="1">
      <c r="K808" s="91"/>
      <c r="L808" s="91"/>
      <c r="M808" s="91"/>
      <c r="AC808" s="105"/>
      <c r="AF808" s="79"/>
    </row>
    <row r="809" hidden="1">
      <c r="K809" s="91"/>
      <c r="L809" s="91"/>
      <c r="M809" s="91"/>
      <c r="AC809" s="105"/>
      <c r="AF809" s="79"/>
    </row>
    <row r="810" hidden="1">
      <c r="K810" s="91"/>
      <c r="L810" s="91"/>
      <c r="M810" s="91"/>
      <c r="AC810" s="105"/>
      <c r="AF810" s="79"/>
    </row>
    <row r="811" hidden="1">
      <c r="K811" s="91"/>
      <c r="L811" s="91"/>
      <c r="M811" s="91"/>
      <c r="AC811" s="105"/>
      <c r="AF811" s="79"/>
    </row>
    <row r="812" hidden="1">
      <c r="K812" s="91"/>
      <c r="L812" s="91"/>
      <c r="M812" s="91"/>
      <c r="AC812" s="105"/>
      <c r="AF812" s="79"/>
    </row>
    <row r="813" hidden="1">
      <c r="K813" s="91"/>
      <c r="L813" s="91"/>
      <c r="M813" s="91"/>
      <c r="AC813" s="105"/>
      <c r="AF813" s="79"/>
    </row>
    <row r="814" hidden="1">
      <c r="K814" s="91"/>
      <c r="L814" s="91"/>
      <c r="M814" s="91"/>
      <c r="AC814" s="105"/>
      <c r="AF814" s="79"/>
    </row>
    <row r="815" hidden="1">
      <c r="K815" s="91"/>
      <c r="L815" s="91"/>
      <c r="M815" s="91"/>
      <c r="AC815" s="105"/>
      <c r="AF815" s="79"/>
    </row>
    <row r="816" hidden="1">
      <c r="K816" s="91"/>
      <c r="L816" s="91"/>
      <c r="M816" s="91"/>
      <c r="AC816" s="105"/>
      <c r="AF816" s="79"/>
    </row>
    <row r="817" hidden="1">
      <c r="K817" s="91"/>
      <c r="L817" s="91"/>
      <c r="M817" s="91"/>
      <c r="AC817" s="105"/>
      <c r="AF817" s="79"/>
    </row>
    <row r="818" hidden="1">
      <c r="K818" s="91"/>
      <c r="L818" s="91"/>
      <c r="M818" s="91"/>
      <c r="AC818" s="105"/>
      <c r="AF818" s="79"/>
    </row>
    <row r="819" hidden="1">
      <c r="K819" s="91"/>
      <c r="L819" s="91"/>
      <c r="M819" s="91"/>
      <c r="AC819" s="105"/>
      <c r="AF819" s="79"/>
    </row>
    <row r="820" hidden="1">
      <c r="K820" s="91"/>
      <c r="L820" s="91"/>
      <c r="M820" s="91"/>
      <c r="AC820" s="105"/>
      <c r="AF820" s="79"/>
    </row>
    <row r="821" hidden="1">
      <c r="K821" s="91"/>
      <c r="L821" s="91"/>
      <c r="M821" s="91"/>
      <c r="AC821" s="105"/>
      <c r="AF821" s="79"/>
    </row>
    <row r="822" hidden="1">
      <c r="K822" s="91"/>
      <c r="L822" s="91"/>
      <c r="M822" s="91"/>
      <c r="AC822" s="105"/>
      <c r="AF822" s="79"/>
    </row>
    <row r="823" hidden="1">
      <c r="K823" s="91"/>
      <c r="L823" s="91"/>
      <c r="M823" s="91"/>
      <c r="AC823" s="105"/>
      <c r="AF823" s="79"/>
    </row>
    <row r="824" hidden="1">
      <c r="K824" s="91"/>
      <c r="L824" s="91"/>
      <c r="M824" s="91"/>
      <c r="AC824" s="105"/>
      <c r="AF824" s="79"/>
    </row>
    <row r="825" hidden="1">
      <c r="K825" s="91"/>
      <c r="L825" s="91"/>
      <c r="M825" s="91"/>
      <c r="AC825" s="105"/>
      <c r="AF825" s="79"/>
    </row>
    <row r="826" hidden="1">
      <c r="K826" s="91"/>
      <c r="L826" s="91"/>
      <c r="M826" s="91"/>
      <c r="AC826" s="105"/>
      <c r="AF826" s="79"/>
    </row>
    <row r="827" hidden="1">
      <c r="K827" s="91"/>
      <c r="L827" s="91"/>
      <c r="M827" s="91"/>
      <c r="AC827" s="105"/>
      <c r="AF827" s="79"/>
    </row>
    <row r="828" hidden="1">
      <c r="K828" s="91"/>
      <c r="L828" s="91"/>
      <c r="M828" s="91"/>
      <c r="AC828" s="105"/>
      <c r="AF828" s="79"/>
    </row>
    <row r="829" hidden="1">
      <c r="K829" s="91"/>
      <c r="L829" s="91"/>
      <c r="M829" s="91"/>
      <c r="AC829" s="105"/>
      <c r="AF829" s="79"/>
    </row>
    <row r="830" hidden="1">
      <c r="K830" s="91"/>
      <c r="L830" s="91"/>
      <c r="M830" s="91"/>
      <c r="AC830" s="105"/>
      <c r="AF830" s="79"/>
    </row>
    <row r="831" hidden="1">
      <c r="K831" s="91"/>
      <c r="L831" s="91"/>
      <c r="M831" s="91"/>
      <c r="AC831" s="105"/>
      <c r="AF831" s="79"/>
    </row>
    <row r="832" hidden="1">
      <c r="K832" s="91"/>
      <c r="L832" s="91"/>
      <c r="M832" s="91"/>
      <c r="AC832" s="105"/>
      <c r="AF832" s="79"/>
    </row>
    <row r="833" hidden="1">
      <c r="K833" s="91"/>
      <c r="L833" s="91"/>
      <c r="M833" s="91"/>
      <c r="AC833" s="105"/>
      <c r="AF833" s="79"/>
    </row>
    <row r="834" hidden="1">
      <c r="K834" s="91"/>
      <c r="L834" s="91"/>
      <c r="M834" s="91"/>
      <c r="AC834" s="105"/>
      <c r="AF834" s="79"/>
    </row>
    <row r="835" hidden="1">
      <c r="K835" s="91"/>
      <c r="L835" s="91"/>
      <c r="M835" s="91"/>
      <c r="AC835" s="105"/>
      <c r="AF835" s="79"/>
    </row>
    <row r="836" hidden="1">
      <c r="K836" s="91"/>
      <c r="L836" s="91"/>
      <c r="M836" s="91"/>
      <c r="AC836" s="105"/>
      <c r="AF836" s="79"/>
    </row>
    <row r="837" hidden="1">
      <c r="K837" s="91"/>
      <c r="L837" s="91"/>
      <c r="M837" s="91"/>
      <c r="AC837" s="105"/>
      <c r="AF837" s="79"/>
    </row>
    <row r="838" hidden="1">
      <c r="K838" s="91"/>
      <c r="L838" s="91"/>
      <c r="M838" s="91"/>
      <c r="AC838" s="105"/>
      <c r="AF838" s="79"/>
    </row>
    <row r="839" hidden="1">
      <c r="K839" s="91"/>
      <c r="L839" s="91"/>
      <c r="M839" s="91"/>
      <c r="AC839" s="105"/>
      <c r="AF839" s="79"/>
    </row>
    <row r="840" hidden="1">
      <c r="K840" s="91"/>
      <c r="L840" s="91"/>
      <c r="M840" s="91"/>
      <c r="AC840" s="105"/>
      <c r="AF840" s="79"/>
    </row>
    <row r="841" hidden="1">
      <c r="K841" s="91"/>
      <c r="L841" s="91"/>
      <c r="M841" s="91"/>
      <c r="AC841" s="105"/>
      <c r="AF841" s="79"/>
    </row>
    <row r="842" hidden="1">
      <c r="K842" s="91"/>
      <c r="L842" s="91"/>
      <c r="M842" s="91"/>
      <c r="AC842" s="105"/>
      <c r="AF842" s="79"/>
    </row>
    <row r="843" hidden="1">
      <c r="K843" s="91"/>
      <c r="L843" s="91"/>
      <c r="M843" s="91"/>
      <c r="AC843" s="105"/>
      <c r="AF843" s="79"/>
    </row>
    <row r="844" hidden="1">
      <c r="K844" s="91"/>
      <c r="L844" s="91"/>
      <c r="M844" s="91"/>
      <c r="AC844" s="105"/>
      <c r="AF844" s="79"/>
    </row>
    <row r="845" hidden="1">
      <c r="K845" s="91"/>
      <c r="L845" s="91"/>
      <c r="M845" s="91"/>
      <c r="AC845" s="105"/>
      <c r="AF845" s="79"/>
    </row>
    <row r="846" hidden="1">
      <c r="K846" s="91"/>
      <c r="L846" s="91"/>
      <c r="M846" s="91"/>
      <c r="AC846" s="105"/>
      <c r="AF846" s="79"/>
    </row>
    <row r="847" hidden="1">
      <c r="K847" s="91"/>
      <c r="L847" s="91"/>
      <c r="M847" s="91"/>
      <c r="AC847" s="105"/>
      <c r="AF847" s="79"/>
    </row>
    <row r="848" hidden="1">
      <c r="K848" s="91"/>
      <c r="L848" s="91"/>
      <c r="M848" s="91"/>
      <c r="AC848" s="105"/>
      <c r="AF848" s="79"/>
    </row>
    <row r="849" hidden="1">
      <c r="K849" s="91"/>
      <c r="L849" s="91"/>
      <c r="M849" s="91"/>
      <c r="AC849" s="105"/>
      <c r="AF849" s="79"/>
    </row>
    <row r="850" hidden="1">
      <c r="K850" s="91"/>
      <c r="L850" s="91"/>
      <c r="M850" s="91"/>
      <c r="AC850" s="105"/>
      <c r="AF850" s="79"/>
    </row>
    <row r="851" hidden="1">
      <c r="K851" s="91"/>
      <c r="L851" s="91"/>
      <c r="M851" s="91"/>
      <c r="AC851" s="105"/>
      <c r="AF851" s="79"/>
    </row>
    <row r="852" hidden="1">
      <c r="K852" s="91"/>
      <c r="L852" s="91"/>
      <c r="M852" s="91"/>
      <c r="AC852" s="105"/>
      <c r="AF852" s="79"/>
    </row>
    <row r="853" hidden="1">
      <c r="K853" s="91"/>
      <c r="L853" s="91"/>
      <c r="M853" s="91"/>
      <c r="AC853" s="105"/>
      <c r="AF853" s="79"/>
    </row>
    <row r="854" hidden="1">
      <c r="K854" s="91"/>
      <c r="L854" s="91"/>
      <c r="M854" s="91"/>
      <c r="AC854" s="105"/>
      <c r="AF854" s="79"/>
    </row>
    <row r="855" hidden="1">
      <c r="K855" s="91"/>
      <c r="L855" s="91"/>
      <c r="M855" s="91"/>
      <c r="AC855" s="105"/>
      <c r="AF855" s="79"/>
    </row>
    <row r="856" hidden="1">
      <c r="K856" s="91"/>
      <c r="L856" s="91"/>
      <c r="M856" s="91"/>
      <c r="AC856" s="105"/>
      <c r="AF856" s="79"/>
    </row>
    <row r="857" hidden="1">
      <c r="K857" s="91"/>
      <c r="L857" s="91"/>
      <c r="M857" s="91"/>
      <c r="AC857" s="105"/>
      <c r="AF857" s="79"/>
    </row>
    <row r="858" hidden="1">
      <c r="K858" s="91"/>
      <c r="L858" s="91"/>
      <c r="M858" s="91"/>
      <c r="AC858" s="105"/>
      <c r="AF858" s="79"/>
    </row>
    <row r="859" hidden="1">
      <c r="K859" s="91"/>
      <c r="L859" s="91"/>
      <c r="M859" s="91"/>
      <c r="AC859" s="105"/>
      <c r="AF859" s="79"/>
    </row>
    <row r="860" hidden="1">
      <c r="K860" s="91"/>
      <c r="L860" s="91"/>
      <c r="M860" s="91"/>
      <c r="AC860" s="105"/>
      <c r="AF860" s="79"/>
    </row>
    <row r="861" hidden="1">
      <c r="K861" s="91"/>
      <c r="L861" s="91"/>
      <c r="M861" s="91"/>
      <c r="AC861" s="105"/>
      <c r="AF861" s="79"/>
    </row>
    <row r="862" hidden="1">
      <c r="K862" s="91"/>
      <c r="L862" s="91"/>
      <c r="M862" s="91"/>
      <c r="AC862" s="105"/>
      <c r="AF862" s="79"/>
    </row>
    <row r="863" hidden="1">
      <c r="K863" s="91"/>
      <c r="L863" s="91"/>
      <c r="M863" s="91"/>
      <c r="AC863" s="105"/>
      <c r="AF863" s="79"/>
    </row>
    <row r="864" hidden="1">
      <c r="K864" s="91"/>
      <c r="L864" s="91"/>
      <c r="M864" s="91"/>
      <c r="AC864" s="105"/>
      <c r="AF864" s="79"/>
    </row>
    <row r="865" hidden="1">
      <c r="K865" s="91"/>
      <c r="L865" s="91"/>
      <c r="M865" s="91"/>
      <c r="AC865" s="105"/>
      <c r="AF865" s="79"/>
    </row>
    <row r="866" hidden="1">
      <c r="K866" s="91"/>
      <c r="L866" s="91"/>
      <c r="M866" s="91"/>
      <c r="AC866" s="105"/>
      <c r="AF866" s="79"/>
    </row>
    <row r="867" hidden="1">
      <c r="K867" s="91"/>
      <c r="L867" s="91"/>
      <c r="M867" s="91"/>
      <c r="AC867" s="105"/>
      <c r="AF867" s="79"/>
    </row>
    <row r="868" hidden="1">
      <c r="K868" s="91"/>
      <c r="L868" s="91"/>
      <c r="M868" s="91"/>
      <c r="AC868" s="105"/>
      <c r="AF868" s="79"/>
    </row>
    <row r="869" hidden="1">
      <c r="K869" s="91"/>
      <c r="L869" s="91"/>
      <c r="M869" s="91"/>
      <c r="AC869" s="105"/>
      <c r="AF869" s="79"/>
    </row>
    <row r="870" hidden="1">
      <c r="K870" s="91"/>
      <c r="L870" s="91"/>
      <c r="M870" s="91"/>
      <c r="AC870" s="105"/>
      <c r="AF870" s="79"/>
    </row>
    <row r="871" hidden="1">
      <c r="K871" s="91"/>
      <c r="L871" s="91"/>
      <c r="M871" s="91"/>
      <c r="AC871" s="105"/>
      <c r="AF871" s="79"/>
    </row>
    <row r="872" hidden="1">
      <c r="K872" s="91"/>
      <c r="L872" s="91"/>
      <c r="M872" s="91"/>
      <c r="AC872" s="105"/>
      <c r="AF872" s="79"/>
    </row>
    <row r="873" hidden="1">
      <c r="K873" s="91"/>
      <c r="L873" s="91"/>
      <c r="M873" s="91"/>
      <c r="AC873" s="105"/>
      <c r="AF873" s="79"/>
    </row>
    <row r="874" hidden="1">
      <c r="K874" s="91"/>
      <c r="L874" s="91"/>
      <c r="M874" s="91"/>
      <c r="AC874" s="105"/>
      <c r="AF874" s="79"/>
    </row>
    <row r="875" hidden="1">
      <c r="K875" s="91"/>
      <c r="L875" s="91"/>
      <c r="M875" s="91"/>
      <c r="AC875" s="105"/>
      <c r="AF875" s="79"/>
    </row>
    <row r="876" hidden="1">
      <c r="K876" s="91"/>
      <c r="L876" s="91"/>
      <c r="M876" s="91"/>
      <c r="AC876" s="105"/>
      <c r="AF876" s="79"/>
    </row>
    <row r="877" hidden="1">
      <c r="K877" s="91"/>
      <c r="L877" s="91"/>
      <c r="M877" s="91"/>
      <c r="AC877" s="105"/>
      <c r="AF877" s="79"/>
    </row>
    <row r="878" hidden="1">
      <c r="K878" s="91"/>
      <c r="L878" s="91"/>
      <c r="M878" s="91"/>
      <c r="AC878" s="105"/>
      <c r="AF878" s="79"/>
    </row>
    <row r="879" hidden="1">
      <c r="K879" s="91"/>
      <c r="L879" s="91"/>
      <c r="M879" s="91"/>
      <c r="AC879" s="105"/>
      <c r="AF879" s="79"/>
    </row>
    <row r="880" hidden="1">
      <c r="K880" s="91"/>
      <c r="L880" s="91"/>
      <c r="M880" s="91"/>
      <c r="AC880" s="105"/>
      <c r="AF880" s="79"/>
    </row>
    <row r="881" hidden="1">
      <c r="K881" s="91"/>
      <c r="L881" s="91"/>
      <c r="M881" s="91"/>
      <c r="AC881" s="105"/>
      <c r="AF881" s="79"/>
    </row>
    <row r="882" hidden="1">
      <c r="K882" s="91"/>
      <c r="L882" s="91"/>
      <c r="M882" s="91"/>
      <c r="AC882" s="105"/>
      <c r="AF882" s="79"/>
    </row>
    <row r="883" hidden="1">
      <c r="K883" s="91"/>
      <c r="L883" s="91"/>
      <c r="M883" s="91"/>
      <c r="AC883" s="105"/>
      <c r="AF883" s="79"/>
    </row>
    <row r="884" hidden="1">
      <c r="K884" s="91"/>
      <c r="L884" s="91"/>
      <c r="M884" s="91"/>
      <c r="AC884" s="105"/>
      <c r="AF884" s="79"/>
    </row>
    <row r="885" hidden="1">
      <c r="K885" s="91"/>
      <c r="L885" s="91"/>
      <c r="M885" s="91"/>
      <c r="AC885" s="105"/>
      <c r="AF885" s="79"/>
    </row>
    <row r="886" hidden="1">
      <c r="K886" s="91"/>
      <c r="L886" s="91"/>
      <c r="M886" s="91"/>
      <c r="AC886" s="105"/>
      <c r="AF886" s="79"/>
    </row>
    <row r="887" hidden="1">
      <c r="K887" s="91"/>
      <c r="L887" s="91"/>
      <c r="M887" s="91"/>
      <c r="AC887" s="105"/>
      <c r="AF887" s="79"/>
    </row>
    <row r="888" hidden="1">
      <c r="K888" s="91"/>
      <c r="L888" s="91"/>
      <c r="M888" s="91"/>
      <c r="AC888" s="105"/>
      <c r="AF888" s="79"/>
    </row>
    <row r="889" hidden="1">
      <c r="K889" s="91"/>
      <c r="L889" s="91"/>
      <c r="M889" s="91"/>
      <c r="AC889" s="105"/>
      <c r="AF889" s="79"/>
    </row>
    <row r="890" hidden="1">
      <c r="K890" s="91"/>
      <c r="L890" s="91"/>
      <c r="M890" s="91"/>
      <c r="AC890" s="105"/>
      <c r="AF890" s="79"/>
    </row>
    <row r="891" hidden="1">
      <c r="K891" s="91"/>
      <c r="L891" s="91"/>
      <c r="M891" s="91"/>
      <c r="AC891" s="105"/>
      <c r="AF891" s="79"/>
    </row>
    <row r="892" hidden="1">
      <c r="K892" s="91"/>
      <c r="L892" s="91"/>
      <c r="M892" s="91"/>
      <c r="AC892" s="105"/>
      <c r="AF892" s="79"/>
    </row>
    <row r="893" hidden="1">
      <c r="K893" s="91"/>
      <c r="L893" s="91"/>
      <c r="M893" s="91"/>
      <c r="AC893" s="105"/>
      <c r="AF893" s="79"/>
    </row>
    <row r="894" hidden="1">
      <c r="K894" s="91"/>
      <c r="L894" s="91"/>
      <c r="M894" s="91"/>
      <c r="AC894" s="105"/>
      <c r="AF894" s="79"/>
    </row>
    <row r="895" hidden="1">
      <c r="K895" s="91"/>
      <c r="L895" s="91"/>
      <c r="M895" s="91"/>
      <c r="AC895" s="105"/>
      <c r="AF895" s="79"/>
    </row>
    <row r="896" hidden="1">
      <c r="K896" s="91"/>
      <c r="L896" s="91"/>
      <c r="M896" s="91"/>
      <c r="AC896" s="105"/>
      <c r="AF896" s="79"/>
    </row>
    <row r="897" hidden="1">
      <c r="K897" s="91"/>
      <c r="L897" s="91"/>
      <c r="M897" s="91"/>
      <c r="AC897" s="105"/>
      <c r="AF897" s="79"/>
    </row>
    <row r="898" hidden="1">
      <c r="K898" s="91"/>
      <c r="L898" s="91"/>
      <c r="M898" s="91"/>
      <c r="AC898" s="105"/>
      <c r="AF898" s="79"/>
    </row>
    <row r="899" hidden="1">
      <c r="K899" s="91"/>
      <c r="L899" s="91"/>
      <c r="M899" s="91"/>
      <c r="AC899" s="105"/>
      <c r="AF899" s="79"/>
    </row>
    <row r="900" hidden="1">
      <c r="K900" s="91"/>
      <c r="L900" s="91"/>
      <c r="M900" s="91"/>
      <c r="AC900" s="105"/>
      <c r="AF900" s="79"/>
    </row>
    <row r="901" hidden="1">
      <c r="K901" s="91"/>
      <c r="L901" s="91"/>
      <c r="M901" s="91"/>
      <c r="AC901" s="105"/>
      <c r="AF901" s="79"/>
    </row>
    <row r="902" hidden="1">
      <c r="K902" s="91"/>
      <c r="L902" s="91"/>
      <c r="M902" s="91"/>
      <c r="AC902" s="105"/>
      <c r="AF902" s="79"/>
    </row>
    <row r="903" hidden="1">
      <c r="K903" s="91"/>
      <c r="L903" s="91"/>
      <c r="M903" s="91"/>
      <c r="AC903" s="105"/>
      <c r="AF903" s="79"/>
    </row>
    <row r="904" hidden="1">
      <c r="K904" s="91"/>
      <c r="L904" s="91"/>
      <c r="M904" s="91"/>
      <c r="AC904" s="105"/>
      <c r="AF904" s="79"/>
    </row>
    <row r="905" hidden="1">
      <c r="K905" s="91"/>
      <c r="L905" s="91"/>
      <c r="M905" s="91"/>
      <c r="AC905" s="105"/>
      <c r="AF905" s="79"/>
    </row>
    <row r="906" hidden="1">
      <c r="K906" s="91"/>
      <c r="L906" s="91"/>
      <c r="M906" s="91"/>
      <c r="AC906" s="105"/>
      <c r="AF906" s="79"/>
    </row>
    <row r="907" hidden="1">
      <c r="K907" s="91"/>
      <c r="L907" s="91"/>
      <c r="M907" s="91"/>
      <c r="AC907" s="105"/>
      <c r="AF907" s="79"/>
    </row>
    <row r="908" hidden="1">
      <c r="K908" s="91"/>
      <c r="L908" s="91"/>
      <c r="M908" s="91"/>
      <c r="AC908" s="105"/>
      <c r="AF908" s="79"/>
    </row>
    <row r="909" hidden="1">
      <c r="K909" s="91"/>
      <c r="L909" s="91"/>
      <c r="M909" s="91"/>
      <c r="AC909" s="105"/>
      <c r="AF909" s="79"/>
    </row>
    <row r="910" hidden="1">
      <c r="K910" s="91"/>
      <c r="L910" s="91"/>
      <c r="M910" s="91"/>
      <c r="AC910" s="105"/>
      <c r="AF910" s="79"/>
    </row>
    <row r="911" hidden="1">
      <c r="K911" s="91"/>
      <c r="L911" s="91"/>
      <c r="M911" s="91"/>
      <c r="AC911" s="105"/>
      <c r="AF911" s="79"/>
    </row>
    <row r="912" hidden="1">
      <c r="K912" s="91"/>
      <c r="L912" s="91"/>
      <c r="M912" s="91"/>
      <c r="AC912" s="105"/>
      <c r="AF912" s="79"/>
    </row>
    <row r="913" hidden="1">
      <c r="K913" s="91"/>
      <c r="L913" s="91"/>
      <c r="M913" s="91"/>
      <c r="AC913" s="105"/>
      <c r="AF913" s="79"/>
    </row>
    <row r="914" hidden="1">
      <c r="K914" s="91"/>
      <c r="L914" s="91"/>
      <c r="M914" s="91"/>
      <c r="AC914" s="105"/>
      <c r="AF914" s="79"/>
    </row>
    <row r="915" hidden="1">
      <c r="K915" s="91"/>
      <c r="L915" s="91"/>
      <c r="M915" s="91"/>
      <c r="AC915" s="105"/>
      <c r="AF915" s="79"/>
    </row>
    <row r="916" hidden="1">
      <c r="K916" s="91"/>
      <c r="L916" s="91"/>
      <c r="M916" s="91"/>
      <c r="AC916" s="105"/>
      <c r="AF916" s="79"/>
    </row>
    <row r="917" hidden="1">
      <c r="K917" s="91"/>
      <c r="L917" s="91"/>
      <c r="M917" s="91"/>
      <c r="AC917" s="105"/>
      <c r="AF917" s="79"/>
    </row>
    <row r="918" hidden="1">
      <c r="K918" s="91"/>
      <c r="L918" s="91"/>
      <c r="M918" s="91"/>
      <c r="AC918" s="105"/>
      <c r="AF918" s="79"/>
    </row>
    <row r="919" hidden="1">
      <c r="K919" s="91"/>
      <c r="L919" s="91"/>
      <c r="M919" s="91"/>
      <c r="AC919" s="105"/>
      <c r="AF919" s="79"/>
    </row>
    <row r="920" hidden="1">
      <c r="K920" s="91"/>
      <c r="L920" s="91"/>
      <c r="M920" s="91"/>
      <c r="AC920" s="105"/>
      <c r="AF920" s="79"/>
    </row>
    <row r="921" hidden="1">
      <c r="K921" s="91"/>
      <c r="L921" s="91"/>
      <c r="M921" s="91"/>
      <c r="AC921" s="105"/>
      <c r="AF921" s="79"/>
    </row>
    <row r="922" hidden="1">
      <c r="K922" s="91"/>
      <c r="L922" s="91"/>
      <c r="M922" s="91"/>
      <c r="AC922" s="105"/>
      <c r="AF922" s="79"/>
    </row>
    <row r="923" hidden="1">
      <c r="K923" s="91"/>
      <c r="L923" s="91"/>
      <c r="M923" s="91"/>
      <c r="AC923" s="105"/>
      <c r="AF923" s="79"/>
    </row>
    <row r="924" hidden="1">
      <c r="K924" s="91"/>
      <c r="L924" s="91"/>
      <c r="M924" s="91"/>
      <c r="AC924" s="105"/>
      <c r="AF924" s="79"/>
    </row>
    <row r="925" hidden="1">
      <c r="K925" s="91"/>
      <c r="L925" s="91"/>
      <c r="M925" s="91"/>
      <c r="AC925" s="105"/>
      <c r="AF925" s="79"/>
    </row>
    <row r="926" hidden="1">
      <c r="K926" s="91"/>
      <c r="L926" s="91"/>
      <c r="M926" s="91"/>
      <c r="AC926" s="105"/>
      <c r="AF926" s="79"/>
    </row>
    <row r="927" hidden="1">
      <c r="K927" s="91"/>
      <c r="L927" s="91"/>
      <c r="M927" s="91"/>
      <c r="AC927" s="105"/>
      <c r="AF927" s="79"/>
    </row>
    <row r="928" hidden="1">
      <c r="K928" s="91"/>
      <c r="L928" s="91"/>
      <c r="M928" s="91"/>
      <c r="AC928" s="105"/>
      <c r="AF928" s="79"/>
    </row>
    <row r="929" hidden="1">
      <c r="K929" s="91"/>
      <c r="L929" s="91"/>
      <c r="M929" s="91"/>
      <c r="AC929" s="105"/>
      <c r="AF929" s="79"/>
    </row>
    <row r="930" hidden="1">
      <c r="K930" s="91"/>
      <c r="L930" s="91"/>
      <c r="M930" s="91"/>
      <c r="AC930" s="105"/>
      <c r="AF930" s="79"/>
    </row>
    <row r="931" hidden="1">
      <c r="K931" s="91"/>
      <c r="L931" s="91"/>
      <c r="M931" s="91"/>
      <c r="AC931" s="105"/>
      <c r="AF931" s="79"/>
    </row>
    <row r="932" hidden="1">
      <c r="K932" s="91"/>
      <c r="L932" s="91"/>
      <c r="M932" s="91"/>
      <c r="AC932" s="105"/>
      <c r="AF932" s="79"/>
    </row>
    <row r="933" hidden="1">
      <c r="K933" s="91"/>
      <c r="L933" s="91"/>
      <c r="M933" s="91"/>
      <c r="AC933" s="105"/>
      <c r="AF933" s="79"/>
    </row>
    <row r="934" hidden="1">
      <c r="K934" s="91"/>
      <c r="L934" s="91"/>
      <c r="M934" s="91"/>
      <c r="AC934" s="105"/>
      <c r="AF934" s="79"/>
    </row>
    <row r="935" hidden="1">
      <c r="K935" s="91"/>
      <c r="L935" s="91"/>
      <c r="M935" s="91"/>
      <c r="AC935" s="105"/>
      <c r="AF935" s="79"/>
    </row>
    <row r="936" hidden="1">
      <c r="K936" s="91"/>
      <c r="L936" s="91"/>
      <c r="M936" s="91"/>
      <c r="AC936" s="105"/>
      <c r="AF936" s="79"/>
    </row>
    <row r="937" hidden="1">
      <c r="K937" s="91"/>
      <c r="L937" s="91"/>
      <c r="M937" s="91"/>
      <c r="AC937" s="105"/>
      <c r="AF937" s="79"/>
    </row>
    <row r="938" hidden="1">
      <c r="K938" s="91"/>
      <c r="L938" s="91"/>
      <c r="M938" s="91"/>
      <c r="AC938" s="105"/>
      <c r="AF938" s="79"/>
    </row>
    <row r="939" hidden="1">
      <c r="K939" s="91"/>
      <c r="L939" s="91"/>
      <c r="M939" s="91"/>
      <c r="AC939" s="105"/>
      <c r="AF939" s="79"/>
    </row>
    <row r="940" hidden="1">
      <c r="K940" s="91"/>
      <c r="L940" s="91"/>
      <c r="M940" s="91"/>
      <c r="AC940" s="105"/>
      <c r="AF940" s="79"/>
    </row>
    <row r="941" hidden="1">
      <c r="K941" s="91"/>
      <c r="L941" s="91"/>
      <c r="M941" s="91"/>
      <c r="AC941" s="105"/>
      <c r="AF941" s="79"/>
    </row>
    <row r="942" hidden="1">
      <c r="K942" s="91"/>
      <c r="L942" s="91"/>
      <c r="M942" s="91"/>
      <c r="AC942" s="105"/>
      <c r="AF942" s="79"/>
    </row>
    <row r="943" hidden="1">
      <c r="K943" s="91"/>
      <c r="L943" s="91"/>
      <c r="M943" s="91"/>
      <c r="AC943" s="105"/>
      <c r="AF943" s="79"/>
    </row>
    <row r="944" hidden="1">
      <c r="K944" s="91"/>
      <c r="L944" s="91"/>
      <c r="M944" s="91"/>
      <c r="AC944" s="105"/>
      <c r="AF944" s="79"/>
    </row>
    <row r="945" hidden="1">
      <c r="K945" s="91"/>
      <c r="L945" s="91"/>
      <c r="M945" s="91"/>
      <c r="AC945" s="105"/>
      <c r="AF945" s="79"/>
    </row>
    <row r="946" hidden="1">
      <c r="K946" s="91"/>
      <c r="L946" s="91"/>
      <c r="M946" s="91"/>
      <c r="AC946" s="105"/>
      <c r="AF946" s="79"/>
    </row>
    <row r="947" hidden="1">
      <c r="K947" s="91"/>
      <c r="L947" s="91"/>
      <c r="M947" s="91"/>
      <c r="AC947" s="105"/>
      <c r="AF947" s="79"/>
    </row>
    <row r="948" hidden="1">
      <c r="K948" s="91"/>
      <c r="L948" s="91"/>
      <c r="M948" s="91"/>
      <c r="AC948" s="105"/>
      <c r="AF948" s="79"/>
    </row>
    <row r="949" hidden="1">
      <c r="K949" s="91"/>
      <c r="L949" s="91"/>
      <c r="M949" s="91"/>
      <c r="AC949" s="105"/>
      <c r="AF949" s="79"/>
    </row>
    <row r="950" hidden="1">
      <c r="K950" s="91"/>
      <c r="L950" s="91"/>
      <c r="M950" s="91"/>
      <c r="AC950" s="105"/>
      <c r="AF950" s="79"/>
    </row>
    <row r="951" hidden="1">
      <c r="K951" s="91"/>
      <c r="L951" s="91"/>
      <c r="M951" s="91"/>
      <c r="AC951" s="105"/>
      <c r="AF951" s="79"/>
    </row>
    <row r="952" hidden="1">
      <c r="K952" s="91"/>
      <c r="L952" s="91"/>
      <c r="M952" s="91"/>
      <c r="AC952" s="105"/>
      <c r="AF952" s="79"/>
    </row>
    <row r="953" hidden="1">
      <c r="K953" s="91"/>
      <c r="L953" s="91"/>
      <c r="M953" s="91"/>
      <c r="AC953" s="105"/>
      <c r="AF953" s="79"/>
    </row>
    <row r="954" hidden="1">
      <c r="A954" s="2"/>
      <c r="B954" s="75"/>
      <c r="C954" s="2"/>
      <c r="D954" s="1"/>
      <c r="E954" s="2"/>
      <c r="F954" s="2"/>
      <c r="G954" s="2"/>
      <c r="J954" s="2"/>
      <c r="K954" s="91"/>
      <c r="L954" s="91"/>
      <c r="M954" s="91"/>
      <c r="AC954" s="105"/>
      <c r="AF954" s="79"/>
    </row>
  </sheetData>
  <autoFilter ref="$AI$1:$AI$954">
    <filterColumn colId="0">
      <filters>
        <filter val="y"/>
      </filters>
    </filterColumn>
  </autoFilter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4"/>
    <hyperlink r:id="rId43" ref="B45"/>
    <hyperlink r:id="rId44" ref="B46"/>
    <hyperlink r:id="rId45" ref="B47"/>
    <hyperlink r:id="rId46" ref="B48"/>
    <hyperlink r:id="rId47" ref="B49"/>
    <hyperlink r:id="rId48" ref="B50"/>
    <hyperlink r:id="rId49" ref="B51"/>
    <hyperlink r:id="rId50" ref="B52"/>
    <hyperlink r:id="rId51" ref="B53"/>
    <hyperlink r:id="rId52" ref="B54"/>
    <hyperlink r:id="rId53" ref="B55"/>
    <hyperlink r:id="rId54" ref="B56"/>
    <hyperlink r:id="rId55" ref="B57"/>
    <hyperlink r:id="rId56" ref="B58"/>
    <hyperlink r:id="rId57" ref="B59"/>
    <hyperlink r:id="rId58" ref="B60"/>
    <hyperlink r:id="rId59" ref="B61"/>
    <hyperlink r:id="rId60" ref="B62"/>
    <hyperlink r:id="rId61" ref="B63"/>
    <hyperlink r:id="rId62" ref="B64"/>
    <hyperlink r:id="rId63" ref="B65"/>
    <hyperlink r:id="rId64" ref="B66"/>
    <hyperlink r:id="rId65" ref="B67"/>
    <hyperlink r:id="rId66" ref="B68"/>
    <hyperlink r:id="rId67" ref="B69"/>
    <hyperlink r:id="rId68" ref="B70"/>
    <hyperlink r:id="rId69" ref="B72"/>
    <hyperlink r:id="rId70" ref="B73"/>
    <hyperlink r:id="rId71" ref="B74"/>
    <hyperlink r:id="rId72" ref="B75"/>
    <hyperlink r:id="rId73" ref="B76"/>
    <hyperlink r:id="rId74" ref="B77"/>
    <hyperlink r:id="rId75" ref="B78"/>
    <hyperlink r:id="rId76" ref="B79"/>
    <hyperlink r:id="rId77" ref="B80"/>
    <hyperlink r:id="rId78" ref="B81"/>
    <hyperlink r:id="rId79" ref="B82"/>
    <hyperlink r:id="rId80" ref="B83"/>
    <hyperlink r:id="rId81" ref="B84"/>
    <hyperlink r:id="rId82" ref="B85"/>
    <hyperlink r:id="rId83" ref="B86"/>
    <hyperlink r:id="rId84" ref="B87"/>
    <hyperlink r:id="rId85" ref="B88"/>
    <hyperlink r:id="rId86" ref="B89"/>
    <hyperlink r:id="rId87" ref="B90"/>
    <hyperlink r:id="rId88" ref="B91"/>
    <hyperlink r:id="rId89" ref="B92"/>
    <hyperlink r:id="rId90" ref="B93"/>
    <hyperlink r:id="rId91" ref="B94"/>
    <hyperlink r:id="rId92" ref="B95"/>
    <hyperlink r:id="rId93" ref="B96"/>
    <hyperlink r:id="rId94" ref="B97"/>
    <hyperlink r:id="rId95" ref="B98"/>
    <hyperlink r:id="rId96" ref="B99"/>
    <hyperlink r:id="rId97" ref="B100"/>
    <hyperlink r:id="rId98" ref="B101"/>
    <hyperlink r:id="rId99" ref="B102"/>
    <hyperlink r:id="rId100" ref="B103"/>
    <hyperlink r:id="rId101" ref="B104"/>
    <hyperlink r:id="rId102" ref="B105"/>
    <hyperlink r:id="rId103" ref="B106"/>
    <hyperlink r:id="rId104" ref="B107"/>
    <hyperlink r:id="rId105" ref="B108"/>
    <hyperlink r:id="rId106" ref="B109"/>
    <hyperlink r:id="rId107" ref="B110"/>
    <hyperlink r:id="rId108" ref="B111"/>
    <hyperlink r:id="rId109" ref="B112"/>
    <hyperlink r:id="rId110" ref="B113"/>
    <hyperlink r:id="rId111" ref="B123"/>
    <hyperlink r:id="rId112" ref="B124"/>
    <hyperlink r:id="rId113" ref="B125"/>
    <hyperlink r:id="rId114" ref="B126"/>
    <hyperlink r:id="rId115" ref="B127"/>
    <hyperlink r:id="rId116" ref="B128"/>
    <hyperlink r:id="rId117" ref="B129"/>
    <hyperlink r:id="rId118" ref="B130"/>
    <hyperlink r:id="rId119" ref="B131"/>
    <hyperlink r:id="rId120" ref="B132"/>
    <hyperlink r:id="rId121" ref="B133"/>
    <hyperlink r:id="rId122" ref="B134"/>
    <hyperlink r:id="rId123" ref="B135"/>
    <hyperlink r:id="rId124" ref="B139"/>
    <hyperlink r:id="rId125" ref="B140"/>
    <hyperlink r:id="rId126" ref="B141"/>
    <hyperlink r:id="rId127" ref="B142"/>
    <hyperlink r:id="rId128" ref="B143"/>
    <hyperlink r:id="rId129" ref="B144"/>
    <hyperlink r:id="rId130" ref="B145"/>
    <hyperlink r:id="rId131" ref="B146"/>
    <hyperlink r:id="rId132" ref="B147"/>
    <hyperlink r:id="rId133" ref="B148"/>
    <hyperlink r:id="rId134" ref="B149"/>
    <hyperlink r:id="rId135" ref="B150"/>
    <hyperlink r:id="rId136" ref="B151"/>
    <hyperlink r:id="rId137" ref="B152"/>
    <hyperlink r:id="rId138" ref="B153"/>
    <hyperlink r:id="rId139" ref="B154"/>
    <hyperlink r:id="rId140" ref="B155"/>
    <hyperlink r:id="rId141" ref="B156"/>
    <hyperlink r:id="rId142" ref="B157"/>
    <hyperlink r:id="rId143" ref="B158"/>
    <hyperlink r:id="rId144" ref="B159"/>
    <hyperlink r:id="rId145" ref="B160"/>
    <hyperlink r:id="rId146" ref="B161"/>
    <hyperlink r:id="rId147" ref="B162"/>
    <hyperlink r:id="rId148" ref="B163"/>
    <hyperlink r:id="rId149" ref="B164"/>
    <hyperlink r:id="rId150" ref="B165"/>
    <hyperlink r:id="rId151" ref="B166"/>
    <hyperlink r:id="rId152" ref="B167"/>
    <hyperlink r:id="rId153" ref="B168"/>
    <hyperlink r:id="rId154" ref="B169"/>
    <hyperlink r:id="rId155" ref="B170"/>
    <hyperlink r:id="rId156" ref="B171"/>
    <hyperlink r:id="rId157" ref="B172"/>
    <hyperlink r:id="rId158" ref="B173"/>
    <hyperlink r:id="rId159" ref="B174"/>
    <hyperlink r:id="rId160" ref="B175"/>
    <hyperlink r:id="rId161" ref="B176"/>
    <hyperlink r:id="rId162" ref="B177"/>
    <hyperlink r:id="rId163" ref="B178"/>
    <hyperlink r:id="rId164" ref="B179"/>
    <hyperlink r:id="rId165" ref="B180"/>
    <hyperlink r:id="rId166" ref="B181"/>
    <hyperlink r:id="rId167" ref="B182"/>
    <hyperlink r:id="rId168" ref="B183"/>
    <hyperlink r:id="rId169" ref="B184"/>
    <hyperlink r:id="rId170" ref="B188"/>
    <hyperlink r:id="rId171" ref="B189"/>
    <hyperlink r:id="rId172" ref="B192"/>
    <hyperlink r:id="rId173" ref="B193"/>
    <hyperlink r:id="rId174" ref="B194"/>
    <hyperlink r:id="rId175" ref="B195"/>
    <hyperlink r:id="rId176" ref="B197"/>
    <hyperlink r:id="rId177" ref="B198"/>
    <hyperlink r:id="rId178" ref="B199"/>
    <hyperlink r:id="rId179" ref="B200"/>
    <hyperlink r:id="rId180" ref="B201"/>
    <hyperlink r:id="rId181" ref="B202"/>
    <hyperlink r:id="rId182" ref="B204"/>
    <hyperlink r:id="rId183" ref="B205"/>
    <hyperlink r:id="rId184" ref="B206"/>
    <hyperlink r:id="rId185" ref="B207"/>
    <hyperlink r:id="rId186" ref="B208"/>
    <hyperlink r:id="rId187" ref="B209"/>
    <hyperlink r:id="rId188" ref="B212"/>
    <hyperlink r:id="rId189" ref="B217"/>
    <hyperlink r:id="rId190" ref="B218"/>
    <hyperlink r:id="rId191" ref="B219"/>
    <hyperlink r:id="rId192" ref="B224"/>
    <hyperlink r:id="rId193" ref="B225"/>
    <hyperlink r:id="rId194" ref="B229"/>
    <hyperlink r:id="rId195" ref="B231"/>
    <hyperlink r:id="rId196" ref="B233"/>
    <hyperlink r:id="rId197" ref="B235"/>
    <hyperlink r:id="rId198" ref="B237"/>
    <hyperlink r:id="rId199" ref="B240"/>
    <hyperlink r:id="rId200" ref="B243"/>
    <hyperlink r:id="rId201" ref="B245"/>
    <hyperlink r:id="rId202" ref="B247"/>
    <hyperlink r:id="rId203" ref="B248"/>
    <hyperlink r:id="rId204" ref="B249"/>
    <hyperlink r:id="rId205" ref="B250"/>
    <hyperlink r:id="rId206" ref="B251"/>
    <hyperlink r:id="rId207" ref="B252"/>
    <hyperlink r:id="rId208" ref="B253"/>
    <hyperlink r:id="rId209" ref="B254"/>
    <hyperlink r:id="rId210" ref="B255"/>
    <hyperlink r:id="rId211" ref="B256"/>
    <hyperlink r:id="rId212" ref="B260"/>
    <hyperlink r:id="rId213" ref="B261"/>
    <hyperlink r:id="rId214" ref="B262"/>
    <hyperlink r:id="rId215" ref="B263"/>
    <hyperlink r:id="rId216" ref="B264"/>
    <hyperlink r:id="rId217" ref="B265"/>
    <hyperlink r:id="rId218" ref="B266"/>
    <hyperlink r:id="rId219" ref="B267"/>
    <hyperlink r:id="rId220" ref="B268"/>
    <hyperlink r:id="rId221" ref="B269"/>
    <hyperlink r:id="rId222" ref="B270"/>
    <hyperlink r:id="rId223" ref="B274"/>
    <hyperlink r:id="rId224" ref="B275"/>
    <hyperlink r:id="rId225" ref="B276"/>
    <hyperlink r:id="rId226" ref="B277"/>
    <hyperlink r:id="rId227" ref="B278"/>
    <hyperlink r:id="rId228" ref="B279"/>
    <hyperlink r:id="rId229" ref="B280"/>
    <hyperlink r:id="rId230" ref="B281"/>
    <hyperlink r:id="rId231" ref="B282"/>
    <hyperlink r:id="rId232" ref="B283"/>
    <hyperlink r:id="rId233" ref="B284"/>
    <hyperlink r:id="rId234" ref="B285"/>
    <hyperlink r:id="rId235" ref="B286"/>
    <hyperlink r:id="rId236" ref="B287"/>
    <hyperlink r:id="rId237" ref="B288"/>
    <hyperlink r:id="rId238" ref="B289"/>
    <hyperlink r:id="rId239" ref="B290"/>
    <hyperlink r:id="rId240" ref="B291"/>
    <hyperlink r:id="rId241" ref="B292"/>
    <hyperlink r:id="rId242" ref="B293"/>
    <hyperlink r:id="rId243" ref="B294"/>
    <hyperlink r:id="rId244" ref="B295"/>
    <hyperlink r:id="rId245" ref="B300"/>
    <hyperlink r:id="rId246" ref="B301"/>
    <hyperlink r:id="rId247" ref="B302"/>
    <hyperlink r:id="rId248" ref="B303"/>
    <hyperlink r:id="rId249" ref="B304"/>
    <hyperlink r:id="rId250" ref="B305"/>
    <hyperlink r:id="rId251" ref="B306"/>
    <hyperlink r:id="rId252" ref="B307"/>
    <hyperlink r:id="rId253" ref="B308"/>
    <hyperlink r:id="rId254" ref="B309"/>
    <hyperlink r:id="rId255" ref="B310"/>
    <hyperlink r:id="rId256" ref="B318"/>
    <hyperlink r:id="rId257" ref="B319"/>
    <hyperlink r:id="rId258" ref="B320"/>
    <hyperlink r:id="rId259" ref="B321"/>
    <hyperlink r:id="rId260" ref="B322"/>
    <hyperlink r:id="rId261" ref="B323"/>
    <hyperlink r:id="rId262" ref="B324"/>
    <hyperlink r:id="rId263" ref="B325"/>
    <hyperlink r:id="rId264" ref="B326"/>
    <hyperlink r:id="rId265" ref="B327"/>
    <hyperlink r:id="rId266" ref="B328"/>
    <hyperlink r:id="rId267" ref="B329"/>
    <hyperlink r:id="rId268" ref="B330"/>
    <hyperlink r:id="rId269" ref="B331"/>
    <hyperlink r:id="rId270" ref="B332"/>
  </hyperlinks>
  <printOptions/>
  <pageMargins bottom="0.75" footer="0.0" header="0.0" left="0.7" right="0.7" top="0.75"/>
  <pageSetup orientation="landscape"/>
  <drawing r:id="rId271"/>
</worksheet>
</file>