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2202"/>
  <workbookPr hidePivotFieldList="1" autoCompressPictures="0"/>
  <bookViews>
    <workbookView xWindow="0" yWindow="0" windowWidth="19200" windowHeight="6880"/>
  </bookViews>
  <sheets>
    <sheet name="Sprint capacity estimate" sheetId="3" r:id="rId1"/>
    <sheet name="Summary" sheetId="4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3" l="1"/>
  <c r="I10" i="3"/>
  <c r="I11" i="3"/>
  <c r="M12" i="3"/>
  <c r="M10" i="3"/>
  <c r="M11" i="3"/>
  <c r="G12" i="3"/>
  <c r="G10" i="3"/>
  <c r="G11" i="3"/>
  <c r="I13" i="3"/>
  <c r="M13" i="3"/>
  <c r="G13" i="3"/>
  <c r="B10" i="3"/>
  <c r="C10" i="3"/>
  <c r="C11" i="3"/>
  <c r="D10" i="3"/>
  <c r="D11" i="3"/>
  <c r="E10" i="3"/>
  <c r="E11" i="3"/>
  <c r="F10" i="3"/>
  <c r="F11" i="3"/>
  <c r="H10" i="3"/>
  <c r="H11" i="3"/>
  <c r="J10" i="3"/>
  <c r="J11" i="3"/>
  <c r="K10" i="3"/>
  <c r="K11" i="3"/>
  <c r="L10" i="3"/>
  <c r="L11" i="3"/>
  <c r="B12" i="3"/>
  <c r="C12" i="3"/>
  <c r="D12" i="3"/>
  <c r="E12" i="3"/>
  <c r="F12" i="3"/>
  <c r="H12" i="3"/>
  <c r="J12" i="3"/>
  <c r="K12" i="3"/>
  <c r="L12" i="3"/>
  <c r="C3" i="4"/>
  <c r="A3" i="4"/>
  <c r="L13" i="3"/>
  <c r="J13" i="3"/>
  <c r="D13" i="3"/>
  <c r="H13" i="3"/>
  <c r="C13" i="3"/>
  <c r="E13" i="3"/>
  <c r="F13" i="3"/>
  <c r="K13" i="3"/>
  <c r="B11" i="3"/>
  <c r="B3" i="4"/>
  <c r="B13" i="3"/>
</calcChain>
</file>

<file path=xl/sharedStrings.xml><?xml version="1.0" encoding="utf-8"?>
<sst xmlns="http://schemas.openxmlformats.org/spreadsheetml/2006/main" count="27" uniqueCount="27">
  <si>
    <t>Percentage Occupation</t>
  </si>
  <si>
    <t>Allocated hours in sprint</t>
  </si>
  <si>
    <t>Working hours in sprint (***)</t>
  </si>
  <si>
    <t>Working days in sprint (**)</t>
  </si>
  <si>
    <t>PTO</t>
  </si>
  <si>
    <t>Allocation %</t>
  </si>
  <si>
    <t>Allocated time</t>
  </si>
  <si>
    <t>Working hours</t>
  </si>
  <si>
    <t>Working days</t>
  </si>
  <si>
    <t>Resource</t>
  </si>
  <si>
    <t>Total days in sprint (*)</t>
  </si>
  <si>
    <t>(***) working hours in sprint, working days * 8.5 * 80 % factor, the factor includes the time for the planning / review / stand ups</t>
  </si>
  <si>
    <t>SPRINT CAPACITY ALLOCATION</t>
  </si>
  <si>
    <t>(**) working days in the sprint, for the single resource, total sprint days minus vacations</t>
  </si>
  <si>
    <t>STORY POINTS</t>
  </si>
  <si>
    <t>Assignee 1</t>
  </si>
  <si>
    <t>Assignee 2</t>
  </si>
  <si>
    <t>Assignee 3</t>
  </si>
  <si>
    <t>Assignee 4</t>
  </si>
  <si>
    <t>Assignee 5</t>
  </si>
  <si>
    <t>Assignee 6</t>
  </si>
  <si>
    <t>Assignee 7</t>
  </si>
  <si>
    <t>Assignee 8</t>
  </si>
  <si>
    <t>Assignee 9</t>
  </si>
  <si>
    <t>Assignee 10</t>
  </si>
  <si>
    <t>Assignee 11</t>
  </si>
  <si>
    <t>Assignee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</si>
</sst>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iberation Sans"/>
    </font>
    <font>
      <b/>
      <i/>
      <sz val="11"/>
      <color rgb="FFED1C24"/>
      <name val="Liberation Sans"/>
    </font>
    <font>
      <b/>
      <i/>
      <sz val="11"/>
      <color theme="1"/>
      <name val="Liberation Sans"/>
    </font>
    <font>
      <sz val="11"/>
      <color rgb="FFED1C24"/>
      <name val="Liberation Sans"/>
    </font>
    <font>
      <b/>
      <i/>
      <u/>
      <sz val="11"/>
      <color theme="1"/>
      <name val="Liberation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DDDDDD"/>
      </patternFill>
    </fill>
    <fill>
      <patternFill patternType="solid">
        <fgColor rgb="FFE0EFD4"/>
        <bgColor rgb="FFE0EFD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0" fontId="18" fillId="0" borderId="0" xfId="43"/>
    <xf numFmtId="0" fontId="18" fillId="0" borderId="0" xfId="43" applyAlignment="1">
      <alignment horizontal="center"/>
    </xf>
    <xf numFmtId="0" fontId="18" fillId="0" borderId="0" xfId="43" applyNumberFormat="1"/>
    <xf numFmtId="9" fontId="0" fillId="33" borderId="10" xfId="1" applyFont="1" applyFill="1" applyBorder="1" applyAlignment="1">
      <alignment horizontal="center"/>
    </xf>
    <xf numFmtId="0" fontId="19" fillId="0" borderId="0" xfId="43" applyFont="1" applyAlignment="1">
      <alignment horizontal="center"/>
    </xf>
    <xf numFmtId="164" fontId="18" fillId="33" borderId="0" xfId="43" applyNumberFormat="1" applyFill="1" applyAlignment="1">
      <alignment horizontal="center"/>
    </xf>
    <xf numFmtId="0" fontId="18" fillId="33" borderId="0" xfId="43" applyFill="1" applyAlignment="1">
      <alignment horizontal="center"/>
    </xf>
    <xf numFmtId="0" fontId="18" fillId="33" borderId="11" xfId="43" applyFill="1" applyBorder="1" applyAlignment="1">
      <alignment horizontal="center"/>
    </xf>
    <xf numFmtId="0" fontId="18" fillId="33" borderId="12" xfId="43" applyFill="1" applyBorder="1" applyAlignment="1">
      <alignment horizontal="center"/>
    </xf>
    <xf numFmtId="0" fontId="20" fillId="34" borderId="13" xfId="43" applyFont="1" applyFill="1" applyBorder="1" applyAlignment="1">
      <alignment horizontal="center"/>
    </xf>
    <xf numFmtId="0" fontId="18" fillId="0" borderId="11" xfId="43" applyBorder="1" applyAlignment="1">
      <alignment horizontal="center"/>
    </xf>
    <xf numFmtId="0" fontId="18" fillId="0" borderId="12" xfId="43" applyBorder="1" applyAlignment="1">
      <alignment horizontal="center"/>
    </xf>
    <xf numFmtId="0" fontId="18" fillId="0" borderId="14" xfId="43" applyBorder="1" applyAlignment="1">
      <alignment horizontal="center"/>
    </xf>
    <xf numFmtId="0" fontId="18" fillId="0" borderId="15" xfId="43" applyBorder="1" applyAlignment="1">
      <alignment horizontal="center"/>
    </xf>
    <xf numFmtId="0" fontId="18" fillId="0" borderId="16" xfId="43" applyBorder="1" applyAlignment="1">
      <alignment horizontal="center"/>
    </xf>
    <xf numFmtId="0" fontId="20" fillId="33" borderId="13" xfId="43" applyFont="1" applyFill="1" applyBorder="1" applyAlignment="1">
      <alignment horizontal="center"/>
    </xf>
    <xf numFmtId="0" fontId="20" fillId="0" borderId="0" xfId="43" applyFont="1"/>
    <xf numFmtId="0" fontId="21" fillId="0" borderId="0" xfId="43" applyFont="1" applyAlignment="1">
      <alignment horizontal="center"/>
    </xf>
    <xf numFmtId="0" fontId="19" fillId="0" borderId="0" xfId="43" applyFont="1"/>
    <xf numFmtId="0" fontId="22" fillId="0" borderId="0" xfId="43" applyFont="1"/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Bon" xfId="7" builtinId="26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rmal 2" xfId="43"/>
    <cellStyle name="Pourcentage" xfId="1" builtinId="5"/>
    <cellStyle name="Remarque" xfId="16" builtinId="10" customBuiltin="1"/>
    <cellStyle name="Sortie" xfId="11" builtinId="21" customBuiltin="1"/>
    <cellStyle name="Texte explicatif" xfId="17" builtinId="53" customBuiltin="1"/>
    <cellStyle name="Titre " xfId="2" builtinId="15" customBuiltin="1"/>
    <cellStyle name="Titre 1" xfId="3" builtinId="16" customBuiltin="1"/>
    <cellStyle name="Titre 2" xfId="4" builtinId="17" customBuiltin="1"/>
    <cellStyle name="Titre 3" xfId="5" builtinId="18" customBuiltin="1"/>
    <cellStyle name="Titre 4" xfId="6" builtinId="19" customBuiltin="1"/>
    <cellStyle name="Total" xfId="18" builtinId="25" customBuiltin="1"/>
    <cellStyle name="Vérification de cellule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5"/>
  <sheetViews>
    <sheetView tabSelected="1" zoomScale="80" zoomScaleNormal="80" zoomScalePageLayoutView="80" workbookViewId="0">
      <pane xSplit="1" ySplit="13" topLeftCell="B14" activePane="bottomRight" state="frozen"/>
      <selection activeCell="M19" sqref="M19"/>
      <selection pane="topRight" activeCell="M19" sqref="M19"/>
      <selection pane="bottomLeft" activeCell="M19" sqref="M19"/>
      <selection pane="bottomRight" activeCell="I24" sqref="I24"/>
    </sheetView>
  </sheetViews>
  <sheetFormatPr baseColWidth="10" defaultColWidth="8.83203125" defaultRowHeight="15" x14ac:dyDescent="0"/>
  <cols>
    <col min="1" max="1" width="29.1640625" style="1" customWidth="1"/>
    <col min="2" max="13" width="11.6640625" style="2" customWidth="1"/>
    <col min="14" max="14" width="11.6640625" style="1" customWidth="1"/>
    <col min="15" max="16384" width="8.83203125" style="1"/>
  </cols>
  <sheetData>
    <row r="2" spans="1:14">
      <c r="A2" s="1" t="s">
        <v>14</v>
      </c>
      <c r="N2" s="19" t="s">
        <v>13</v>
      </c>
    </row>
    <row r="3" spans="1:14">
      <c r="A3" s="20" t="s">
        <v>12</v>
      </c>
      <c r="N3" s="19" t="s">
        <v>11</v>
      </c>
    </row>
    <row r="4" spans="1:14">
      <c r="A4" s="5" t="s">
        <v>10</v>
      </c>
      <c r="B4" s="18">
        <v>15</v>
      </c>
    </row>
    <row r="5" spans="1:14">
      <c r="A5" s="17"/>
    </row>
    <row r="6" spans="1:14">
      <c r="A6" s="5" t="s">
        <v>9</v>
      </c>
      <c r="B6" s="16" t="s">
        <v>15</v>
      </c>
      <c r="C6" s="16" t="s">
        <v>16</v>
      </c>
      <c r="D6" s="16" t="s">
        <v>17</v>
      </c>
      <c r="E6" s="16" t="s">
        <v>18</v>
      </c>
      <c r="F6" s="16" t="s">
        <v>19</v>
      </c>
      <c r="G6" s="16" t="s">
        <v>20</v>
      </c>
      <c r="H6" s="16" t="s">
        <v>21</v>
      </c>
      <c r="I6" s="16" t="s">
        <v>22</v>
      </c>
      <c r="J6" s="16" t="s">
        <v>23</v>
      </c>
      <c r="K6" s="16" t="s">
        <v>24</v>
      </c>
      <c r="L6" s="16" t="s">
        <v>25</v>
      </c>
      <c r="M6" s="16" t="s">
        <v>26</v>
      </c>
    </row>
    <row r="7" spans="1:14">
      <c r="A7" s="5"/>
      <c r="B7" s="15"/>
      <c r="C7" s="14"/>
      <c r="D7" s="14"/>
      <c r="E7" s="14"/>
      <c r="F7" s="14"/>
      <c r="G7" s="14"/>
      <c r="H7" s="14"/>
      <c r="I7" s="14"/>
      <c r="J7" s="14"/>
      <c r="K7" s="13"/>
      <c r="L7" s="13"/>
      <c r="M7" s="13"/>
    </row>
    <row r="8" spans="1:14">
      <c r="A8" s="5" t="s">
        <v>5</v>
      </c>
      <c r="B8" s="9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8">
        <v>1</v>
      </c>
      <c r="L8" s="8">
        <v>1</v>
      </c>
      <c r="M8" s="8">
        <v>1</v>
      </c>
    </row>
    <row r="9" spans="1:14">
      <c r="A9" s="5" t="s">
        <v>4</v>
      </c>
      <c r="B9" s="12">
        <v>0</v>
      </c>
      <c r="C9" s="2">
        <v>0</v>
      </c>
      <c r="D9" s="2">
        <v>0</v>
      </c>
      <c r="E9" s="2">
        <v>0</v>
      </c>
      <c r="F9" s="2">
        <v>2</v>
      </c>
      <c r="G9" s="2">
        <v>0</v>
      </c>
      <c r="H9" s="2">
        <v>5</v>
      </c>
      <c r="I9" s="2">
        <v>0</v>
      </c>
      <c r="J9" s="2">
        <v>0</v>
      </c>
      <c r="K9" s="11">
        <v>0</v>
      </c>
      <c r="L9" s="11">
        <v>0</v>
      </c>
      <c r="M9" s="11">
        <v>0</v>
      </c>
    </row>
    <row r="10" spans="1:14">
      <c r="A10" s="5" t="s">
        <v>3</v>
      </c>
      <c r="B10" s="9">
        <f t="shared" ref="B10:L10" si="0">$B$4*B8-B9</f>
        <v>15</v>
      </c>
      <c r="C10" s="7">
        <f t="shared" si="0"/>
        <v>15</v>
      </c>
      <c r="D10" s="7">
        <f t="shared" si="0"/>
        <v>15</v>
      </c>
      <c r="E10" s="7">
        <f t="shared" si="0"/>
        <v>15</v>
      </c>
      <c r="F10" s="7">
        <f t="shared" si="0"/>
        <v>13</v>
      </c>
      <c r="G10" s="7">
        <f t="shared" ref="G10" si="1">$B$4*G8-G9</f>
        <v>15</v>
      </c>
      <c r="H10" s="7">
        <f t="shared" si="0"/>
        <v>10</v>
      </c>
      <c r="I10" s="7">
        <f t="shared" ref="I10" si="2">$B$4*I8-I9</f>
        <v>15</v>
      </c>
      <c r="J10" s="7">
        <f t="shared" si="0"/>
        <v>15</v>
      </c>
      <c r="K10" s="8">
        <f t="shared" si="0"/>
        <v>15</v>
      </c>
      <c r="L10" s="8">
        <f t="shared" si="0"/>
        <v>15</v>
      </c>
      <c r="M10" s="8">
        <f t="shared" ref="M10" si="3">$B$4*M8-M9</f>
        <v>15</v>
      </c>
    </row>
    <row r="11" spans="1:14">
      <c r="A11" s="5" t="s">
        <v>2</v>
      </c>
      <c r="B11" s="9">
        <f t="shared" ref="B11:L11" si="4">B10*8.5*0.8</f>
        <v>102</v>
      </c>
      <c r="C11" s="7">
        <f t="shared" si="4"/>
        <v>102</v>
      </c>
      <c r="D11" s="7">
        <f t="shared" si="4"/>
        <v>102</v>
      </c>
      <c r="E11" s="7">
        <f t="shared" si="4"/>
        <v>102</v>
      </c>
      <c r="F11" s="7">
        <f t="shared" si="4"/>
        <v>88.4</v>
      </c>
      <c r="G11" s="7">
        <f t="shared" ref="G11" si="5">G10*8.5*0.8</f>
        <v>102</v>
      </c>
      <c r="H11" s="7">
        <f t="shared" si="4"/>
        <v>68</v>
      </c>
      <c r="I11" s="7">
        <f t="shared" ref="I11" si="6">I10*8.5*0.8</f>
        <v>102</v>
      </c>
      <c r="J11" s="7">
        <f t="shared" si="4"/>
        <v>102</v>
      </c>
      <c r="K11" s="8">
        <f t="shared" si="4"/>
        <v>102</v>
      </c>
      <c r="L11" s="8">
        <f t="shared" si="4"/>
        <v>102</v>
      </c>
      <c r="M11" s="8">
        <f t="shared" ref="M11" si="7">M10*8.5*0.8</f>
        <v>102</v>
      </c>
    </row>
    <row r="12" spans="1:14">
      <c r="A12" s="5" t="s">
        <v>1</v>
      </c>
      <c r="B12" s="6">
        <f t="shared" ref="B12:M12" si="8">SUM(B14:B96)</f>
        <v>0</v>
      </c>
      <c r="C12" s="6">
        <f t="shared" si="8"/>
        <v>0</v>
      </c>
      <c r="D12" s="6">
        <f t="shared" si="8"/>
        <v>0</v>
      </c>
      <c r="E12" s="6">
        <f t="shared" si="8"/>
        <v>0</v>
      </c>
      <c r="F12" s="6">
        <f t="shared" si="8"/>
        <v>0</v>
      </c>
      <c r="G12" s="6">
        <f t="shared" si="8"/>
        <v>0</v>
      </c>
      <c r="H12" s="6">
        <f t="shared" si="8"/>
        <v>0</v>
      </c>
      <c r="I12" s="6">
        <f t="shared" si="8"/>
        <v>0</v>
      </c>
      <c r="J12" s="6">
        <f t="shared" si="8"/>
        <v>0</v>
      </c>
      <c r="K12" s="6">
        <f t="shared" si="8"/>
        <v>0</v>
      </c>
      <c r="L12" s="6">
        <f t="shared" si="8"/>
        <v>0</v>
      </c>
      <c r="M12" s="6">
        <f t="shared" si="8"/>
        <v>0</v>
      </c>
      <c r="N12" s="2"/>
    </row>
    <row r="13" spans="1:14">
      <c r="A13" s="5" t="s">
        <v>0</v>
      </c>
      <c r="B13" s="4">
        <f t="shared" ref="B13:K13" si="9">B12/B11</f>
        <v>0</v>
      </c>
      <c r="C13" s="4">
        <f t="shared" si="9"/>
        <v>0</v>
      </c>
      <c r="D13" s="4">
        <f t="shared" si="9"/>
        <v>0</v>
      </c>
      <c r="E13" s="4">
        <f t="shared" si="9"/>
        <v>0</v>
      </c>
      <c r="F13" s="4">
        <f t="shared" si="9"/>
        <v>0</v>
      </c>
      <c r="G13" s="4">
        <f t="shared" ref="G13" si="10">G12/G11</f>
        <v>0</v>
      </c>
      <c r="H13" s="4">
        <f t="shared" si="9"/>
        <v>0</v>
      </c>
      <c r="I13" s="4">
        <f t="shared" ref="I13" si="11">I12/I11</f>
        <v>0</v>
      </c>
      <c r="J13" s="4">
        <f t="shared" si="9"/>
        <v>0</v>
      </c>
      <c r="K13" s="4">
        <f t="shared" si="9"/>
        <v>0</v>
      </c>
      <c r="L13" s="4">
        <f>L12/L11</f>
        <v>0</v>
      </c>
      <c r="M13" s="4">
        <f>M12/M11</f>
        <v>0</v>
      </c>
      <c r="N13" s="2"/>
    </row>
    <row r="14" spans="1:14">
      <c r="A14" s="2"/>
    </row>
    <row r="15" spans="1:14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 s="3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 s="3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 s="3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 s="3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 s="3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 s="3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 s="3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 s="3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 s="3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 s="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 s="3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 s="3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 s="3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 s="3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 s="3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 s="3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 s="3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 s="3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 s="3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 s="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 s="3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 s="3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 s="3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 s="3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</row>
  </sheetData>
  <pageMargins left="0" right="0" top="0.39374999999999999" bottom="0.39374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E7" sqref="E7"/>
    </sheetView>
  </sheetViews>
  <sheetFormatPr baseColWidth="10" defaultColWidth="8.83203125" defaultRowHeight="14" x14ac:dyDescent="0"/>
  <cols>
    <col min="1" max="1" width="14.5" bestFit="1" customWidth="1"/>
    <col min="2" max="2" width="15.5" bestFit="1" customWidth="1"/>
    <col min="3" max="3" width="15.1640625" bestFit="1" customWidth="1"/>
  </cols>
  <sheetData>
    <row r="2" spans="1:3" ht="15">
      <c r="A2" s="10" t="s">
        <v>8</v>
      </c>
      <c r="B2" s="10" t="s">
        <v>7</v>
      </c>
      <c r="C2" s="10" t="s">
        <v>6</v>
      </c>
    </row>
    <row r="3" spans="1:3" ht="15">
      <c r="A3" s="10">
        <f>SUM('Sprint capacity estimate'!B10:L10)</f>
        <v>158</v>
      </c>
      <c r="B3" s="10">
        <f>SUM('Sprint capacity estimate'!B11:L11)</f>
        <v>1074.4000000000001</v>
      </c>
      <c r="C3" s="10">
        <f>SUM('Sprint capacity estimate'!B12:L12)</f>
        <v>0</v>
      </c>
    </row>
    <row r="4" spans="1:3" ht="15">
      <c r="A4" s="10"/>
      <c r="B4" s="10"/>
      <c r="C4" s="10"/>
    </row>
    <row r="5" spans="1:3" ht="15">
      <c r="A5" s="10"/>
      <c r="B5" s="10"/>
      <c r="C5" s="10"/>
    </row>
    <row r="6" spans="1:3" ht="15">
      <c r="A6" s="10"/>
      <c r="B6" s="10"/>
      <c r="C6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Sprint capacity estimate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Alexina Coullandreau</cp:lastModifiedBy>
  <dcterms:created xsi:type="dcterms:W3CDTF">2018-11-29T07:59:11Z</dcterms:created>
  <dcterms:modified xsi:type="dcterms:W3CDTF">2019-09-06T12:50:51Z</dcterms:modified>
</cp:coreProperties>
</file>