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ovalonglobal-my.sharepoint.com/personal/andrew_coxe_inovalon_global/Documents/documents/Projects/AWS/"/>
    </mc:Choice>
  </mc:AlternateContent>
  <xr:revisionPtr revIDLastSave="274" documentId="8_{690A05D5-F7E1-4E0D-B85A-DBBE5A5697CF}" xr6:coauthVersionLast="46" xr6:coauthVersionMax="46" xr10:uidLastSave="{D74177C5-E68A-4760-A3AF-2FC26A3B0FC7}"/>
  <bookViews>
    <workbookView xWindow="-120" yWindow="-120" windowWidth="29040" windowHeight="15840" activeTab="1" xr2:uid="{A822D4B6-5367-49CB-938F-A97FC9468A6B}"/>
  </bookViews>
  <sheets>
    <sheet name="access pattern" sheetId="4" r:id="rId1"/>
    <sheet name="indexes" sheetId="2" r:id="rId2"/>
  </sheets>
  <definedNames>
    <definedName name="_xlnm._FilterDatabase" localSheetId="0" hidden="1">'access pattern'!$A$1:$H$26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4" l="1"/>
  <c r="G20" i="4"/>
  <c r="H19" i="4"/>
  <c r="G19" i="4"/>
  <c r="H18" i="4"/>
  <c r="G18" i="4"/>
  <c r="H15" i="4"/>
  <c r="H14" i="4"/>
  <c r="H16" i="4"/>
  <c r="H6" i="4"/>
  <c r="H5" i="4"/>
  <c r="H12" i="4"/>
  <c r="H11" i="4"/>
  <c r="H26" i="4"/>
  <c r="H25" i="4"/>
  <c r="H38" i="4"/>
  <c r="H37" i="4"/>
  <c r="H32" i="4"/>
  <c r="H31" i="4"/>
  <c r="H22" i="4"/>
  <c r="H23" i="4"/>
  <c r="H35" i="4"/>
  <c r="H34" i="4"/>
  <c r="H29" i="4"/>
  <c r="H28" i="4"/>
  <c r="H9" i="4"/>
  <c r="H8" i="4"/>
  <c r="H3" i="4"/>
  <c r="H2" i="4"/>
  <c r="G16" i="4"/>
  <c r="G15" i="4"/>
  <c r="G14" i="4"/>
  <c r="G38" i="4"/>
  <c r="I38" i="4"/>
  <c r="G37" i="4"/>
  <c r="I37" i="4"/>
  <c r="G36" i="4"/>
  <c r="I36" i="4"/>
  <c r="G35" i="4"/>
  <c r="I35" i="4"/>
  <c r="G34" i="4"/>
  <c r="I34" i="4"/>
  <c r="G32" i="4"/>
  <c r="I32" i="4"/>
  <c r="G31" i="4"/>
  <c r="I31" i="4"/>
  <c r="G30" i="4"/>
  <c r="I30" i="4"/>
  <c r="G29" i="4"/>
  <c r="I29" i="4"/>
  <c r="G28" i="4"/>
  <c r="I28" i="4"/>
  <c r="G26" i="4"/>
  <c r="I26" i="4"/>
  <c r="G25" i="4"/>
  <c r="I25" i="4"/>
  <c r="G24" i="4"/>
  <c r="I24" i="4"/>
  <c r="G23" i="4"/>
  <c r="I23" i="4"/>
  <c r="G22" i="4"/>
  <c r="I22" i="4"/>
  <c r="I20" i="4"/>
  <c r="I19" i="4"/>
  <c r="I18" i="4"/>
  <c r="I16" i="4"/>
  <c r="I15" i="4"/>
  <c r="I14" i="4"/>
  <c r="I12" i="4"/>
  <c r="I11" i="4"/>
  <c r="I10" i="4"/>
  <c r="I9" i="4"/>
  <c r="I8" i="4"/>
  <c r="I2" i="4"/>
  <c r="I4" i="4"/>
  <c r="I5" i="4"/>
  <c r="I6" i="4"/>
  <c r="G12" i="4"/>
  <c r="G11" i="4"/>
  <c r="G10" i="4"/>
  <c r="G9" i="4"/>
  <c r="G8" i="4"/>
  <c r="G6" i="4"/>
  <c r="G5" i="4"/>
  <c r="G4" i="4"/>
  <c r="G3" i="4"/>
  <c r="G2" i="4"/>
  <c r="E5" i="2"/>
  <c r="E6" i="2"/>
  <c r="E7" i="2"/>
  <c r="E8" i="2"/>
  <c r="E9" i="2"/>
  <c r="E10" i="2"/>
  <c r="E4" i="2"/>
  <c r="I3" i="4"/>
</calcChain>
</file>

<file path=xl/sharedStrings.xml><?xml version="1.0" encoding="utf-8"?>
<sst xmlns="http://schemas.openxmlformats.org/spreadsheetml/2006/main" count="201" uniqueCount="54">
  <si>
    <t>Tenant</t>
  </si>
  <si>
    <t>partition key</t>
  </si>
  <si>
    <t>sort key</t>
  </si>
  <si>
    <t>objectIdentifier</t>
  </si>
  <si>
    <t>objectName</t>
  </si>
  <si>
    <t>primary key = partition key + sort key</t>
  </si>
  <si>
    <t>Access Pattern</t>
  </si>
  <si>
    <t>WHERE clause</t>
  </si>
  <si>
    <t>list</t>
  </si>
  <si>
    <t>view</t>
  </si>
  <si>
    <t>Type of Access</t>
  </si>
  <si>
    <t>filter attribute</t>
  </si>
  <si>
    <t>endpoint Name</t>
  </si>
  <si>
    <t>Menu</t>
  </si>
  <si>
    <t>tenant</t>
  </si>
  <si>
    <t>user</t>
  </si>
  <si>
    <t>objectName#objectIdentifier</t>
  </si>
  <si>
    <t>Parent</t>
  </si>
  <si>
    <t>Child</t>
  </si>
  <si>
    <t>t</t>
  </si>
  <si>
    <t>u</t>
  </si>
  <si>
    <t>objectAbbreviation</t>
  </si>
  <si>
    <t>id</t>
  </si>
  <si>
    <t>verb</t>
  </si>
  <si>
    <t>GET</t>
  </si>
  <si>
    <t>PUT</t>
  </si>
  <si>
    <t>POST</t>
  </si>
  <si>
    <t>DELETE</t>
  </si>
  <si>
    <t>game</t>
  </si>
  <si>
    <t>gameId</t>
  </si>
  <si>
    <t>userId</t>
  </si>
  <si>
    <t>add</t>
  </si>
  <si>
    <t>modify</t>
  </si>
  <si>
    <t>delete</t>
  </si>
  <si>
    <t>grant</t>
  </si>
  <si>
    <t>revoke</t>
  </si>
  <si>
    <t>word</t>
  </si>
  <si>
    <t>Words</t>
  </si>
  <si>
    <t>Games</t>
  </si>
  <si>
    <t>Users</t>
  </si>
  <si>
    <t>category</t>
  </si>
  <si>
    <t>list-assignment</t>
  </si>
  <si>
    <t>Category</t>
  </si>
  <si>
    <t>gameUser</t>
  </si>
  <si>
    <t>gameWord</t>
  </si>
  <si>
    <t>c</t>
  </si>
  <si>
    <t>g</t>
  </si>
  <si>
    <t>w</t>
  </si>
  <si>
    <t>gu</t>
  </si>
  <si>
    <t>gw</t>
  </si>
  <si>
    <t>wordId</t>
  </si>
  <si>
    <t>gameId~wordId</t>
  </si>
  <si>
    <t>gameId~userId</t>
  </si>
  <si>
    <t>tenantId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</si>
</sst>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22A8-D6EB-4530-8544-2C9BFE1ECBC1}">
  <dimension ref="A1:I38"/>
  <sheetViews>
    <sheetView workbookViewId="0">
      <pane ySplit="1" topLeftCell="A2" activePane="bottomLeft" state="frozen"/>
      <selection activeCell="C1" sqref="C1"/>
      <selection pane="bottomLeft" activeCell="L9" sqref="L9"/>
    </sheetView>
  </sheetViews>
  <sheetFormatPr defaultRowHeight="15" x14ac:dyDescent="0.25"/>
  <cols>
    <col min="1" max="1" width="8.5703125" style="6" bestFit="1" customWidth="1"/>
    <col min="2" max="2" width="16.28515625" style="6" bestFit="1" customWidth="1"/>
    <col min="3" max="3" width="7.28515625" style="6" bestFit="1" customWidth="1"/>
    <col min="4" max="4" width="9.140625" style="6" bestFit="1" customWidth="1"/>
    <col min="5" max="5" width="7.85546875" style="6" bestFit="1" customWidth="1"/>
    <col min="6" max="6" width="16.140625" style="6" bestFit="1" customWidth="1"/>
    <col min="7" max="7" width="30.140625" style="8" bestFit="1" customWidth="1"/>
    <col min="8" max="8" width="51.85546875" style="8" bestFit="1" customWidth="1"/>
    <col min="9" max="9" width="29.42578125" style="8" bestFit="1" customWidth="1"/>
    <col min="10" max="16384" width="9.140625" style="6"/>
  </cols>
  <sheetData>
    <row r="1" spans="1:9" s="5" customFormat="1" x14ac:dyDescent="0.25">
      <c r="A1" s="5" t="s">
        <v>13</v>
      </c>
      <c r="B1" s="5" t="s">
        <v>10</v>
      </c>
      <c r="C1" s="5" t="s">
        <v>23</v>
      </c>
      <c r="D1" s="5" t="s">
        <v>17</v>
      </c>
      <c r="E1" s="5" t="s">
        <v>18</v>
      </c>
      <c r="F1" s="5" t="s">
        <v>11</v>
      </c>
      <c r="G1" s="7" t="s">
        <v>6</v>
      </c>
      <c r="H1" s="7" t="s">
        <v>7</v>
      </c>
      <c r="I1" s="7" t="s">
        <v>12</v>
      </c>
    </row>
    <row r="2" spans="1:9" x14ac:dyDescent="0.25">
      <c r="A2" s="6" t="s">
        <v>39</v>
      </c>
      <c r="B2" s="6" t="s">
        <v>8</v>
      </c>
      <c r="C2" s="6" t="s">
        <v>24</v>
      </c>
      <c r="D2" s="6" t="s">
        <v>15</v>
      </c>
      <c r="F2" s="6" t="s">
        <v>14</v>
      </c>
      <c r="G2" s="9" t="str">
        <f>"get "&amp; D2 &amp; " list" &amp; IF(LEN(F2)&gt;0, " by " &amp;F2, "")</f>
        <v>get user list by tenant</v>
      </c>
      <c r="H2" s="9" t="str">
        <f>"where pk starts with '" &amp; LEFT(D2,1) &amp; "#'  "&amp;IF(LEN(F2)&gt;0,"and sk ='{" &amp; F2 &amp; "}'","")</f>
        <v>where pk starts with 'u#'  and sk ='{tenant}'</v>
      </c>
      <c r="I2" s="9" t="str">
        <f>"/"&amp;D2&amp;IF(LEN(F2)&gt;0,"?"&amp;F2&amp;"={"&amp;F2&amp;"}","")</f>
        <v>/user?tenant={tenant}</v>
      </c>
    </row>
    <row r="3" spans="1:9" x14ac:dyDescent="0.25">
      <c r="A3" s="6" t="s">
        <v>39</v>
      </c>
      <c r="B3" s="6" t="s">
        <v>9</v>
      </c>
      <c r="C3" s="6" t="s">
        <v>24</v>
      </c>
      <c r="D3" s="6" t="s">
        <v>15</v>
      </c>
      <c r="F3" s="6" t="s">
        <v>22</v>
      </c>
      <c r="G3" s="9" t="str">
        <f>"get "&amp; D3 &amp;" by " &amp; F3</f>
        <v>get user by id</v>
      </c>
      <c r="H3" s="9" t="str">
        <f>"where pk =  '" &amp; LEFT(D3,1) &amp; "#{"&amp;D3&amp;"."&amp;F3&amp;"}'"</f>
        <v>where pk =  'u#{user.id}'</v>
      </c>
      <c r="I3" s="9" t="str">
        <f>"/"&amp;D3&amp;"/:"&amp;F3</f>
        <v>/user/:id</v>
      </c>
    </row>
    <row r="4" spans="1:9" x14ac:dyDescent="0.25">
      <c r="A4" s="6" t="s">
        <v>39</v>
      </c>
      <c r="B4" s="6" t="s">
        <v>31</v>
      </c>
      <c r="C4" s="6" t="s">
        <v>26</v>
      </c>
      <c r="D4" s="6" t="s">
        <v>15</v>
      </c>
      <c r="F4" s="6" t="s">
        <v>22</v>
      </c>
      <c r="G4" s="9" t="str">
        <f>"add "&amp;D4</f>
        <v>add user</v>
      </c>
      <c r="H4" s="9"/>
      <c r="I4" s="9" t="str">
        <f>"/"&amp;D4</f>
        <v>/user</v>
      </c>
    </row>
    <row r="5" spans="1:9" x14ac:dyDescent="0.25">
      <c r="A5" s="6" t="s">
        <v>39</v>
      </c>
      <c r="B5" s="6" t="s">
        <v>32</v>
      </c>
      <c r="C5" s="6" t="s">
        <v>25</v>
      </c>
      <c r="D5" s="6" t="s">
        <v>15</v>
      </c>
      <c r="F5" s="6" t="s">
        <v>22</v>
      </c>
      <c r="G5" s="9" t="str">
        <f>"modify "&amp;D5</f>
        <v>modify user</v>
      </c>
      <c r="H5" s="9" t="str">
        <f>"where pk =  '" &amp; LEFT(D5,1) &amp; "#{"&amp;D5&amp;"."&amp;F5&amp;"}'"</f>
        <v>where pk =  'u#{user.id}'</v>
      </c>
      <c r="I5" s="9" t="str">
        <f>"/"&amp;D5&amp;"/:"&amp;F5</f>
        <v>/user/:id</v>
      </c>
    </row>
    <row r="6" spans="1:9" x14ac:dyDescent="0.25">
      <c r="A6" s="6" t="s">
        <v>39</v>
      </c>
      <c r="B6" s="6" t="s">
        <v>33</v>
      </c>
      <c r="C6" s="6" t="s">
        <v>27</v>
      </c>
      <c r="D6" s="6" t="s">
        <v>15</v>
      </c>
      <c r="F6" s="6" t="s">
        <v>22</v>
      </c>
      <c r="G6" s="9" t="str">
        <f>"delete "&amp;D6</f>
        <v>delete user</v>
      </c>
      <c r="H6" s="9" t="str">
        <f>"where pk =  '" &amp; LEFT(D6,1) &amp; "#{"&amp;D6&amp;"."&amp;F6&amp;"}'"</f>
        <v>where pk =  'u#{user.id}'</v>
      </c>
      <c r="I6" s="9" t="str">
        <f>"/"&amp;D6&amp;"/:"&amp;F6</f>
        <v>/user/:id</v>
      </c>
    </row>
    <row r="8" spans="1:9" x14ac:dyDescent="0.25">
      <c r="A8" s="6" t="s">
        <v>38</v>
      </c>
      <c r="B8" s="6" t="s">
        <v>8</v>
      </c>
      <c r="C8" s="6" t="s">
        <v>24</v>
      </c>
      <c r="D8" s="6" t="s">
        <v>28</v>
      </c>
      <c r="F8" s="6" t="s">
        <v>14</v>
      </c>
      <c r="G8" s="9" t="str">
        <f>"get "&amp; D8 &amp; " list" &amp; IF(LEN(F8)&gt;0, " by " &amp;F8, "")</f>
        <v>get game list by tenant</v>
      </c>
      <c r="H8" s="9" t="str">
        <f>"where pk starts with '" &amp; LEFT(D8,1) &amp; "#'  "&amp;IF(LEN(F8)&gt;0,"and sk ='{" &amp; F8 &amp; "}'","")</f>
        <v>where pk starts with 'g#'  and sk ='{tenant}'</v>
      </c>
      <c r="I8" s="9" t="str">
        <f>"/"&amp;D8&amp;IF(LEN(F8)&gt;0,"?"&amp;F8&amp;"={"&amp;F8&amp;"}","")</f>
        <v>/game?tenant={tenant}</v>
      </c>
    </row>
    <row r="9" spans="1:9" x14ac:dyDescent="0.25">
      <c r="A9" s="6" t="s">
        <v>38</v>
      </c>
      <c r="B9" s="6" t="s">
        <v>9</v>
      </c>
      <c r="C9" s="6" t="s">
        <v>24</v>
      </c>
      <c r="D9" s="6" t="s">
        <v>28</v>
      </c>
      <c r="F9" s="6" t="s">
        <v>22</v>
      </c>
      <c r="G9" s="9" t="str">
        <f>"get "&amp; D9 &amp;" by " &amp; F9</f>
        <v>get game by id</v>
      </c>
      <c r="H9" s="9" t="str">
        <f>"where pk =  '" &amp; LEFT(D9,1) &amp; "#{"&amp;D9&amp;"."&amp;F9&amp;"}'"</f>
        <v>where pk =  'g#{game.id}'</v>
      </c>
      <c r="I9" s="9" t="str">
        <f>"/"&amp;D9&amp;"/:"&amp;F9</f>
        <v>/game/:id</v>
      </c>
    </row>
    <row r="10" spans="1:9" x14ac:dyDescent="0.25">
      <c r="A10" s="6" t="s">
        <v>38</v>
      </c>
      <c r="B10" s="6" t="s">
        <v>31</v>
      </c>
      <c r="C10" s="6" t="s">
        <v>26</v>
      </c>
      <c r="D10" s="6" t="s">
        <v>28</v>
      </c>
      <c r="F10" s="6" t="s">
        <v>22</v>
      </c>
      <c r="G10" s="9" t="str">
        <f>"add "&amp;D10</f>
        <v>add game</v>
      </c>
      <c r="H10" s="9"/>
      <c r="I10" s="9" t="str">
        <f>"/"&amp;D10</f>
        <v>/game</v>
      </c>
    </row>
    <row r="11" spans="1:9" x14ac:dyDescent="0.25">
      <c r="A11" s="6" t="s">
        <v>38</v>
      </c>
      <c r="B11" s="6" t="s">
        <v>32</v>
      </c>
      <c r="C11" s="6" t="s">
        <v>25</v>
      </c>
      <c r="D11" s="6" t="s">
        <v>28</v>
      </c>
      <c r="F11" s="6" t="s">
        <v>22</v>
      </c>
      <c r="G11" s="9" t="str">
        <f>"modify "&amp;D11</f>
        <v>modify game</v>
      </c>
      <c r="H11" s="9" t="str">
        <f>"where pk =  '" &amp; LEFT(D11,1) &amp; "#{"&amp;D11&amp;"."&amp;F11&amp;"}'"</f>
        <v>where pk =  'g#{game.id}'</v>
      </c>
      <c r="I11" s="9" t="str">
        <f>"/"&amp;D11&amp;"/:"&amp;F11</f>
        <v>/game/:id</v>
      </c>
    </row>
    <row r="12" spans="1:9" x14ac:dyDescent="0.25">
      <c r="A12" s="6" t="s">
        <v>38</v>
      </c>
      <c r="B12" s="6" t="s">
        <v>33</v>
      </c>
      <c r="C12" s="6" t="s">
        <v>27</v>
      </c>
      <c r="D12" s="6" t="s">
        <v>28</v>
      </c>
      <c r="F12" s="6" t="s">
        <v>22</v>
      </c>
      <c r="G12" s="9" t="str">
        <f>"delete "&amp;D12</f>
        <v>delete game</v>
      </c>
      <c r="H12" s="9" t="str">
        <f>"where pk =  '" &amp; LEFT(D12,1) &amp; "#{"&amp;D12&amp;"."&amp;F12&amp;"}'"</f>
        <v>where pk =  'g#{game.id}'</v>
      </c>
      <c r="I12" s="9" t="str">
        <f>"/"&amp;D12&amp;"/:"&amp;F12</f>
        <v>/game/:id</v>
      </c>
    </row>
    <row r="14" spans="1:9" x14ac:dyDescent="0.25">
      <c r="A14" s="6" t="s">
        <v>38</v>
      </c>
      <c r="B14" s="6" t="s">
        <v>41</v>
      </c>
      <c r="C14" s="6" t="s">
        <v>24</v>
      </c>
      <c r="D14" s="6" t="s">
        <v>28</v>
      </c>
      <c r="E14" s="6" t="s">
        <v>15</v>
      </c>
      <c r="F14" s="6" t="s">
        <v>29</v>
      </c>
      <c r="G14" s="10" t="str">
        <f>"get " &amp; D14 &amp;"-"&amp;E14&amp; " by " &amp; F14</f>
        <v>get game-user by gameId</v>
      </c>
      <c r="H14" s="10" t="str">
        <f>"where pk begins with  '" &amp;LEFT(D14,1)&amp;LEFT(E14,1) &amp; "#{"&amp;F14&amp;"}~'"</f>
        <v>where pk begins with  'gu#{gameId}~'</v>
      </c>
      <c r="I14" s="10" t="str">
        <f>"/"&amp;D14&amp;"/{userId}/"&amp;E14</f>
        <v>/game/{userId}/user</v>
      </c>
    </row>
    <row r="15" spans="1:9" x14ac:dyDescent="0.25">
      <c r="A15" s="6" t="s">
        <v>38</v>
      </c>
      <c r="B15" s="6" t="s">
        <v>34</v>
      </c>
      <c r="C15" s="6" t="s">
        <v>26</v>
      </c>
      <c r="D15" s="6" t="s">
        <v>28</v>
      </c>
      <c r="E15" s="6" t="s">
        <v>15</v>
      </c>
      <c r="F15" s="6" t="s">
        <v>29</v>
      </c>
      <c r="G15" s="10" t="str">
        <f>"add "&amp;D15&amp;"-"&amp;E15</f>
        <v>add game-user</v>
      </c>
      <c r="H15" s="10" t="str">
        <f>"where pk begins with  '" &amp;LEFT(D15,1)&amp;LEFT(E15,1) &amp; "#{"&amp;F15&amp;"}~'"</f>
        <v>where pk begins with  'gu#{gameId}~'</v>
      </c>
      <c r="I15" s="10" t="str">
        <f>"/"&amp;D15&amp;"/{userId}/"&amp;E15&amp;"/{gameId}"</f>
        <v>/game/{userId}/user/{gameId}</v>
      </c>
    </row>
    <row r="16" spans="1:9" x14ac:dyDescent="0.25">
      <c r="A16" s="6" t="s">
        <v>38</v>
      </c>
      <c r="B16" s="6" t="s">
        <v>35</v>
      </c>
      <c r="C16" s="6" t="s">
        <v>27</v>
      </c>
      <c r="D16" s="6" t="s">
        <v>28</v>
      </c>
      <c r="E16" s="6" t="s">
        <v>15</v>
      </c>
      <c r="F16" s="6" t="s">
        <v>52</v>
      </c>
      <c r="G16" s="10" t="str">
        <f>"delete "&amp;D16&amp;"-"&amp;E16</f>
        <v>delete game-user</v>
      </c>
      <c r="H16" s="10" t="str">
        <f>"where pk = '" &amp;LEFT(D16,1)&amp;LEFT(E16,1) &amp; "#{"&amp;F16&amp;"}'"</f>
        <v>where pk = 'gu#{gameId~userId}'</v>
      </c>
      <c r="I16" s="10" t="str">
        <f>"/"&amp;D16&amp;"/{userId}/"&amp;E16&amp;"/{gameId}"</f>
        <v>/game/{userId}/user/{gameId}</v>
      </c>
    </row>
    <row r="18" spans="1:9" x14ac:dyDescent="0.25">
      <c r="A18" s="6" t="s">
        <v>38</v>
      </c>
      <c r="B18" s="6" t="s">
        <v>41</v>
      </c>
      <c r="C18" s="6" t="s">
        <v>24</v>
      </c>
      <c r="D18" s="6" t="s">
        <v>28</v>
      </c>
      <c r="E18" s="6" t="s">
        <v>36</v>
      </c>
      <c r="F18" s="6" t="s">
        <v>29</v>
      </c>
      <c r="G18" s="10" t="str">
        <f>"get " &amp; D18 &amp;"-"&amp;E18&amp; " by " &amp; F18</f>
        <v>get game-word by gameId</v>
      </c>
      <c r="H18" s="10" t="str">
        <f>"where pk begins with  '" &amp;LEFT(D18,1)&amp;LEFT(E18,1) &amp; "#{"&amp;F18&amp;"}~'"</f>
        <v>where pk begins with  'gw#{gameId}~'</v>
      </c>
      <c r="I18" s="10" t="str">
        <f>"/"&amp;D18&amp;"/{userId}/"&amp;E18</f>
        <v>/game/{userId}/word</v>
      </c>
    </row>
    <row r="19" spans="1:9" x14ac:dyDescent="0.25">
      <c r="A19" s="6" t="s">
        <v>38</v>
      </c>
      <c r="B19" s="6" t="s">
        <v>34</v>
      </c>
      <c r="C19" s="6" t="s">
        <v>26</v>
      </c>
      <c r="D19" s="6" t="s">
        <v>28</v>
      </c>
      <c r="E19" s="6" t="s">
        <v>36</v>
      </c>
      <c r="F19" s="6" t="s">
        <v>29</v>
      </c>
      <c r="G19" s="10" t="str">
        <f>"add "&amp;D19&amp;"-"&amp;E19</f>
        <v>add game-word</v>
      </c>
      <c r="H19" s="10" t="str">
        <f>"where pk begins with  '" &amp;LEFT(D19,1)&amp;LEFT(E19,1) &amp; "#{"&amp;F19&amp;"}~'"</f>
        <v>where pk begins with  'gw#{gameId}~'</v>
      </c>
      <c r="I19" s="10" t="str">
        <f>"/"&amp;D19&amp;"/{userId}/"&amp;E19&amp;"/{gameId}"</f>
        <v>/game/{userId}/word/{gameId}</v>
      </c>
    </row>
    <row r="20" spans="1:9" x14ac:dyDescent="0.25">
      <c r="A20" s="6" t="s">
        <v>38</v>
      </c>
      <c r="B20" s="6" t="s">
        <v>35</v>
      </c>
      <c r="C20" s="6" t="s">
        <v>27</v>
      </c>
      <c r="D20" s="6" t="s">
        <v>28</v>
      </c>
      <c r="E20" s="6" t="s">
        <v>36</v>
      </c>
      <c r="F20" s="6" t="s">
        <v>51</v>
      </c>
      <c r="G20" s="10" t="str">
        <f>"delete "&amp;D20&amp;"-"&amp;E20</f>
        <v>delete game-word</v>
      </c>
      <c r="H20" s="10" t="str">
        <f>"where pk = '" &amp;LEFT(D20,1)&amp;LEFT(E20,1) &amp; "#{"&amp;F20&amp;"}'"</f>
        <v>where pk = 'gw#{gameId~wordId}'</v>
      </c>
      <c r="I20" s="10" t="str">
        <f>"/"&amp;D20&amp;"/{userId}/"&amp;E20&amp;"/{gameId}"</f>
        <v>/game/{userId}/word/{gameId}</v>
      </c>
    </row>
    <row r="22" spans="1:9" x14ac:dyDescent="0.25">
      <c r="A22" s="6" t="s">
        <v>37</v>
      </c>
      <c r="B22" s="6" t="s">
        <v>8</v>
      </c>
      <c r="C22" s="6" t="s">
        <v>24</v>
      </c>
      <c r="D22" s="6" t="s">
        <v>36</v>
      </c>
      <c r="F22" s="6" t="s">
        <v>40</v>
      </c>
      <c r="G22" s="9" t="str">
        <f>"get "&amp; D22 &amp; " list" &amp; IF(LEN(F22)&gt;0, " by " &amp;F22, "")</f>
        <v>get word list by category</v>
      </c>
      <c r="H22" s="9" t="str">
        <f>"where pk starts with '" &amp; LEFT(D22,1) &amp; "#'  "&amp;IF(LEN(F22)&gt;0,"and sk ='{" &amp; F22 &amp; "}'","")</f>
        <v>where pk starts with 'w#'  and sk ='{category}'</v>
      </c>
      <c r="I22" s="9" t="str">
        <f>"/"&amp;D22&amp;IF(LEN(F22)&gt;0,"?"&amp;F22&amp;"={"&amp;F22&amp;"}","")</f>
        <v>/word?category={category}</v>
      </c>
    </row>
    <row r="23" spans="1:9" x14ac:dyDescent="0.25">
      <c r="A23" s="6" t="s">
        <v>37</v>
      </c>
      <c r="B23" s="6" t="s">
        <v>9</v>
      </c>
      <c r="C23" s="6" t="s">
        <v>24</v>
      </c>
      <c r="D23" s="6" t="s">
        <v>36</v>
      </c>
      <c r="F23" s="6" t="s">
        <v>22</v>
      </c>
      <c r="G23" s="9" t="str">
        <f>"get "&amp; D23 &amp;" by " &amp; F23</f>
        <v>get word by id</v>
      </c>
      <c r="H23" s="9" t="str">
        <f>"where pk =  '" &amp; LEFT(D23,1) &amp; "#{"&amp;D23&amp;"."&amp;F23&amp;"}'"</f>
        <v>where pk =  'w#{word.id}'</v>
      </c>
      <c r="I23" s="9" t="str">
        <f>"/"&amp;D23&amp;"/:"&amp;F23</f>
        <v>/word/:id</v>
      </c>
    </row>
    <row r="24" spans="1:9" x14ac:dyDescent="0.25">
      <c r="A24" s="6" t="s">
        <v>37</v>
      </c>
      <c r="B24" s="6" t="s">
        <v>31</v>
      </c>
      <c r="C24" s="6" t="s">
        <v>26</v>
      </c>
      <c r="D24" s="6" t="s">
        <v>36</v>
      </c>
      <c r="F24" s="6" t="s">
        <v>22</v>
      </c>
      <c r="G24" s="9" t="str">
        <f>"add "&amp;D24</f>
        <v>add word</v>
      </c>
      <c r="H24" s="9"/>
      <c r="I24" s="9" t="str">
        <f>"/"&amp;D24</f>
        <v>/word</v>
      </c>
    </row>
    <row r="25" spans="1:9" x14ac:dyDescent="0.25">
      <c r="A25" s="6" t="s">
        <v>37</v>
      </c>
      <c r="B25" s="6" t="s">
        <v>32</v>
      </c>
      <c r="C25" s="6" t="s">
        <v>25</v>
      </c>
      <c r="D25" s="6" t="s">
        <v>36</v>
      </c>
      <c r="F25" s="6" t="s">
        <v>22</v>
      </c>
      <c r="G25" s="9" t="str">
        <f>"modify "&amp;D25</f>
        <v>modify word</v>
      </c>
      <c r="H25" s="9" t="str">
        <f>"where pk =  '" &amp; LEFT(D25,1) &amp; "#{"&amp;D25&amp;"."&amp;F25&amp;"}'"</f>
        <v>where pk =  'w#{word.id}'</v>
      </c>
      <c r="I25" s="9" t="str">
        <f>"/"&amp;D25&amp;"/:"&amp;F25</f>
        <v>/word/:id</v>
      </c>
    </row>
    <row r="26" spans="1:9" x14ac:dyDescent="0.25">
      <c r="A26" s="6" t="s">
        <v>37</v>
      </c>
      <c r="B26" s="6" t="s">
        <v>33</v>
      </c>
      <c r="C26" s="6" t="s">
        <v>27</v>
      </c>
      <c r="D26" s="6" t="s">
        <v>36</v>
      </c>
      <c r="F26" s="6" t="s">
        <v>22</v>
      </c>
      <c r="G26" s="9" t="str">
        <f>"delete "&amp;D26</f>
        <v>delete word</v>
      </c>
      <c r="H26" s="9" t="str">
        <f>"where pk =  '" &amp; LEFT(D26,1) &amp; "#{"&amp;D26&amp;"."&amp;F26&amp;"}'"</f>
        <v>where pk =  'w#{word.id}'</v>
      </c>
      <c r="I26" s="9" t="str">
        <f>"/"&amp;D26&amp;"/:"&amp;F26</f>
        <v>/word/:id</v>
      </c>
    </row>
    <row r="28" spans="1:9" x14ac:dyDescent="0.25">
      <c r="A28" s="6" t="s">
        <v>42</v>
      </c>
      <c r="B28" s="6" t="s">
        <v>8</v>
      </c>
      <c r="C28" s="6" t="s">
        <v>24</v>
      </c>
      <c r="D28" s="6" t="s">
        <v>40</v>
      </c>
      <c r="G28" s="9" t="str">
        <f>"get "&amp; D28 &amp; " list" &amp; IF(LEN(F28)&gt;0, " by " &amp;F28, "")</f>
        <v>get category list</v>
      </c>
      <c r="H28" s="9" t="str">
        <f>"where pk starts with '" &amp; LEFT(D28,1) &amp; "#'  "&amp;IF(LEN(F28)&gt;0,"and sk ='{" &amp; F28 &amp; "}'","")</f>
        <v xml:space="preserve">where pk starts with 'c#'  </v>
      </c>
      <c r="I28" s="9" t="str">
        <f>"/"&amp;D28&amp;IF(LEN(F28)&gt;0,"?"&amp;F28&amp;"={"&amp;F28&amp;"}","")</f>
        <v>/category</v>
      </c>
    </row>
    <row r="29" spans="1:9" x14ac:dyDescent="0.25">
      <c r="A29" s="6" t="s">
        <v>42</v>
      </c>
      <c r="B29" s="6" t="s">
        <v>9</v>
      </c>
      <c r="C29" s="6" t="s">
        <v>24</v>
      </c>
      <c r="D29" s="6" t="s">
        <v>40</v>
      </c>
      <c r="F29" s="6" t="s">
        <v>40</v>
      </c>
      <c r="G29" s="9" t="str">
        <f>"get "&amp; D29 &amp;" by " &amp; F29</f>
        <v>get category by category</v>
      </c>
      <c r="H29" s="9" t="str">
        <f>"where pk =  '" &amp; LEFT(D29,1) &amp; "#{"&amp;D29&amp;"."&amp;F29&amp;"}'"</f>
        <v>where pk =  'c#{category.category}'</v>
      </c>
      <c r="I29" s="9" t="str">
        <f>"/"&amp;D29&amp;"/:"&amp;F29</f>
        <v>/category/:category</v>
      </c>
    </row>
    <row r="30" spans="1:9" x14ac:dyDescent="0.25">
      <c r="A30" s="6" t="s">
        <v>42</v>
      </c>
      <c r="B30" s="6" t="s">
        <v>31</v>
      </c>
      <c r="C30" s="6" t="s">
        <v>26</v>
      </c>
      <c r="D30" s="6" t="s">
        <v>40</v>
      </c>
      <c r="F30" s="6" t="s">
        <v>40</v>
      </c>
      <c r="G30" s="9" t="str">
        <f>"add "&amp;D30</f>
        <v>add category</v>
      </c>
      <c r="H30" s="9"/>
      <c r="I30" s="9" t="str">
        <f>"/"&amp;D30</f>
        <v>/category</v>
      </c>
    </row>
    <row r="31" spans="1:9" x14ac:dyDescent="0.25">
      <c r="A31" s="6" t="s">
        <v>42</v>
      </c>
      <c r="B31" s="6" t="s">
        <v>32</v>
      </c>
      <c r="C31" s="6" t="s">
        <v>25</v>
      </c>
      <c r="D31" s="6" t="s">
        <v>40</v>
      </c>
      <c r="F31" s="6" t="s">
        <v>40</v>
      </c>
      <c r="G31" s="9" t="str">
        <f>"modify "&amp;D31</f>
        <v>modify category</v>
      </c>
      <c r="H31" s="9" t="str">
        <f>"where pk =  '" &amp; LEFT(D31,1) &amp; "#{"&amp;D31&amp;"."&amp;F31&amp;"}'"</f>
        <v>where pk =  'c#{category.category}'</v>
      </c>
      <c r="I31" s="9" t="str">
        <f>"/"&amp;D31&amp;"/:"&amp;F31</f>
        <v>/category/:category</v>
      </c>
    </row>
    <row r="32" spans="1:9" x14ac:dyDescent="0.25">
      <c r="A32" s="6" t="s">
        <v>42</v>
      </c>
      <c r="B32" s="6" t="s">
        <v>33</v>
      </c>
      <c r="C32" s="6" t="s">
        <v>27</v>
      </c>
      <c r="D32" s="6" t="s">
        <v>40</v>
      </c>
      <c r="F32" s="6" t="s">
        <v>40</v>
      </c>
      <c r="G32" s="9" t="str">
        <f>"delete "&amp;D32</f>
        <v>delete category</v>
      </c>
      <c r="H32" s="9" t="str">
        <f>"where pk =  '" &amp; LEFT(D32,1) &amp; "#{"&amp;D32&amp;"."&amp;F32&amp;"}'"</f>
        <v>where pk =  'c#{category.category}'</v>
      </c>
      <c r="I32" s="9" t="str">
        <f>"/"&amp;D32&amp;"/:"&amp;F32</f>
        <v>/category/:category</v>
      </c>
    </row>
    <row r="34" spans="1:9" x14ac:dyDescent="0.25">
      <c r="A34" s="6" t="s">
        <v>0</v>
      </c>
      <c r="B34" s="6" t="s">
        <v>8</v>
      </c>
      <c r="C34" s="6" t="s">
        <v>24</v>
      </c>
      <c r="D34" s="6" t="s">
        <v>14</v>
      </c>
      <c r="G34" s="9" t="str">
        <f>"get "&amp; D34 &amp; " list" &amp; IF(LEN(F34)&gt;0, " by " &amp;F34, "")</f>
        <v>get tenant list</v>
      </c>
      <c r="H34" s="9" t="str">
        <f>"where pk starts with '" &amp; LEFT(D34,1) &amp; "#'  "&amp;IF(LEN(F34)&gt;0,"and sk ='{" &amp; F34 &amp; "}'","")</f>
        <v xml:space="preserve">where pk starts with 't#'  </v>
      </c>
      <c r="I34" s="9" t="str">
        <f>"/"&amp;D34&amp;IF(LEN(F34)&gt;0,"?"&amp;F34&amp;"={"&amp;F34&amp;"}","")</f>
        <v>/tenant</v>
      </c>
    </row>
    <row r="35" spans="1:9" x14ac:dyDescent="0.25">
      <c r="A35" s="6" t="s">
        <v>0</v>
      </c>
      <c r="B35" s="6" t="s">
        <v>9</v>
      </c>
      <c r="C35" s="6" t="s">
        <v>24</v>
      </c>
      <c r="D35" s="6" t="s">
        <v>14</v>
      </c>
      <c r="F35" s="6" t="s">
        <v>22</v>
      </c>
      <c r="G35" s="9" t="str">
        <f>"get "&amp; D35 &amp;" by " &amp; F35</f>
        <v>get tenant by id</v>
      </c>
      <c r="H35" s="9" t="str">
        <f>"where pk =  '" &amp; LEFT(D35,1) &amp; "#{"&amp;D35&amp;"."&amp;F35&amp;"}'"</f>
        <v>where pk =  't#{tenant.id}'</v>
      </c>
      <c r="I35" s="9" t="str">
        <f>"/"&amp;D35&amp;"/:"&amp;F35</f>
        <v>/tenant/:id</v>
      </c>
    </row>
    <row r="36" spans="1:9" x14ac:dyDescent="0.25">
      <c r="A36" s="6" t="s">
        <v>0</v>
      </c>
      <c r="B36" s="6" t="s">
        <v>31</v>
      </c>
      <c r="C36" s="6" t="s">
        <v>26</v>
      </c>
      <c r="D36" s="6" t="s">
        <v>14</v>
      </c>
      <c r="F36" s="6" t="s">
        <v>22</v>
      </c>
      <c r="G36" s="9" t="str">
        <f>"add "&amp;D36</f>
        <v>add tenant</v>
      </c>
      <c r="H36" s="9"/>
      <c r="I36" s="9" t="str">
        <f>"/"&amp;D36</f>
        <v>/tenant</v>
      </c>
    </row>
    <row r="37" spans="1:9" x14ac:dyDescent="0.25">
      <c r="A37" s="6" t="s">
        <v>0</v>
      </c>
      <c r="B37" s="6" t="s">
        <v>32</v>
      </c>
      <c r="C37" s="6" t="s">
        <v>25</v>
      </c>
      <c r="D37" s="6" t="s">
        <v>14</v>
      </c>
      <c r="F37" s="6" t="s">
        <v>22</v>
      </c>
      <c r="G37" s="9" t="str">
        <f>"modify "&amp;D37</f>
        <v>modify tenant</v>
      </c>
      <c r="H37" s="9" t="str">
        <f>"where pk =  '" &amp; LEFT(D37,1) &amp; "#{"&amp;D37&amp;"."&amp;F37&amp;"}'"</f>
        <v>where pk =  't#{tenant.id}'</v>
      </c>
      <c r="I37" s="9" t="str">
        <f>"/"&amp;D37&amp;"/:"&amp;F37</f>
        <v>/tenant/:id</v>
      </c>
    </row>
    <row r="38" spans="1:9" x14ac:dyDescent="0.25">
      <c r="A38" s="6" t="s">
        <v>0</v>
      </c>
      <c r="B38" s="6" t="s">
        <v>33</v>
      </c>
      <c r="C38" s="6" t="s">
        <v>27</v>
      </c>
      <c r="D38" s="6" t="s">
        <v>14</v>
      </c>
      <c r="F38" s="6" t="s">
        <v>22</v>
      </c>
      <c r="G38" s="9" t="str">
        <f>"delete "&amp;D38</f>
        <v>delete tenant</v>
      </c>
      <c r="H38" s="9" t="str">
        <f>"where pk =  '" &amp; LEFT(D38,1) &amp; "#{"&amp;D38&amp;"."&amp;F38&amp;"}'"</f>
        <v>where pk =  't#{tenant.id}'</v>
      </c>
      <c r="I38" s="9" t="str">
        <f>"/"&amp;D38&amp;"/:"&amp;F38</f>
        <v>/tenant/:id</v>
      </c>
    </row>
  </sheetData>
  <autoFilter ref="A1:H26" xr:uid="{F7CC0314-CD5C-425A-814D-34611E29C6B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2A17-4415-49C3-831D-C5CC58900E78}">
  <dimension ref="A1:L10"/>
  <sheetViews>
    <sheetView tabSelected="1" workbookViewId="0">
      <selection activeCell="F11" sqref="F11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15.140625" bestFit="1" customWidth="1"/>
    <col min="5" max="5" width="34.28515625" bestFit="1" customWidth="1"/>
    <col min="6" max="6" width="29" bestFit="1" customWidth="1"/>
    <col min="7" max="7" width="13.85546875" bestFit="1" customWidth="1"/>
    <col min="12" max="12" width="27.140625" bestFit="1" customWidth="1"/>
    <col min="13" max="13" width="18.42578125" bestFit="1" customWidth="1"/>
  </cols>
  <sheetData>
    <row r="1" spans="1:12" x14ac:dyDescent="0.25">
      <c r="E1" s="3" t="s">
        <v>5</v>
      </c>
    </row>
    <row r="2" spans="1:12" x14ac:dyDescent="0.25">
      <c r="E2" s="4" t="s">
        <v>1</v>
      </c>
      <c r="F2" s="4" t="s">
        <v>2</v>
      </c>
      <c r="G2" s="3"/>
      <c r="I2" s="3"/>
      <c r="J2" s="3"/>
      <c r="K2" s="3"/>
      <c r="L2" s="3"/>
    </row>
    <row r="3" spans="1:12" x14ac:dyDescent="0.25">
      <c r="A3" s="3" t="s">
        <v>4</v>
      </c>
      <c r="B3" s="3" t="s">
        <v>21</v>
      </c>
      <c r="C3" s="3" t="s">
        <v>3</v>
      </c>
      <c r="E3" s="3" t="s">
        <v>16</v>
      </c>
      <c r="F3" s="3" t="s">
        <v>53</v>
      </c>
      <c r="G3" s="3"/>
      <c r="I3" s="3"/>
      <c r="J3" s="3"/>
      <c r="K3" s="3"/>
    </row>
    <row r="4" spans="1:12" x14ac:dyDescent="0.25">
      <c r="A4" s="2" t="s">
        <v>14</v>
      </c>
      <c r="B4" t="s">
        <v>19</v>
      </c>
      <c r="C4" t="s">
        <v>22</v>
      </c>
      <c r="E4" t="str">
        <f>B4&amp;"#"&amp;C4</f>
        <v>t#id</v>
      </c>
    </row>
    <row r="5" spans="1:12" x14ac:dyDescent="0.25">
      <c r="A5" s="2" t="s">
        <v>40</v>
      </c>
      <c r="B5" t="s">
        <v>45</v>
      </c>
      <c r="C5" t="s">
        <v>40</v>
      </c>
      <c r="E5" t="str">
        <f>B5&amp;"#"&amp;C5</f>
        <v>c#category</v>
      </c>
    </row>
    <row r="6" spans="1:12" x14ac:dyDescent="0.25">
      <c r="A6" s="2" t="s">
        <v>15</v>
      </c>
      <c r="B6" t="s">
        <v>20</v>
      </c>
      <c r="C6" t="s">
        <v>22</v>
      </c>
      <c r="E6" t="str">
        <f>B6&amp;"#"&amp;C6</f>
        <v>u#id</v>
      </c>
      <c r="F6" t="s">
        <v>53</v>
      </c>
    </row>
    <row r="7" spans="1:12" x14ac:dyDescent="0.25">
      <c r="A7" s="2" t="s">
        <v>28</v>
      </c>
      <c r="B7" t="s">
        <v>46</v>
      </c>
      <c r="C7" t="s">
        <v>22</v>
      </c>
      <c r="E7" t="str">
        <f>B7&amp;"#"&amp;C7</f>
        <v>g#id</v>
      </c>
      <c r="F7" t="s">
        <v>53</v>
      </c>
    </row>
    <row r="8" spans="1:12" x14ac:dyDescent="0.25">
      <c r="A8" s="2" t="s">
        <v>36</v>
      </c>
      <c r="B8" t="s">
        <v>47</v>
      </c>
      <c r="C8" t="s">
        <v>22</v>
      </c>
      <c r="E8" t="str">
        <f>B8&amp;"#"&amp;C8</f>
        <v>w#id</v>
      </c>
    </row>
    <row r="9" spans="1:12" x14ac:dyDescent="0.25">
      <c r="A9" s="1" t="s">
        <v>43</v>
      </c>
      <c r="B9" t="s">
        <v>48</v>
      </c>
      <c r="C9" t="s">
        <v>52</v>
      </c>
      <c r="E9" t="str">
        <f>B9&amp;"#"&amp;C9</f>
        <v>gu#gameId~userId</v>
      </c>
      <c r="F9" t="s">
        <v>30</v>
      </c>
    </row>
    <row r="10" spans="1:12" x14ac:dyDescent="0.25">
      <c r="A10" s="1" t="s">
        <v>44</v>
      </c>
      <c r="B10" t="s">
        <v>49</v>
      </c>
      <c r="C10" t="s">
        <v>51</v>
      </c>
      <c r="E10" t="str">
        <f>B10&amp;"#"&amp;C10</f>
        <v>gw#gameId~wordId</v>
      </c>
      <c r="F10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pattern</vt:lpstr>
      <vt:lpstr>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B. Coxe</dc:creator>
  <cp:lastModifiedBy>Andrew B. Coxe</cp:lastModifiedBy>
  <dcterms:created xsi:type="dcterms:W3CDTF">2021-10-31T19:52:15Z</dcterms:created>
  <dcterms:modified xsi:type="dcterms:W3CDTF">2021-11-26T16:36:22Z</dcterms:modified>
</cp:coreProperties>
</file>