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s and Templates\"/>
    </mc:Choice>
  </mc:AlternateContent>
  <xr:revisionPtr revIDLastSave="0" documentId="13_ncr:1_{E69528B9-1199-4E0F-9B1F-AC015321617E}" xr6:coauthVersionLast="47" xr6:coauthVersionMax="47" xr10:uidLastSave="{00000000-0000-0000-0000-000000000000}"/>
  <bookViews>
    <workbookView xWindow="17460" yWindow="2480" windowWidth="19260" windowHeight="19050" xr2:uid="{3866A9D5-1068-4B05-A523-EEC90BE52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8" i="1" l="1"/>
  <c r="C6" i="1"/>
  <c r="C12" i="1"/>
  <c r="C26" i="1"/>
  <c r="C25" i="1"/>
  <c r="C21" i="1"/>
  <c r="C19" i="1"/>
  <c r="C17" i="1"/>
  <c r="C13" i="1" l="1"/>
</calcChain>
</file>

<file path=xl/sharedStrings.xml><?xml version="1.0" encoding="utf-8"?>
<sst xmlns="http://schemas.openxmlformats.org/spreadsheetml/2006/main" count="30" uniqueCount="19">
  <si>
    <t>Purchase Price</t>
  </si>
  <si>
    <t xml:space="preserve">Rehab Holdback </t>
  </si>
  <si>
    <t xml:space="preserve">Initial Advance </t>
  </si>
  <si>
    <t>Requested Loan Amount</t>
  </si>
  <si>
    <t>Origination Fee</t>
  </si>
  <si>
    <t>Processing Fee</t>
  </si>
  <si>
    <t>Broker Fee</t>
  </si>
  <si>
    <t>Broker Processing Fee</t>
  </si>
  <si>
    <t xml:space="preserve">Estimated Cash to Close </t>
  </si>
  <si>
    <t xml:space="preserve">Insurance </t>
  </si>
  <si>
    <t>Buffer 3%</t>
  </si>
  <si>
    <t xml:space="preserve">Purchase </t>
  </si>
  <si>
    <t xml:space="preserve">Refinance </t>
  </si>
  <si>
    <t>Rehab Holdback</t>
  </si>
  <si>
    <t>Initial Advance</t>
  </si>
  <si>
    <t xml:space="preserve">Estimated Payoff </t>
  </si>
  <si>
    <t>Upfront Payments</t>
  </si>
  <si>
    <t xml:space="preserve">Upfront Payments </t>
  </si>
  <si>
    <t>(Update origination fee percentage in the calculation)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</si>
</sst>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44" fontId="2" fillId="0" borderId="0" xfId="1" applyFont="1"/>
    <xf numFmtId="44" fontId="0" fillId="2" borderId="0" xfId="1" applyFont="1" applyFill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470E-B3E4-4986-B099-A403C9839EE5}">
  <dimension ref="A1:D26"/>
  <sheetViews>
    <sheetView tabSelected="1" zoomScale="145" zoomScaleNormal="145" workbookViewId="0">
      <selection activeCell="D24" sqref="D24"/>
    </sheetView>
  </sheetViews>
  <sheetFormatPr defaultRowHeight="14.5" x14ac:dyDescent="0.35"/>
  <cols>
    <col min="1" max="1" width="9.453125" bestFit="1" customWidth="1"/>
    <col min="2" max="2" width="21.54296875" bestFit="1" customWidth="1"/>
    <col min="3" max="3" width="13.6328125" bestFit="1" customWidth="1"/>
  </cols>
  <sheetData>
    <row r="1" spans="1:4" x14ac:dyDescent="0.35">
      <c r="A1" t="s">
        <v>11</v>
      </c>
    </row>
    <row r="2" spans="1:4" x14ac:dyDescent="0.35">
      <c r="B2" t="s">
        <v>3</v>
      </c>
      <c r="C2" s="4">
        <v>176760</v>
      </c>
    </row>
    <row r="3" spans="1:4" x14ac:dyDescent="0.35">
      <c r="B3" t="s">
        <v>0</v>
      </c>
      <c r="C3" s="4">
        <v>160000</v>
      </c>
    </row>
    <row r="4" spans="1:4" x14ac:dyDescent="0.35">
      <c r="B4" t="s">
        <v>1</v>
      </c>
      <c r="C4" s="4">
        <v>32760</v>
      </c>
    </row>
    <row r="5" spans="1:4" x14ac:dyDescent="0.35">
      <c r="B5" t="s">
        <v>2</v>
      </c>
      <c r="C5" s="3">
        <f>C2-C4</f>
        <v>144000</v>
      </c>
    </row>
    <row r="6" spans="1:4" x14ac:dyDescent="0.35">
      <c r="B6" t="s">
        <v>4</v>
      </c>
      <c r="C6" s="1">
        <f>0.0175*C2</f>
        <v>3093.3</v>
      </c>
      <c r="D6" t="s">
        <v>18</v>
      </c>
    </row>
    <row r="7" spans="1:4" x14ac:dyDescent="0.35">
      <c r="B7" t="s">
        <v>5</v>
      </c>
      <c r="C7" s="4">
        <v>1995</v>
      </c>
    </row>
    <row r="8" spans="1:4" x14ac:dyDescent="0.35">
      <c r="B8" t="s">
        <v>6</v>
      </c>
      <c r="C8" s="1">
        <f>0.0125*C2</f>
        <v>2209.5</v>
      </c>
      <c r="D8" t="s">
        <v>18</v>
      </c>
    </row>
    <row r="9" spans="1:4" x14ac:dyDescent="0.35">
      <c r="B9" t="s">
        <v>7</v>
      </c>
      <c r="C9" s="4"/>
    </row>
    <row r="10" spans="1:4" x14ac:dyDescent="0.35">
      <c r="B10" t="s">
        <v>16</v>
      </c>
      <c r="C10" s="4"/>
    </row>
    <row r="11" spans="1:4" x14ac:dyDescent="0.35">
      <c r="B11" t="s">
        <v>9</v>
      </c>
      <c r="C11" s="4">
        <v>1216</v>
      </c>
    </row>
    <row r="12" spans="1:4" x14ac:dyDescent="0.35">
      <c r="B12" t="s">
        <v>10</v>
      </c>
      <c r="C12" s="3">
        <f xml:space="preserve"> 0.03*C2</f>
        <v>5302.8</v>
      </c>
    </row>
    <row r="13" spans="1:4" x14ac:dyDescent="0.35">
      <c r="B13" t="s">
        <v>8</v>
      </c>
      <c r="C13" s="3">
        <f>C3-C5+C6+C7+C8+C9+C11+C12+C10</f>
        <v>29816.6</v>
      </c>
    </row>
    <row r="15" spans="1:4" x14ac:dyDescent="0.35">
      <c r="A15" t="s">
        <v>12</v>
      </c>
      <c r="B15" t="s">
        <v>3</v>
      </c>
      <c r="C15" s="4">
        <v>4573960</v>
      </c>
    </row>
    <row r="16" spans="1:4" x14ac:dyDescent="0.35">
      <c r="B16" t="s">
        <v>13</v>
      </c>
      <c r="C16" s="4">
        <v>868960</v>
      </c>
    </row>
    <row r="17" spans="2:4" x14ac:dyDescent="0.35">
      <c r="B17" t="s">
        <v>14</v>
      </c>
      <c r="C17" s="5">
        <f>C15-C16</f>
        <v>3705000</v>
      </c>
    </row>
    <row r="18" spans="2:4" x14ac:dyDescent="0.35">
      <c r="B18" t="s">
        <v>15</v>
      </c>
      <c r="C18" s="4">
        <v>3374361.62</v>
      </c>
    </row>
    <row r="19" spans="2:4" x14ac:dyDescent="0.35">
      <c r="B19" t="s">
        <v>4</v>
      </c>
      <c r="C19" s="2">
        <f>0.01*C15</f>
        <v>45739.6</v>
      </c>
      <c r="D19" t="s">
        <v>18</v>
      </c>
    </row>
    <row r="20" spans="2:4" x14ac:dyDescent="0.35">
      <c r="B20" t="s">
        <v>5</v>
      </c>
      <c r="C20" s="4">
        <v>1495</v>
      </c>
    </row>
    <row r="21" spans="2:4" x14ac:dyDescent="0.35">
      <c r="B21" t="s">
        <v>6</v>
      </c>
      <c r="C21" s="2">
        <f>0.0075*C15</f>
        <v>34304.699999999997</v>
      </c>
      <c r="D21" t="s">
        <v>18</v>
      </c>
    </row>
    <row r="22" spans="2:4" x14ac:dyDescent="0.35">
      <c r="B22" t="s">
        <v>7</v>
      </c>
      <c r="C22" s="4">
        <v>900</v>
      </c>
    </row>
    <row r="23" spans="2:4" x14ac:dyDescent="0.35">
      <c r="B23" t="s">
        <v>17</v>
      </c>
      <c r="C23" s="4">
        <v>244642</v>
      </c>
    </row>
    <row r="24" spans="2:4" x14ac:dyDescent="0.35">
      <c r="B24" t="s">
        <v>9</v>
      </c>
      <c r="C24" s="4">
        <v>0</v>
      </c>
    </row>
    <row r="25" spans="2:4" x14ac:dyDescent="0.35">
      <c r="B25" t="s">
        <v>10</v>
      </c>
      <c r="C25" s="5">
        <f>0.03*C15</f>
        <v>137218.79999999999</v>
      </c>
    </row>
    <row r="26" spans="2:4" x14ac:dyDescent="0.35">
      <c r="B26" t="s">
        <v>8</v>
      </c>
      <c r="C26" s="5">
        <f>C17-C18-C19-C20-C21-C22-C25-C23-C24</f>
        <v>-133661.72000000009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9FA004970BD48A3006C1A28C4922C" ma:contentTypeVersion="10" ma:contentTypeDescription="Create a new document." ma:contentTypeScope="" ma:versionID="b08a21214d4235f96d77ec3b87ba15ea">
  <xsd:schema xmlns:xsd="http://www.w3.org/2001/XMLSchema" xmlns:xs="http://www.w3.org/2001/XMLSchema" xmlns:p="http://schemas.microsoft.com/office/2006/metadata/properties" xmlns:ns3="d29fd225-20e1-4292-953c-ca555b186f73" xmlns:ns4="89441b0d-a766-441c-a6b4-d98a486c9db0" targetNamespace="http://schemas.microsoft.com/office/2006/metadata/properties" ma:root="true" ma:fieldsID="ed565ff8e9d9421b73631fad57235aa4" ns3:_="" ns4:_="">
    <xsd:import namespace="d29fd225-20e1-4292-953c-ca555b186f73"/>
    <xsd:import namespace="89441b0d-a766-441c-a6b4-d98a486c9d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fd225-20e1-4292-953c-ca555b186f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41b0d-a766-441c-a6b4-d98a486c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BEE2C9-7CD7-4237-A919-5C4EF8B564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28BCD1-6D41-42F6-83CF-45DAD2B25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9fd225-20e1-4292-953c-ca555b186f73"/>
    <ds:schemaRef ds:uri="89441b0d-a766-441c-a6b4-d98a486c9d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004156-ABC9-4007-AAE5-A3E9EA3EF1CC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d29fd225-20e1-4292-953c-ca555b186f73"/>
    <ds:schemaRef ds:uri="http://www.w3.org/XML/1998/namespace"/>
    <ds:schemaRef ds:uri="http://schemas.openxmlformats.org/package/2006/metadata/core-properties"/>
    <ds:schemaRef ds:uri="89441b0d-a766-441c-a6b4-d98a486c9db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Abdalian</dc:creator>
  <cp:lastModifiedBy>Sara Abdalian</cp:lastModifiedBy>
  <dcterms:created xsi:type="dcterms:W3CDTF">2022-03-09T18:25:07Z</dcterms:created>
  <dcterms:modified xsi:type="dcterms:W3CDTF">2022-03-29T18:53:32Z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0x0101009559FA004970BD48A3006C1A28C4922C</vt:lpwstr>
  </property>
</Properties>
</file>