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ntonio/Downloads/Materiali-2/"/>
    </mc:Choice>
  </mc:AlternateContent>
  <xr:revisionPtr revIDLastSave="0" documentId="13_ncr:1_{1325F075-B2E3-4B4A-9364-5FEC6D9464C9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0" hidden="1">Assoluti_Iva!$A$1:$D$337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I7" i="3"/>
  <c r="I3" i="3"/>
  <c r="I4" i="3"/>
  <c r="I5" i="3"/>
  <c r="I2" i="3"/>
  <c r="H8" i="3"/>
  <c r="H9" i="3"/>
  <c r="H10" i="3"/>
  <c r="H11" i="3"/>
  <c r="H12" i="3"/>
  <c r="H13" i="3"/>
  <c r="H7" i="3"/>
  <c r="H3" i="3"/>
  <c r="H4" i="3"/>
  <c r="H5" i="3"/>
  <c r="H2" i="3"/>
  <c r="C1" i="2"/>
  <c r="C2" i="2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23" i="1"/>
  <c r="D322" i="1"/>
  <c r="D321" i="1"/>
  <c r="D320" i="1"/>
  <c r="D319" i="1"/>
  <c r="D318" i="1"/>
  <c r="D317" i="1"/>
  <c r="D316" i="1"/>
  <c r="D315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1" i="1"/>
  <c r="D190" i="1"/>
  <c r="D189" i="1"/>
  <c r="D188" i="1"/>
  <c r="D187" i="1"/>
  <c r="D186" i="1"/>
  <c r="D185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1" i="1"/>
  <c r="D160" i="1"/>
  <c r="D159" i="1"/>
  <c r="D158" i="1"/>
  <c r="D157" i="1"/>
  <c r="D156" i="1"/>
  <c r="D155" i="1"/>
  <c r="D154" i="1"/>
  <c r="D153" i="1"/>
  <c r="D152" i="1"/>
  <c r="D151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1" i="1"/>
  <c r="D130" i="1"/>
  <c r="D129" i="1"/>
  <c r="D127" i="1"/>
  <c r="D126" i="1"/>
  <c r="D125" i="1"/>
  <c r="D124" i="1"/>
  <c r="D123" i="1"/>
  <c r="D122" i="1"/>
  <c r="D121" i="1"/>
  <c r="D120" i="1"/>
  <c r="D119" i="1"/>
  <c r="D118" i="1"/>
  <c r="D117" i="1"/>
  <c r="D115" i="1"/>
  <c r="D114" i="1"/>
  <c r="D113" i="1"/>
  <c r="D112" i="1"/>
  <c r="D111" i="1"/>
  <c r="D110" i="1"/>
  <c r="D109" i="1"/>
  <c r="D108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<sst xmlns="http://schemas.openxmlformats.org/spreadsheetml/2006/main" count="819" uniqueCount="578">
  <si>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</si>
  <si>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</si>
  <si>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</si>
  <si>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</si>
  <si>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</si>
  <si>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</si>
  <si>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</si>
  <si>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</si>
  <si>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</si>
  <si>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</si>
  <si>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</si>
  <si>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</si>
  <si>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</si>
  <si>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</si>
  <si>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</si>
  <si>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</si>
  <si>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</si>
  <si>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</si>
  <si>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</si>
  <si>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</si>
  <si>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</si>
  <si>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</si>
  <si>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</si>
  <si>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</si>
  <si>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</si>
  <si>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</si>
  <si>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</si>
  <si>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</si>
  <si>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</si>
  <si>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</si>
  <si>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</si>
  <si>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</si>
  <si>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</si>
  <si>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</si>
  <si>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</si>
  <si>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</si>
  <si>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</si>
  <si>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</si>
  <si>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</si>
  <si>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</si>
  <si>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</si>
  <si>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</si>
  <si>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</si>
  <si>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</si>
  <si>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</si>
  <si>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</si>
  <si>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</si>
  <si>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</si>
  <si>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</si>
  <si>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</si>
  <si>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</si>
  <si>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</si>
  <si>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</si>
  <si>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</si>
  <si>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</si>
  <si>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</si>
  <si>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</si>
  <si>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</si>
  <si>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</si>
  <si>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</si>
  <si>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</si>
  <si>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</si>
  <si>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</si>
  <si>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</si>
  <si>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</si>
  <si>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</si>
  <si>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</si>
  <si>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</si>
  <si>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</si>
  <si>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</si>
  <si>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</si>
  <si>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</si>
  <si>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</si>
  <si>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</si>
  <si>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</si>
  <si>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</si>
  <si>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</si>
  <si>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</si>
  <si>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</si>
  <si>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</si>
  <si>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</si>
  <si>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</si>
  <si>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</si>
  <si>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</si>
  <si>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</si>
  <si>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</si>
  <si>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</si>
  <si>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</si>
  <si>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</si>
  <si>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</si>
  <si>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</si>
  <si>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</si>
  <si>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</si>
  <si>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</si>
  <si>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</si>
  <si>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</si>
  <si>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</si>
  <si>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</si>
  <si>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</si>
  <si>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</si>
  <si>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</si>
  <si>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</si>
  <si>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</si>
  <si>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</si>
  <si>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</si>
  <si>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</si>
  <si>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</si>
  <si>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</si>
  <si>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</si>
  <si>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</si>
  <si>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</si>
  <si>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</si>
  <si>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</si>
  <si>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</si>
  <si>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</si>
  <si>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</si>
  <si>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</si>
  <si>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</si>
  <si>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</si>
  <si>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</si>
  <si>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</si>
  <si>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</si>
  <si>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</si>
  <si>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</si>
  <si>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</si>
  <si>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</si>
  <si>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</si>
  <si>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</si>
  <si>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</si>
  <si>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</si>
  <si>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</si>
  <si>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</si>
  <si>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</si>
  <si>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</si>
  <si>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</si>
  <si>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</si>
  <si>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</si>
  <si>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</si>
  <si>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</si>
  <si>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</si>
  <si>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</si>
  <si>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</si>
  <si>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</si>
  <si>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</si>
  <si>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</si>
  <si>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</si>
  <si>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</si>
  <si>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</si>
  <si>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</si>
  <si>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</si>
  <si>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</si>
  <si>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</si>
  <si>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</si>
  <si>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</si>
  <si>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</si>
  <si>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</si>
  <si>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</si>
  <si>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</si>
  <si>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</si>
  <si>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</si>
  <si>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</si>
  <si>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</si>
  <si>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</si>
  <si>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</si>
  <si>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</si>
  <si>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</si>
  <si>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</si>
  <si>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</si>
  <si>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</si>
  <si>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</si>
  <si>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</si>
  <si>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</si>
  <si>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</si>
  <si>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</si>
  <si>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</si>
  <si>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</si>
  <si>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</si>
  <si>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</si>
  <si>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</si>
  <si>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</si>
  <si>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</si>
  <si>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</si>
  <si>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</si>
  <si>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</si>
  <si>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</si>
  <si>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</si>
  <si>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</si>
  <si>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</si>
  <si>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</si>
  <si>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</si>
  <si>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</si>
  <si>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</si>
  <si>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</si>
  <si>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</si>
  <si>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</si>
  <si>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</si>
  <si>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</si>
  <si>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</si>
  <si>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</si>
  <si>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</si>
  <si>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</si>
  <si>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</si>
  <si>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</si>
  <si>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</si>
  <si>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</si>
  <si>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</si>
  <si>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</si>
  <si>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</si>
  <si>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</si>
  <si>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</si>
  <si>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</si>
  <si>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</si>
  <si>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</si>
  <si>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</si>
  <si>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</si>
  <si>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</si>
  <si>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</si>
  <si>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</si>
  <si>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</si>
  <si>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</si>
  <si>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</si>
  <si>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</si>
  <si>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</si>
  <si>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</si>
  <si>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</si>
  <si>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</si>
  <si>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</si>
  <si>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</si>
  <si>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</si>
  <si>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</si>
  <si>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</si>
  <si>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</si>
  <si>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</si>
  <si>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</si>
  <si>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</si>
  <si>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</si>
  <si>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</si>
  <si>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</si>
  <si>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</si>
  <si>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</si>
  <si>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</si>
  <si>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</si>
  <si>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</si>
  <si>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</si>
  <si>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</si>
  <si>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</si>
  <si>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</si>
  <si>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</si>
  <si>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</si>
  <si>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</si>
  <si>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</si>
  <si>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</si>
  <si>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</si>
  <si>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</si>
  <si>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</si>
  <si>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</si>
  <si>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</si>
  <si>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</si>
  <si>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</si>
  <si>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</si>
  <si>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</si>
  <si>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</si>
  <si>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</si>
  <si>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</si>
  <si>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</si>
  <si>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</si>
  <si>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</si>
  <si>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</si>
  <si>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</si>
  <si>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</si>
  <si>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</si>
  <si>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</si>
  <si>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</si>
  <si>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</si>
  <si>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</si>
  <si>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</si>
  <si>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</si>
  <si>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</si>
  <si>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</si>
  <si>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</si>
  <si>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</si>
  <si>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</si>
  <si>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</si>
  <si>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</si>
  <si>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</si>
  <si>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</si>
  <si>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</si>
  <si>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</si>
  <si>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</si>
  <si>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</si>
  <si>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</si>
  <si>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</si>
  <si>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</si>
  <si>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</si>
  <si>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</si>
  <si>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</si>
  <si>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</si>
  <si>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</si>
  <si>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</si>
  <si>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</si>
  <si>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</si>
  <si>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</si>
  <si>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</si>
  <si>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</si>
  <si>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</si>
  <si>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</si>
  <si>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</si>
  <si>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</si>
  <si>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</si>
  <si>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</si>
  <si>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</si>
  <si>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</si>
  <si>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</si>
  <si>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</si>
  <si>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</si>
  <si>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</si>
  <si>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</si>
  <si>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</si>
  <si>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</si>
  <si>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</si>
  <si>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</si>
  <si>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</si>
  <si>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</si>
  <si>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</si>
  <si>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</si>
  <si>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</si>
  <si>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</si>
  <si>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</si>
  <si>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</si>
  <si>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</si>
  <si>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</si>
  <si>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</si>
  <si>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</si>
  <si>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</si>
  <si>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</si>
  <si>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</si>
  <si>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</si>
  <si>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</si>
  <si>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</si>
  <si>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</si>
  <si>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</si>
  <si>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</si>
  <si>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</si>
  <si>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</si>
  <si>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</si>
  <si>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</si>
  <si>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</si>
  <si>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</si>
  <si>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</si>
  <si>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</si>
  <si>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</si>
  <si>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</si>
  <si>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</si>
  <si>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</si>
  <si>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</si>
  <si>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</si>
  <si>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</si>
  <si>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</si>
  <si>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</si>
  <si>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</si>
  <si>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</si>
  <si>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</si>
  <si>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</si>
  <si>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</si>
  <si>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</si>
  <si>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</si>
  <si>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</si>
  <si>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</si>
  <si>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</si>
  <si>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</si>
  <si>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</si>
  <si>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</si>
  <si>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</si>
  <si>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</si>
  <si>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</si>
  <si>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</si>
  <si>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</si>
  <si>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</si>
  <si>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</si>
  <si>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</si>
  <si>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</si>
  <si>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</si>
  <si>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</si>
  <si>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</si>
  <si>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</si>
  <si>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</si>
  <si>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</si>
  <si>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</si>
  <si>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</si>
  <si>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</si>
  <si>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</si>
  <si>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</si>
  <si>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</si>
  <si>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</si>
  <si>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</si>
  <si>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</si>
  <si>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</si>
  <si>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</si>
  <si>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</si>
  <si>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</si>
  <si>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</si>
  <si>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</si>
  <si>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</si>
  <si>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</si>
  <si>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</si>
  <si>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</si>
  <si>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</si>
  <si>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</si>
  <si>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</si>
  <si>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</si>
  <si>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</si>
  <si>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</si>
  <si>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</si>
  <si>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</si>
  <si>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</si>
  <si>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</si>
  <si>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</si>
  <si>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</si>
  <si>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</si>
  <si>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</si>
  <si>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</si>
  <si>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</si>
  <si>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</si>
  <si>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</si>
  <si>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</si>
  <si>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</si>
  <si>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</si>
  <si>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</si>
  <si>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</si>
  <si>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</si>
  <si>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</si>
  <si>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</si>
  <si>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</si>
  <si>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</si>
  <si>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</si>
  <si>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</si>
  <si>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</si>
  <si>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</si>
  <si>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</si>
  <si>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</si>
  <si>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</si>
  <si>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</si>
  <si>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</si>
  <si>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</si>
  <si>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</si>
  <si>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</si>
  <si>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</si>
  <si>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</si>
  <si>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</si>
  <si>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</si>
  <si>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</si>
  <si>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</si>
  <si>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</si>
  <si>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</si>
  <si>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</si>
  <si>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</si>
  <si>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</si>
  <si>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</si>
  <si>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</si>
  <si>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</si>
  <si>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</si>
  <si>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</si>
  <si>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</si>
  <si>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</si>
  <si>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</si>
  <si>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</si>
  <si>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</si>
  <si>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</si>
  <si>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</si>
  <si>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</si>
  <si>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</si>
  <si>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</si>
  <si>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</si>
  <si>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</si>
  <si>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</si>
  <si>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</si>
  <si>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</si>
  <si>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</si>
  <si>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</si>
  <si>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</si>
  <si>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</si>
  <si>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</si>
  <si>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</si>
  <si>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</si>
  <si>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</si>
  <si>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</si>
  <si>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</si>
  <si>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</si>
  <si>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</si>
  <si>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</si>
  <si>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</si>
  <si>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</si>
  <si>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</si>
  <si>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</si>
  <si>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</si>
  <si>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</si>
  <si>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</si>
  <si>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</si>
  <si>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</si>
  <si>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</si>
  <si>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</si>
  <si>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</si>
  <si>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</si>
  <si>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</si>
  <si>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</si>
  <si>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</si>
  <si>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</si>
  <si>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</si>
  <si>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</si>
  <si>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</si>
  <si>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</si>
  <si>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</si>
  <si>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</si>
  <si>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</si>
  <si>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</si>
  <si>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</si>
  <si>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</si>
  <si>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</si>
  <si>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</si>
  <si>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</si>
  <si>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</si>
  <si>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</si>
  <si>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</si>
  <si>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</si>
  <si>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</si>
  <si>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</si>
  <si>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</si>
  <si>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</si>
  <si>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</si>
  <si>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</si>
  <si>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</si>
  <si>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</si>
  <si>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</si>
  <si>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</si>
  <si>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</si>
  <si>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</si>
  <si>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</si>
  <si>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</si>
  <si>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</si>
  <si>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</si>
  <si>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</si>
  <si>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</si>
  <si>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</si>
  <si>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</si>
  <si>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</si>
  <si>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</si>
  <si>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</si>
  <si>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</si>
  <si>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</si>
  <si>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</si>
  <si>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</si>
  <si>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</si>
  <si>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</si>
  <si>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</si>
  <si>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</si>
  <si>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</si>
  <si>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</si>
  <si>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</si>
  <si>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</si>
  <si>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</si>
  <si>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</si>
  <si>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</si>
  <si>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</si>
  <si>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</si>
  <si>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</si>
  <si>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</si>
  <si>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</si>
  <si>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</si>
  <si>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</si>
  <si>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VALORE IVA</t>
  </si>
  <si>
    <t>MONITOR DESC</t>
  </si>
  <si>
    <t>Esito</t>
  </si>
  <si>
    <t>Respinto</t>
  </si>
  <si>
    <t>Sufficiente</t>
  </si>
  <si>
    <t>Discreto</t>
  </si>
  <si>
    <t>Buono</t>
  </si>
  <si>
    <t>Conteggio</t>
  </si>
  <si>
    <t>Tot.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</si>
</sst>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44" fontId="6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Row],[Column2]],$F$2:$G$5,2,FALSE)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E25" sqref="E25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18" customWidth="1"/>
    <col min="5" max="5" width="102.19921875" bestFit="1" customWidth="1"/>
    <col min="6" max="6" width="5.59765625" customWidth="1"/>
    <col min="7" max="7" width="7.19921875" customWidth="1"/>
    <col min="8" max="26" width="8.7968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C2-(C2/(1+0.2))</f>
        <v>46833.333333333314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15" si="0">C3-(C3/(1+0.2))</f>
        <v>53833.333333333314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57333.333333333314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60166.666666666628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109333.33333333326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219333.33333333326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265666.66666666651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453166.66666666651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/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ref="D17:D18" si="2">C17-(C17/(1+0.2))</f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2"/>
        <v>2309833.3333333321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/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ref="D20:D35" si="3">C20-(C20/(1+0.2))</f>
        <v>27833.333333333314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3"/>
        <v>33666.666666666657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3"/>
        <v>33833.333333333314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3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3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3"/>
        <v>43166.666666666657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3"/>
        <v>44833.333333333314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3"/>
        <v>45166.666666666657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3"/>
        <v>48666.666666666657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3"/>
        <v>48833.333333333314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3"/>
        <v>51166.666666666657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3"/>
        <v>73333.333333333314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3"/>
        <v>81166.666666666628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3"/>
        <v>94333.333333333314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3"/>
        <v>133666.66666666663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3"/>
        <v>263166.66666666651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/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ref="D37:D61" si="4">C37-(C37/(1+0.2))</f>
        <v>11666.666666666664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4"/>
        <v>17333.333333333328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4"/>
        <v>21166.666666666657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4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4"/>
        <v>29833.333333333314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4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4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4"/>
        <v>33833.333333333314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4"/>
        <v>35333.333333333314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4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4"/>
        <v>40833.333333333314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4"/>
        <v>41833.333333333314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4"/>
        <v>42833.333333333314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4"/>
        <v>44833.333333333314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4"/>
        <v>52333.333333333314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4"/>
        <v>54166.666666666628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4"/>
        <v>57833.333333333314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4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4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4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4"/>
        <v>79333.333333333314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4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4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4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4"/>
        <v>247833.33333333326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/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ref="D63:D77" si="5">C63-(C63/(1+0.2))</f>
        <v>16833.333333333328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5"/>
        <v>6333.3333333333321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5"/>
        <v>22833.333333333328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5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si="5"/>
        <v>83500</v>
      </c>
      <c r="E67" s="4" t="str">
        <f t="shared" ref="E67:E130" si="6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5"/>
        <v>71333.333333333314</v>
      </c>
      <c r="E68" s="4" t="str">
        <f t="shared" si="6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5"/>
        <v>93500</v>
      </c>
      <c r="E69" s="4" t="str">
        <f t="shared" si="6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5"/>
        <v>263000</v>
      </c>
      <c r="E70" s="4" t="str">
        <f t="shared" si="6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5"/>
        <v>5666.6666666666642</v>
      </c>
      <c r="E71" s="4" t="str">
        <f t="shared" si="6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5"/>
        <v>3333.3333333333321</v>
      </c>
      <c r="E72" s="4" t="str">
        <f t="shared" si="6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5"/>
        <v>3833.3333333333321</v>
      </c>
      <c r="E73" s="4" t="str">
        <f t="shared" si="6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5"/>
        <v>16333.333333333328</v>
      </c>
      <c r="E74" s="4" t="str">
        <f t="shared" si="6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5"/>
        <v>41833.333333333314</v>
      </c>
      <c r="E75" s="4" t="str">
        <f t="shared" si="6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5"/>
        <v>2500</v>
      </c>
      <c r="E76" s="4" t="str">
        <f t="shared" si="6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5"/>
        <v>2333.3333333333321</v>
      </c>
      <c r="E77" s="4" t="str">
        <f t="shared" si="6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/>
      <c r="E78" s="4" t="str">
        <f t="shared" si="6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ref="D79:D102" si="7">C79-(C79/(1+0.2))</f>
        <v>66500</v>
      </c>
      <c r="E79" s="4" t="str">
        <f t="shared" si="6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7"/>
        <v>43166.666666666657</v>
      </c>
      <c r="E80" s="4" t="str">
        <f t="shared" si="6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7"/>
        <v>54000</v>
      </c>
      <c r="E81" s="4" t="str">
        <f t="shared" si="6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7"/>
        <v>63000</v>
      </c>
      <c r="E82" s="4" t="str">
        <f t="shared" si="6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7"/>
        <v>78166.666666666628</v>
      </c>
      <c r="E83" s="4" t="str">
        <f t="shared" si="6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7"/>
        <v>92666.666666666628</v>
      </c>
      <c r="E84" s="4" t="str">
        <f t="shared" si="6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7"/>
        <v>79333.333333333314</v>
      </c>
      <c r="E85" s="4" t="str">
        <f t="shared" si="6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7"/>
        <v>79500</v>
      </c>
      <c r="E86" s="4" t="str">
        <f t="shared" si="6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7"/>
        <v>92666.666666666628</v>
      </c>
      <c r="E87" s="4" t="str">
        <f t="shared" si="6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7"/>
        <v>115833.33333333326</v>
      </c>
      <c r="E88" s="4" t="str">
        <f t="shared" si="6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7"/>
        <v>213166.66666666651</v>
      </c>
      <c r="E89" s="4" t="str">
        <f t="shared" si="6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7"/>
        <v>5833.3333333333321</v>
      </c>
      <c r="E90" s="4" t="str">
        <f t="shared" si="6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7"/>
        <v>29166.666666666657</v>
      </c>
      <c r="E91" s="4" t="str">
        <f t="shared" si="6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7"/>
        <v>45333.333333333314</v>
      </c>
      <c r="E92" s="4" t="str">
        <f t="shared" si="6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7"/>
        <v>33000</v>
      </c>
      <c r="E93" s="4" t="str">
        <f t="shared" si="6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7"/>
        <v>48333.333333333314</v>
      </c>
      <c r="E94" s="4" t="str">
        <f t="shared" si="6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7"/>
        <v>98166.666666666628</v>
      </c>
      <c r="E95" s="4" t="str">
        <f t="shared" si="6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7"/>
        <v>123833.33333333326</v>
      </c>
      <c r="E96" s="4" t="str">
        <f t="shared" si="6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7"/>
        <v>45166.666666666657</v>
      </c>
      <c r="E97" s="4" t="str">
        <f t="shared" si="6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7"/>
        <v>105333.33333333326</v>
      </c>
      <c r="E98" s="4" t="str">
        <f t="shared" si="6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7"/>
        <v>15000</v>
      </c>
      <c r="E99" s="4" t="str">
        <f t="shared" si="6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7"/>
        <v>666.66666666666652</v>
      </c>
      <c r="E100" s="4" t="str">
        <f t="shared" si="6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7"/>
        <v>833.33333333333303</v>
      </c>
      <c r="E101" s="4" t="str">
        <f t="shared" si="6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7"/>
        <v>6833.3333333333285</v>
      </c>
      <c r="E102" s="4" t="str">
        <f t="shared" si="6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/>
      <c r="E103" s="4" t="str">
        <f t="shared" si="6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ref="D104:D106" si="8">C104-(C104/(1+0.2))</f>
        <v>122833.33333333326</v>
      </c>
      <c r="E104" s="4" t="str">
        <f t="shared" si="6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8"/>
        <v>151666.66666666663</v>
      </c>
      <c r="E105" s="4" t="str">
        <f t="shared" si="6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8"/>
        <v>40166.666666666657</v>
      </c>
      <c r="E106" s="4" t="str">
        <f t="shared" si="6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/>
      <c r="E107" s="4" t="str">
        <f t="shared" si="6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ref="D108:D115" si="9">C108-(C108/(1+0.2))</f>
        <v>18666.666666666657</v>
      </c>
      <c r="E108" s="4" t="str">
        <f t="shared" si="6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9"/>
        <v>18833.333333333328</v>
      </c>
      <c r="E109" s="4" t="str">
        <f t="shared" si="6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9"/>
        <v>20166.666666666657</v>
      </c>
      <c r="E110" s="4" t="str">
        <f t="shared" si="6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9"/>
        <v>26666.666666666657</v>
      </c>
      <c r="E111" s="4" t="str">
        <f t="shared" si="6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9"/>
        <v>32500</v>
      </c>
      <c r="E112" s="4" t="str">
        <f t="shared" si="6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9"/>
        <v>35833.333333333314</v>
      </c>
      <c r="E113" s="4" t="str">
        <f t="shared" si="6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9"/>
        <v>53500</v>
      </c>
      <c r="E114" s="4" t="str">
        <f t="shared" si="6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9"/>
        <v>102333.33333333331</v>
      </c>
      <c r="E115" s="4" t="str">
        <f t="shared" si="6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/>
      <c r="E116" s="4" t="str">
        <f t="shared" si="6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ref="D117:D127" si="10">C117-(C117/(1+0.2))</f>
        <v>5000</v>
      </c>
      <c r="E117" s="4" t="str">
        <f t="shared" si="6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10"/>
        <v>5666.6666666666642</v>
      </c>
      <c r="E118" s="4" t="str">
        <f t="shared" si="6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10"/>
        <v>5833.3333333333321</v>
      </c>
      <c r="E119" s="4" t="str">
        <f t="shared" si="6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10"/>
        <v>12833.333333333328</v>
      </c>
      <c r="E120" s="4" t="str">
        <f t="shared" si="6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10"/>
        <v>120500</v>
      </c>
      <c r="E121" s="4" t="str">
        <f t="shared" si="6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10"/>
        <v>123666.66666666663</v>
      </c>
      <c r="E122" s="4" t="str">
        <f t="shared" si="6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10"/>
        <v>129666.66666666663</v>
      </c>
      <c r="E123" s="4" t="str">
        <f t="shared" si="6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10"/>
        <v>146333.33333333326</v>
      </c>
      <c r="E124" s="4" t="str">
        <f t="shared" si="6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10"/>
        <v>147166.66666666663</v>
      </c>
      <c r="E125" s="4" t="str">
        <f t="shared" si="6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10"/>
        <v>152166.66666666663</v>
      </c>
      <c r="E126" s="4" t="str">
        <f t="shared" si="6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10"/>
        <v>187500</v>
      </c>
      <c r="E127" s="4" t="str">
        <f t="shared" si="6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/>
      <c r="E128" s="4" t="str">
        <f t="shared" si="6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ref="D129:D131" si="11">C129-(C129/(1+0.2))</f>
        <v>5500</v>
      </c>
      <c r="E129" s="4" t="str">
        <f t="shared" si="6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11"/>
        <v>8666.6666666666642</v>
      </c>
      <c r="E130" s="4" t="str">
        <f t="shared" si="6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si="11"/>
        <v>16166.666666666657</v>
      </c>
      <c r="E131" s="4" t="str">
        <f t="shared" ref="E131:E194" si="12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/>
      <c r="E132" s="4" t="str">
        <f t="shared" si="12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ref="D133:D149" si="13">C133-(C133/(1+0.2))</f>
        <v>21833.333333333328</v>
      </c>
      <c r="E133" s="4" t="str">
        <f t="shared" si="12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13"/>
        <v>28166.666666666657</v>
      </c>
      <c r="E134" s="4" t="str">
        <f t="shared" si="12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13"/>
        <v>31666.666666666657</v>
      </c>
      <c r="E135" s="4" t="str">
        <f t="shared" si="12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13"/>
        <v>31833.333333333314</v>
      </c>
      <c r="E136" s="4" t="str">
        <f t="shared" si="12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13"/>
        <v>32833.333333333314</v>
      </c>
      <c r="E137" s="4" t="str">
        <f t="shared" si="12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13"/>
        <v>33500</v>
      </c>
      <c r="E138" s="4" t="str">
        <f t="shared" si="12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13"/>
        <v>36666.666666666657</v>
      </c>
      <c r="E139" s="4" t="str">
        <f t="shared" si="12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13"/>
        <v>41666.666666666657</v>
      </c>
      <c r="E140" s="4" t="str">
        <f t="shared" si="12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13"/>
        <v>42833.333333333314</v>
      </c>
      <c r="E141" s="4" t="str">
        <f t="shared" si="12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13"/>
        <v>46333.333333333314</v>
      </c>
      <c r="E142" s="4" t="str">
        <f t="shared" si="12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13"/>
        <v>46666.666666666657</v>
      </c>
      <c r="E143" s="4" t="str">
        <f t="shared" si="12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13"/>
        <v>50000</v>
      </c>
      <c r="E144" s="4" t="str">
        <f t="shared" si="12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13"/>
        <v>50833.333333333314</v>
      </c>
      <c r="E145" s="4" t="str">
        <f t="shared" si="12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13"/>
        <v>55833.333333333314</v>
      </c>
      <c r="E146" s="4" t="str">
        <f t="shared" si="12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13"/>
        <v>60000</v>
      </c>
      <c r="E147" s="4" t="str">
        <f t="shared" si="12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13"/>
        <v>71500</v>
      </c>
      <c r="E148" s="4" t="str">
        <f t="shared" si="12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13"/>
        <v>116833.33333333326</v>
      </c>
      <c r="E149" s="4" t="str">
        <f t="shared" si="12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/>
      <c r="E150" s="4" t="str">
        <f t="shared" si="12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ref="D151:D161" si="14">C151-(C151/(1+0.2))</f>
        <v>15000</v>
      </c>
      <c r="E151" s="4" t="str">
        <f t="shared" si="12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14"/>
        <v>11500</v>
      </c>
      <c r="E152" s="4" t="str">
        <f t="shared" si="12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14"/>
        <v>14833.333333333328</v>
      </c>
      <c r="E153" s="4" t="str">
        <f t="shared" si="12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14"/>
        <v>23000</v>
      </c>
      <c r="E154" s="4" t="str">
        <f t="shared" si="12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14"/>
        <v>32666.666666666657</v>
      </c>
      <c r="E155" s="4" t="str">
        <f t="shared" si="12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14"/>
        <v>54833.333333333314</v>
      </c>
      <c r="E156" s="4" t="str">
        <f t="shared" si="12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14"/>
        <v>49166.666666666657</v>
      </c>
      <c r="E157" s="4" t="str">
        <f t="shared" si="12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14"/>
        <v>3166.6666666666661</v>
      </c>
      <c r="E158" s="4" t="str">
        <f t="shared" si="12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14"/>
        <v>4333.3333333333321</v>
      </c>
      <c r="E159" s="4" t="str">
        <f t="shared" si="12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14"/>
        <v>4666.6666666666642</v>
      </c>
      <c r="E160" s="4" t="str">
        <f t="shared" si="12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14"/>
        <v>9333.3333333333285</v>
      </c>
      <c r="E161" s="4" t="str">
        <f t="shared" si="12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/>
      <c r="E162" s="4" t="str">
        <f t="shared" si="12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ref="D163:D183" si="15">C163-(C163/(1+0.2))</f>
        <v>36000</v>
      </c>
      <c r="E163" s="4" t="str">
        <f t="shared" si="12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15"/>
        <v>41666.666666666657</v>
      </c>
      <c r="E164" s="4" t="str">
        <f t="shared" si="12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15"/>
        <v>63666.666666666628</v>
      </c>
      <c r="E165" s="4" t="str">
        <f t="shared" si="12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15"/>
        <v>87333.333333333314</v>
      </c>
      <c r="E166" s="4" t="str">
        <f t="shared" si="12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15"/>
        <v>126166.66666666663</v>
      </c>
      <c r="E167" s="4" t="str">
        <f t="shared" si="12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15"/>
        <v>174166.66666666663</v>
      </c>
      <c r="E168" s="4" t="str">
        <f t="shared" si="12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15"/>
        <v>261333.33333333326</v>
      </c>
      <c r="E169" s="4" t="str">
        <f t="shared" si="12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15"/>
        <v>19500</v>
      </c>
      <c r="E170" s="4" t="str">
        <f t="shared" si="12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15"/>
        <v>26333.333333333314</v>
      </c>
      <c r="E171" s="4" t="str">
        <f t="shared" si="12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15"/>
        <v>43333.333333333314</v>
      </c>
      <c r="E172" s="4" t="str">
        <f t="shared" si="12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15"/>
        <v>32166.666666666657</v>
      </c>
      <c r="E173" s="4" t="str">
        <f t="shared" si="12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15"/>
        <v>45000</v>
      </c>
      <c r="E174" s="4" t="str">
        <f t="shared" si="12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15"/>
        <v>52333.333333333314</v>
      </c>
      <c r="E175" s="4" t="str">
        <f t="shared" si="12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15"/>
        <v>149000</v>
      </c>
      <c r="E176" s="4" t="str">
        <f t="shared" si="12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15"/>
        <v>173333.33333333326</v>
      </c>
      <c r="E177" s="4" t="str">
        <f t="shared" si="12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15"/>
        <v>1333.333333333333</v>
      </c>
      <c r="E178" s="4" t="str">
        <f t="shared" si="12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15"/>
        <v>1666.6666666666661</v>
      </c>
      <c r="E179" s="4" t="str">
        <f t="shared" si="12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15"/>
        <v>4000</v>
      </c>
      <c r="E180" s="4" t="str">
        <f t="shared" si="12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15"/>
        <v>1833.3333333333321</v>
      </c>
      <c r="E181" s="4" t="str">
        <f t="shared" si="12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15"/>
        <v>1666.6666666666661</v>
      </c>
      <c r="E182" s="4" t="str">
        <f t="shared" si="12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15"/>
        <v>4333.3333333333321</v>
      </c>
      <c r="E183" s="4" t="str">
        <f t="shared" si="12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/>
      <c r="E184" s="4" t="str">
        <f t="shared" si="12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ref="D185:D191" si="16">C185-(C185/(1+0.2))</f>
        <v>3666.6666666666642</v>
      </c>
      <c r="E185" s="4" t="str">
        <f t="shared" si="12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16"/>
        <v>10500</v>
      </c>
      <c r="E186" s="4" t="str">
        <f t="shared" si="12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16"/>
        <v>10500</v>
      </c>
      <c r="E187" s="4" t="str">
        <f t="shared" si="12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16"/>
        <v>4333.3333333333321</v>
      </c>
      <c r="E188" s="4" t="str">
        <f t="shared" si="12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16"/>
        <v>4166.6666666666642</v>
      </c>
      <c r="E189" s="4" t="str">
        <f t="shared" si="12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16"/>
        <v>4166.6666666666642</v>
      </c>
      <c r="E190" s="4" t="str">
        <f t="shared" si="12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16"/>
        <v>7666.6666666666642</v>
      </c>
      <c r="E191" s="4" t="str">
        <f t="shared" si="12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/>
      <c r="E192" s="4" t="str">
        <f t="shared" si="12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ref="D193:D227" si="17">C193-(C193/(1+0.2))</f>
        <v>6166.6666666666642</v>
      </c>
      <c r="E193" s="4" t="str">
        <f t="shared" si="12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17"/>
        <v>6166.6666666666642</v>
      </c>
      <c r="E194" s="4" t="str">
        <f t="shared" si="12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si="17"/>
        <v>1833.3333333333321</v>
      </c>
      <c r="E195" s="4" t="str">
        <f t="shared" ref="E195:E258" si="18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17"/>
        <v>7666.6666666666642</v>
      </c>
      <c r="E196" s="4" t="str">
        <f t="shared" si="18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17"/>
        <v>3166.6666666666661</v>
      </c>
      <c r="E197" s="4" t="str">
        <f t="shared" si="18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17"/>
        <v>2166.6666666666661</v>
      </c>
      <c r="E198" s="4" t="str">
        <f t="shared" si="18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17"/>
        <v>4333.3333333333321</v>
      </c>
      <c r="E199" s="4" t="str">
        <f t="shared" si="18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17"/>
        <v>4333.3333333333321</v>
      </c>
      <c r="E200" s="4" t="str">
        <f t="shared" si="18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17"/>
        <v>3333.3333333333321</v>
      </c>
      <c r="E201" s="4" t="str">
        <f t="shared" si="18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17"/>
        <v>8166.6666666666642</v>
      </c>
      <c r="E202" s="4" t="str">
        <f t="shared" si="18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17"/>
        <v>5500</v>
      </c>
      <c r="E203" s="4" t="str">
        <f t="shared" si="18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17"/>
        <v>11333.333333333328</v>
      </c>
      <c r="E204" s="4" t="str">
        <f t="shared" si="18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17"/>
        <v>5500</v>
      </c>
      <c r="E205" s="4" t="str">
        <f t="shared" si="18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17"/>
        <v>24500</v>
      </c>
      <c r="E206" s="4" t="str">
        <f t="shared" si="18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17"/>
        <v>25166.666666666657</v>
      </c>
      <c r="E207" s="4" t="str">
        <f t="shared" si="18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17"/>
        <v>32833.333333333314</v>
      </c>
      <c r="E208" s="4" t="str">
        <f t="shared" si="18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17"/>
        <v>51666.666666666657</v>
      </c>
      <c r="E209" s="4" t="str">
        <f t="shared" si="18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17"/>
        <v>45166.666666666657</v>
      </c>
      <c r="E210" s="4" t="str">
        <f t="shared" si="18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17"/>
        <v>76333.333333333314</v>
      </c>
      <c r="E211" s="4" t="str">
        <f t="shared" si="18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17"/>
        <v>68666.666666666628</v>
      </c>
      <c r="E212" s="4" t="str">
        <f t="shared" si="18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17"/>
        <v>134500</v>
      </c>
      <c r="E213" s="4" t="str">
        <f t="shared" si="18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17"/>
        <v>666.66666666666652</v>
      </c>
      <c r="E214" s="4" t="str">
        <f t="shared" si="18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17"/>
        <v>13500</v>
      </c>
      <c r="E215" s="4" t="str">
        <f t="shared" si="18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17"/>
        <v>20833.333333333328</v>
      </c>
      <c r="E216" s="4" t="str">
        <f t="shared" si="18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17"/>
        <v>16333.333333333328</v>
      </c>
      <c r="E217" s="4" t="str">
        <f t="shared" si="18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17"/>
        <v>23333.333333333328</v>
      </c>
      <c r="E218" s="4" t="str">
        <f t="shared" si="18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17"/>
        <v>833.33333333333303</v>
      </c>
      <c r="E219" s="4" t="str">
        <f t="shared" si="18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17"/>
        <v>1000</v>
      </c>
      <c r="E220" s="4" t="str">
        <f t="shared" si="18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17"/>
        <v>1500</v>
      </c>
      <c r="E221" s="4" t="str">
        <f t="shared" si="18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17"/>
        <v>1333.333333333333</v>
      </c>
      <c r="E222" s="4" t="str">
        <f t="shared" si="18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17"/>
        <v>1833.3333333333321</v>
      </c>
      <c r="E223" s="4" t="str">
        <f t="shared" si="18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17"/>
        <v>3500</v>
      </c>
      <c r="E224" s="4" t="str">
        <f t="shared" si="18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17"/>
        <v>2333.3333333333321</v>
      </c>
      <c r="E225" s="4" t="str">
        <f t="shared" si="18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17"/>
        <v>3833.3333333333321</v>
      </c>
      <c r="E226" s="4" t="str">
        <f t="shared" si="18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17"/>
        <v>8500</v>
      </c>
      <c r="E227" s="4" t="str">
        <f t="shared" si="18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/>
      <c r="E228" s="4" t="str">
        <f t="shared" si="18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ref="D229:D278" si="19">C229-(C229/(1+0.2))</f>
        <v>33000</v>
      </c>
      <c r="E229" s="4" t="str">
        <f t="shared" si="18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19"/>
        <v>27833.333333333314</v>
      </c>
      <c r="E230" s="4" t="str">
        <f t="shared" si="18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19"/>
        <v>15833.333333333328</v>
      </c>
      <c r="E231" s="4" t="str">
        <f t="shared" si="18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19"/>
        <v>23500</v>
      </c>
      <c r="E232" s="4" t="str">
        <f t="shared" si="18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19"/>
        <v>58500</v>
      </c>
      <c r="E233" s="4" t="str">
        <f t="shared" si="18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19"/>
        <v>69000</v>
      </c>
      <c r="E234" s="4" t="str">
        <f t="shared" si="18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19"/>
        <v>10166.666666666664</v>
      </c>
      <c r="E235" s="4" t="str">
        <f t="shared" si="18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19"/>
        <v>148833.33333333326</v>
      </c>
      <c r="E236" s="4" t="str">
        <f t="shared" si="18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19"/>
        <v>164166.66666666663</v>
      </c>
      <c r="E237" s="4" t="str">
        <f t="shared" si="18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19"/>
        <v>49333.333333333314</v>
      </c>
      <c r="E238" s="4" t="str">
        <f t="shared" si="18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19"/>
        <v>114166.66666666663</v>
      </c>
      <c r="E239" s="4" t="str">
        <f t="shared" si="18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19"/>
        <v>189666.66666666663</v>
      </c>
      <c r="E240" s="4" t="str">
        <f t="shared" si="18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19"/>
        <v>222333.33333333326</v>
      </c>
      <c r="E241" s="4" t="str">
        <f t="shared" si="18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19"/>
        <v>5000</v>
      </c>
      <c r="E242" s="4" t="str">
        <f t="shared" si="18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19"/>
        <v>5000</v>
      </c>
      <c r="E243" s="4" t="str">
        <f t="shared" si="18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19"/>
        <v>67666.666666666628</v>
      </c>
      <c r="E244" s="4" t="str">
        <f t="shared" si="18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19"/>
        <v>32833.333333333314</v>
      </c>
      <c r="E245" s="4" t="str">
        <f t="shared" si="18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19"/>
        <v>107500</v>
      </c>
      <c r="E246" s="4" t="str">
        <f t="shared" si="18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19"/>
        <v>107500</v>
      </c>
      <c r="E247" s="4" t="str">
        <f t="shared" si="18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19"/>
        <v>43166.666666666657</v>
      </c>
      <c r="E248" s="4" t="str">
        <f t="shared" si="18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19"/>
        <v>107666.66666666663</v>
      </c>
      <c r="E249" s="4" t="str">
        <f t="shared" si="18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19"/>
        <v>43166.666666666657</v>
      </c>
      <c r="E250" s="4" t="str">
        <f t="shared" si="18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19"/>
        <v>107500</v>
      </c>
      <c r="E251" s="4" t="str">
        <f t="shared" si="18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19"/>
        <v>146500</v>
      </c>
      <c r="E252" s="4" t="str">
        <f t="shared" si="18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19"/>
        <v>43166.666666666657</v>
      </c>
      <c r="E253" s="4" t="str">
        <f t="shared" si="18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19"/>
        <v>45666.666666666657</v>
      </c>
      <c r="E254" s="4" t="str">
        <f t="shared" si="18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19"/>
        <v>162500</v>
      </c>
      <c r="E255" s="4" t="str">
        <f t="shared" si="18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19"/>
        <v>80000</v>
      </c>
      <c r="E256" s="4" t="str">
        <f t="shared" si="18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19"/>
        <v>197833.33333333326</v>
      </c>
      <c r="E257" s="4" t="str">
        <f t="shared" si="18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19"/>
        <v>138666.66666666663</v>
      </c>
      <c r="E258" s="4" t="str">
        <f t="shared" si="18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si="19"/>
        <v>37833.333333333314</v>
      </c>
      <c r="E259" s="4" t="str">
        <f t="shared" ref="E259:E322" si="20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19"/>
        <v>16333.333333333328</v>
      </c>
      <c r="E260" s="4" t="str">
        <f t="shared" si="20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19"/>
        <v>198333.33333333326</v>
      </c>
      <c r="E261" s="4" t="str">
        <f t="shared" si="20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19"/>
        <v>50000</v>
      </c>
      <c r="E262" s="4" t="str">
        <f t="shared" si="20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19"/>
        <v>401166.66666666651</v>
      </c>
      <c r="E263" s="4" t="str">
        <f t="shared" si="20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19"/>
        <v>170166.66666666663</v>
      </c>
      <c r="E264" s="4" t="str">
        <f t="shared" si="20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19"/>
        <v>107666.66666666663</v>
      </c>
      <c r="E265" s="4" t="str">
        <f t="shared" si="20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19"/>
        <v>43166.666666666657</v>
      </c>
      <c r="E266" s="4" t="str">
        <f t="shared" si="20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19"/>
        <v>32166.666666666657</v>
      </c>
      <c r="E267" s="4" t="str">
        <f t="shared" si="20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19"/>
        <v>16000</v>
      </c>
      <c r="E268" s="4" t="str">
        <f t="shared" si="20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19"/>
        <v>99000</v>
      </c>
      <c r="E269" s="4" t="str">
        <f t="shared" si="20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19"/>
        <v>47000</v>
      </c>
      <c r="E270" s="4" t="str">
        <f t="shared" si="20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19"/>
        <v>302333.33333333326</v>
      </c>
      <c r="E271" s="4" t="str">
        <f t="shared" si="20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19"/>
        <v>32166.666666666657</v>
      </c>
      <c r="E272" s="4" t="str">
        <f t="shared" si="20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19"/>
        <v>109000</v>
      </c>
      <c r="E273" s="4" t="str">
        <f t="shared" si="20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19"/>
        <v>121500</v>
      </c>
      <c r="E274" s="4" t="str">
        <f t="shared" si="20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19"/>
        <v>105333.33333333326</v>
      </c>
      <c r="E275" s="4" t="str">
        <f t="shared" si="20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19"/>
        <v>40000</v>
      </c>
      <c r="E276" s="4" t="str">
        <f t="shared" si="20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19"/>
        <v>159166.66666666663</v>
      </c>
      <c r="E277" s="4" t="str">
        <f t="shared" si="20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19"/>
        <v>187666.66666666663</v>
      </c>
      <c r="E278" s="4" t="str">
        <f t="shared" si="20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/>
      <c r="E279" s="4" t="str">
        <f t="shared" si="20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ref="D280:D313" si="21">C280-(C280/(1+0.2))</f>
        <v>49500</v>
      </c>
      <c r="E280" s="4" t="str">
        <f t="shared" si="20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21"/>
        <v>107666.66666666663</v>
      </c>
      <c r="E281" s="4" t="str">
        <f t="shared" si="20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21"/>
        <v>119000</v>
      </c>
      <c r="E282" s="4" t="str">
        <f t="shared" si="20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21"/>
        <v>134500</v>
      </c>
      <c r="E283" s="4" t="str">
        <f t="shared" si="20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21"/>
        <v>98500</v>
      </c>
      <c r="E284" s="4" t="str">
        <f t="shared" si="20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21"/>
        <v>153000</v>
      </c>
      <c r="E285" s="4" t="str">
        <f t="shared" si="20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21"/>
        <v>210833.33333333326</v>
      </c>
      <c r="E286" s="4" t="str">
        <f t="shared" si="20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21"/>
        <v>42666.666666666657</v>
      </c>
      <c r="E287" s="4" t="str">
        <f t="shared" si="20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21"/>
        <v>61833.333333333314</v>
      </c>
      <c r="E288" s="4" t="str">
        <f t="shared" si="20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21"/>
        <v>76166.666666666628</v>
      </c>
      <c r="E289" s="4" t="str">
        <f t="shared" si="20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21"/>
        <v>107000</v>
      </c>
      <c r="E290" s="4" t="str">
        <f t="shared" si="20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21"/>
        <v>261833.33333333326</v>
      </c>
      <c r="E291" s="4" t="str">
        <f t="shared" si="20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21"/>
        <v>126000</v>
      </c>
      <c r="E292" s="4" t="str">
        <f t="shared" si="20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21"/>
        <v>261833.33333333326</v>
      </c>
      <c r="E293" s="4" t="str">
        <f t="shared" si="20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21"/>
        <v>452666.66666666651</v>
      </c>
      <c r="E294" s="4" t="str">
        <f t="shared" si="20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21"/>
        <v>106666.66666666663</v>
      </c>
      <c r="E295" s="4" t="str">
        <f t="shared" si="20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21"/>
        <v>42500</v>
      </c>
      <c r="E296" s="4" t="str">
        <f t="shared" si="20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21"/>
        <v>68833.333333333314</v>
      </c>
      <c r="E297" s="4" t="str">
        <f t="shared" si="20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21"/>
        <v>60166.666666666628</v>
      </c>
      <c r="E298" s="4" t="str">
        <f t="shared" si="20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21"/>
        <v>90666.666666666628</v>
      </c>
      <c r="E299" s="4" t="str">
        <f t="shared" si="20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21"/>
        <v>113000</v>
      </c>
      <c r="E300" s="4" t="str">
        <f t="shared" si="20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21"/>
        <v>175666.66666666663</v>
      </c>
      <c r="E301" s="4" t="str">
        <f t="shared" si="20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21"/>
        <v>80333.333333333314</v>
      </c>
      <c r="E302" s="4" t="str">
        <f t="shared" si="20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21"/>
        <v>120333.33333333326</v>
      </c>
      <c r="E303" s="4" t="str">
        <f t="shared" si="20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21"/>
        <v>44833.333333333314</v>
      </c>
      <c r="E304" s="4" t="str">
        <f t="shared" si="20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21"/>
        <v>61833.333333333314</v>
      </c>
      <c r="E305" s="4" t="str">
        <f t="shared" si="20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21"/>
        <v>77000</v>
      </c>
      <c r="E306" s="4" t="str">
        <f t="shared" si="20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21"/>
        <v>90166.666666666628</v>
      </c>
      <c r="E307" s="4" t="str">
        <f t="shared" si="20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21"/>
        <v>108000</v>
      </c>
      <c r="E308" s="4" t="str">
        <f t="shared" si="20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21"/>
        <v>107333.33333333326</v>
      </c>
      <c r="E309" s="4" t="str">
        <f t="shared" si="20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21"/>
        <v>150333.33333333326</v>
      </c>
      <c r="E310" s="4" t="str">
        <f t="shared" si="20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21"/>
        <v>120333.33333333326</v>
      </c>
      <c r="E311" s="4" t="str">
        <f t="shared" si="20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21"/>
        <v>242833.33333333326</v>
      </c>
      <c r="E312" s="4" t="str">
        <f t="shared" si="20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21"/>
        <v>297666.66666666651</v>
      </c>
      <c r="E313" s="4" t="str">
        <f t="shared" si="20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/>
      <c r="E314" s="4" t="str">
        <f t="shared" si="20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ref="D315:D324" si="22">C315-(C315/(1+0.2))</f>
        <v>14166.666666666657</v>
      </c>
      <c r="E315" s="4" t="str">
        <f t="shared" si="20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22"/>
        <v>14000</v>
      </c>
      <c r="E316" s="4" t="str">
        <f t="shared" si="20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22"/>
        <v>19166.666666666657</v>
      </c>
      <c r="E317" s="4" t="str">
        <f t="shared" si="20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22"/>
        <v>25333.333333333328</v>
      </c>
      <c r="E318" s="4" t="str">
        <f t="shared" si="20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22"/>
        <v>13666.666666666657</v>
      </c>
      <c r="E319" s="4" t="str">
        <f t="shared" si="20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22"/>
        <v>14000</v>
      </c>
      <c r="E320" s="4" t="str">
        <f t="shared" si="20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22"/>
        <v>19166.666666666657</v>
      </c>
      <c r="E321" s="4" t="str">
        <f t="shared" si="20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22"/>
        <v>25500</v>
      </c>
      <c r="E322" s="4" t="str">
        <f t="shared" si="20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si="22"/>
        <v>13333.333333333328</v>
      </c>
      <c r="E323" s="4" t="str">
        <f t="shared" ref="E323:E337" si="23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22"/>
        <v>17000</v>
      </c>
      <c r="E324" s="4" t="str">
        <f t="shared" si="23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/>
      <c r="E325" s="4" t="str">
        <f t="shared" si="23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ref="D326:D337" si="24">C326-(C326/(1+0.2))</f>
        <v>33000</v>
      </c>
      <c r="E326" s="4" t="str">
        <f t="shared" si="23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24"/>
        <v>38833.333333333314</v>
      </c>
      <c r="E327" s="4" t="str">
        <f t="shared" si="23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24"/>
        <v>46500</v>
      </c>
      <c r="E328" s="4" t="str">
        <f t="shared" si="23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24"/>
        <v>49666.666666666657</v>
      </c>
      <c r="E329" s="4" t="str">
        <f t="shared" si="23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24"/>
        <v>79666.666666666628</v>
      </c>
      <c r="E330" s="4" t="str">
        <f t="shared" si="23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24"/>
        <v>104333.33333333331</v>
      </c>
      <c r="E331" s="4" t="str">
        <f t="shared" si="23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24"/>
        <v>126166.66666666663</v>
      </c>
      <c r="E332" s="4" t="str">
        <f t="shared" si="23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24"/>
        <v>188000</v>
      </c>
      <c r="E333" s="4" t="str">
        <f t="shared" si="23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24"/>
        <v>254500</v>
      </c>
      <c r="E334" s="4" t="str">
        <f t="shared" si="23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24"/>
        <v>689000</v>
      </c>
      <c r="E335" s="4" t="str">
        <f t="shared" si="23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24"/>
        <v>1141666.666666666</v>
      </c>
      <c r="E336" s="4" t="str">
        <f t="shared" si="23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24"/>
        <v>1952000</v>
      </c>
      <c r="E337" s="4" t="str">
        <f t="shared" si="23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autoFilter ref="A1:D337" xr:uid="{00000000-0001-0000-0000-000000000000}"/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202" zoomScaleNormal="202" workbookViewId="0">
      <selection activeCell="C3" sqref="C3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14" customWidth="1"/>
    <col min="5" max="5" width="9.19921875" customWidth="1"/>
    <col min="6" max="6" width="11" bestFit="1" customWidth="1"/>
    <col min="7" max="7" width="14.19921875" customWidth="1"/>
    <col min="8" max="8" width="8" customWidth="1"/>
    <col min="9" max="26" width="9.19921875" customWidth="1"/>
  </cols>
  <sheetData>
    <row r="1" spans="1:26" ht="12.75" customHeight="1" x14ac:dyDescent="0.2">
      <c r="A1" s="6" t="s">
        <v>484</v>
      </c>
      <c r="B1" s="6" t="s">
        <v>485</v>
      </c>
      <c r="C1" s="6" t="e">
        <f>VLOOKUP(Table_1[[#This Row],[Column2]],$F$2:$G$5,2,FALSE)</f>
        <v>#N/A</v>
      </c>
      <c r="D1" s="4"/>
      <c r="E1" s="4"/>
      <c r="F1" s="4" t="s">
        <v>485</v>
      </c>
      <c r="G1" s="4" t="s">
        <v>571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VLOOKUP(Table_1[[#This Row],[Column2]],$F$2:$G$5,2,FALSE)</f>
        <v>Sufficiente</v>
      </c>
      <c r="D2" s="8"/>
      <c r="E2" s="8"/>
      <c r="F2" s="8">
        <v>0</v>
      </c>
      <c r="G2" s="8" t="s">
        <v>572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VLOOKUP(Table_1[[#This Row],[Column2]],$F$2:$G$5,2,FALSE)</f>
        <v>Discreto</v>
      </c>
      <c r="E3" s="8"/>
      <c r="F3" s="8">
        <v>40</v>
      </c>
      <c r="G3" s="8" t="s">
        <v>573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VLOOKUP(Table_1[[#This Row],[Column2]],$F$2:$G$5,2,FALSE)</f>
        <v>Discreto</v>
      </c>
      <c r="E4" s="8"/>
      <c r="F4" s="8">
        <v>60</v>
      </c>
      <c r="G4" s="8" t="s">
        <v>574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VLOOKUP(Table_1[[#This Row],[Column2]],$F$2:$G$5,2,FALSE)</f>
        <v>Sufficiente</v>
      </c>
      <c r="E5" s="8"/>
      <c r="F5" s="8">
        <v>70</v>
      </c>
      <c r="G5" s="8" t="s">
        <v>575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VLOOKUP(Table_1[[#This Row],[Column2]],$F$2:$G$5,2,FALSE)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VLOOKUP(Table_1[[#This Row],[Column2]],$F$2:$G$5,2,FALSE)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VLOOKUP(Table_1[[#This Row],[Column2]],$F$2:$G$5,2,FALSE)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B1" workbookViewId="0">
      <selection activeCell="I10" sqref="I10"/>
    </sheetView>
  </sheetViews>
  <sheetFormatPr baseColWidth="10" defaultColWidth="14.3984375" defaultRowHeight="15" customHeight="1" x14ac:dyDescent="0.2"/>
  <cols>
    <col min="1" max="1" width="9.796875" customWidth="1"/>
    <col min="2" max="2" width="28.19921875" customWidth="1"/>
    <col min="3" max="3" width="21.19921875" customWidth="1"/>
    <col min="4" max="4" width="18" customWidth="1"/>
    <col min="5" max="5" width="21.796875" customWidth="1"/>
    <col min="6" max="6" width="3.796875" customWidth="1"/>
    <col min="7" max="7" width="12.59765625" bestFit="1" customWidth="1"/>
    <col min="8" max="8" width="13" bestFit="1" customWidth="1"/>
    <col min="9" max="9" width="16.796875" style="17" bestFit="1" customWidth="1"/>
    <col min="10" max="24" width="8.796875" customWidth="1"/>
  </cols>
  <sheetData>
    <row r="1" spans="1:24" ht="13.5" customHeight="1" x14ac:dyDescent="0.2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495</v>
      </c>
      <c r="H1" s="11" t="s">
        <v>576</v>
      </c>
      <c r="I1" s="16" t="s">
        <v>577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5" t="s">
        <v>499</v>
      </c>
      <c r="H2">
        <f>COUNTIF($C$2:$C$80,G2)</f>
        <v>11</v>
      </c>
      <c r="I2" s="17">
        <f>SUMIF($C$2:$C$80,G2,$D$2:$D$80)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5" t="s">
        <v>558</v>
      </c>
      <c r="H3">
        <f t="shared" ref="H3:H5" si="0">COUNTIF($C$2:$C$80,G3)</f>
        <v>5</v>
      </c>
      <c r="I3" s="17">
        <f t="shared" ref="I3:I7" si="1">SUMIF($C$2:$C$80,G3,$D$2:$D$80)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5" t="s">
        <v>506</v>
      </c>
      <c r="H4">
        <f t="shared" si="0"/>
        <v>4</v>
      </c>
      <c r="I4" s="17">
        <f t="shared" si="1"/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5" t="s">
        <v>547</v>
      </c>
      <c r="H5">
        <f t="shared" si="0"/>
        <v>4</v>
      </c>
      <c r="I5" s="17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t="s">
        <v>501</v>
      </c>
      <c r="H7">
        <f>COUNTIF($B$2:$B$80,G7)</f>
        <v>2</v>
      </c>
      <c r="I7" s="17">
        <f>SUMIF($B$2:$B$80,G7,$D$2:$D$80)</f>
        <v>73450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507</v>
      </c>
      <c r="H8">
        <f t="shared" ref="H8:H13" si="2">COUNTIF($B$2:$B$80,G8)</f>
        <v>1</v>
      </c>
      <c r="I8" s="17">
        <f t="shared" ref="I8:I13" si="3">SUMIF($B$2:$B$80,G8,$D$2:$D$80)</f>
        <v>50800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509</v>
      </c>
      <c r="H9">
        <f t="shared" si="2"/>
        <v>1</v>
      </c>
      <c r="I9" s="17">
        <f t="shared" si="3"/>
        <v>98450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511</v>
      </c>
      <c r="H10">
        <f t="shared" si="2"/>
        <v>1</v>
      </c>
      <c r="I10" s="17">
        <f t="shared" si="3"/>
        <v>7950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525</v>
      </c>
      <c r="H11">
        <f t="shared" si="2"/>
        <v>4</v>
      </c>
      <c r="I11" s="17">
        <f t="shared" si="3"/>
        <v>283000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528</v>
      </c>
      <c r="H12">
        <f t="shared" si="2"/>
        <v>2</v>
      </c>
      <c r="I12" s="17">
        <f t="shared" si="3"/>
        <v>107700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529</v>
      </c>
      <c r="H13">
        <f t="shared" si="2"/>
        <v>1</v>
      </c>
      <c r="I13" s="17">
        <f t="shared" si="3"/>
        <v>27270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Antonio Carbone - LB07645</cp:lastModifiedBy>
  <dcterms:created xsi:type="dcterms:W3CDTF">2005-04-12T12:35:30Z</dcterms:created>
  <dcterms:modified xsi:type="dcterms:W3CDTF">2024-10-01T16:46:13Z</dcterms:modified>
</cp:coreProperties>
</file>