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wa-my.sharepoint.com/personal/antonia_cristi_niwa_co_nz/Documents/Files-AC/Chile/Phyloseq/Sponges/"/>
    </mc:Choice>
  </mc:AlternateContent>
  <xr:revisionPtr revIDLastSave="94" documentId="8_{593D77F3-42E5-479A-9EF3-5E0E4ADF8715}" xr6:coauthVersionLast="45" xr6:coauthVersionMax="47" xr10:uidLastSave="{A4C27943-838E-4299-85A2-7EF620A11384}"/>
  <bookViews>
    <workbookView xWindow="-120" yWindow="-120" windowWidth="25440" windowHeight="15390" xr2:uid="{00000000-000D-0000-FFFF-FFFF00000000}"/>
  </bookViews>
  <sheets>
    <sheet name="Undetermined_S0_L001_R1_001.tri" sheetId="1" r:id="rId1"/>
    <sheet name="Hoja1" sheetId="2" r:id="rId2"/>
    <sheet name="Hoja2" sheetId="3" r:id="rId3"/>
  </sheets>
  <definedNames>
    <definedName name="_xlnm._FilterDatabase" localSheetId="1" hidden="1">Hoja1!$1:$1</definedName>
    <definedName name="_xlnm._FilterDatabase" localSheetId="0" hidden="1">Undetermined_S0_L001_R1_001.tri!$A$1:$M$1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G9" i="2"/>
  <c r="F9" i="2"/>
  <c r="G3" i="2"/>
  <c r="F3" i="2"/>
  <c r="G2" i="2"/>
  <c r="F2" i="2"/>
  <c r="E2" i="2"/>
  <c r="D2" i="2"/>
  <c r="E9" i="2"/>
  <c r="D9" i="2"/>
  <c r="E3" i="2"/>
  <c r="D3" i="2"/>
  <c r="M12" i="1" l="1"/>
  <c r="M11" i="1"/>
  <c r="M25" i="1"/>
  <c r="M5" i="1"/>
  <c r="M16" i="1"/>
  <c r="M17" i="1"/>
  <c r="M27" i="1"/>
  <c r="M21" i="1"/>
  <c r="M15" i="1"/>
  <c r="M3" i="1"/>
  <c r="M6" i="1"/>
  <c r="M13" i="1"/>
  <c r="M28" i="1"/>
  <c r="M18" i="1"/>
  <c r="M14" i="1"/>
  <c r="M30" i="1"/>
  <c r="M23" i="1"/>
  <c r="M24" i="1"/>
  <c r="M10" i="1"/>
  <c r="M7" i="1"/>
  <c r="M2" i="1"/>
  <c r="M26" i="1"/>
  <c r="M22" i="1"/>
  <c r="M20" i="1"/>
  <c r="M9" i="1"/>
  <c r="M19" i="1"/>
  <c r="M31" i="1"/>
  <c r="M8" i="1"/>
  <c r="M29" i="1"/>
</calcChain>
</file>

<file path=xl/sharedStrings.xml><?xml version="1.0" encoding="utf-8"?>
<sst xmlns="http://schemas.openxmlformats.org/spreadsheetml/2006/main" count="142" uniqueCount="66">
  <si>
    <t>group</t>
  </si>
  <si>
    <t>sobs</t>
  </si>
  <si>
    <t>shannon</t>
  </si>
  <si>
    <t>shannon_lci</t>
  </si>
  <si>
    <t>shannon_hci</t>
  </si>
  <si>
    <t>npshannon</t>
  </si>
  <si>
    <t>simpson</t>
  </si>
  <si>
    <t>simpson_lci</t>
  </si>
  <si>
    <t>simpson_hci</t>
  </si>
  <si>
    <t>Equidad</t>
  </si>
  <si>
    <t>Haliclona R1</t>
  </si>
  <si>
    <t>Hymeniacidon R1</t>
  </si>
  <si>
    <t>Haliclona r2</t>
  </si>
  <si>
    <t>HymeniacidonR2</t>
  </si>
  <si>
    <t>Haliclona R3</t>
  </si>
  <si>
    <t>Hymeniacidon R3</t>
  </si>
  <si>
    <t>Hymeniacidons R4</t>
  </si>
  <si>
    <t>Isodictya R1</t>
  </si>
  <si>
    <t>Hymeniacidon  R5</t>
  </si>
  <si>
    <t>Hymeniacidon R7</t>
  </si>
  <si>
    <t>Haliclona R4</t>
  </si>
  <si>
    <t>Haliclona R5</t>
  </si>
  <si>
    <t>Hymeniacidon R8</t>
  </si>
  <si>
    <t>Isodictya R2</t>
  </si>
  <si>
    <t>Hymeniacidon R9</t>
  </si>
  <si>
    <t>Hymeniacidon R10</t>
  </si>
  <si>
    <t>Isodictya R3</t>
  </si>
  <si>
    <t>Hymeniacidon R11</t>
  </si>
  <si>
    <t>Hymeniacidon R12</t>
  </si>
  <si>
    <t>Haliclona R7</t>
  </si>
  <si>
    <t>Haliclona R8</t>
  </si>
  <si>
    <t>Haliclona R9</t>
  </si>
  <si>
    <t>Hymeniacidon R13</t>
  </si>
  <si>
    <t>Hymeniacidon R14</t>
  </si>
  <si>
    <t>Hymeniacidon R15</t>
  </si>
  <si>
    <t>Haliclona R10</t>
  </si>
  <si>
    <t>Hymeniacidon R16</t>
  </si>
  <si>
    <t>Isodictya R4</t>
  </si>
  <si>
    <t>Haliclona R12</t>
  </si>
  <si>
    <t>Isodictya R5</t>
  </si>
  <si>
    <t>promedio</t>
  </si>
  <si>
    <t>DS</t>
  </si>
  <si>
    <t>Haliclona</t>
  </si>
  <si>
    <t xml:space="preserve">Hymeniacidon </t>
  </si>
  <si>
    <t>Isodictya</t>
  </si>
  <si>
    <t>Species</t>
  </si>
  <si>
    <t>Replicate</t>
  </si>
  <si>
    <t>Hymeniacidon</t>
  </si>
  <si>
    <t>R1</t>
  </si>
  <si>
    <t>R3</t>
  </si>
  <si>
    <t>R4</t>
  </si>
  <si>
    <t>R5</t>
  </si>
  <si>
    <t>R7</t>
  </si>
  <si>
    <t>R8</t>
  </si>
  <si>
    <t>R2</t>
  </si>
  <si>
    <t>R9</t>
  </si>
  <si>
    <t>R10</t>
  </si>
  <si>
    <t>R11</t>
  </si>
  <si>
    <t>R12</t>
  </si>
  <si>
    <t>R13</t>
  </si>
  <si>
    <t>R14</t>
  </si>
  <si>
    <t>R15</t>
  </si>
  <si>
    <t>R16</t>
  </si>
  <si>
    <t>Observed</t>
  </si>
  <si>
    <t xml:space="preserve">Haliclona 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</si>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</sst>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Fill="1"/>
    <xf numFmtId="0" fontId="18" fillId="0" borderId="0" xfId="0" applyFont="1" applyFill="1" applyAlignment="1">
      <alignment horizontal="left"/>
    </xf>
    <xf numFmtId="0" fontId="19" fillId="0" borderId="0" xfId="0" applyFont="1" applyFill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workbookViewId="0">
      <selection activeCell="D27" sqref="D27"/>
    </sheetView>
  </sheetViews>
  <sheetFormatPr defaultColWidth="11.42578125" defaultRowHeight="15" x14ac:dyDescent="0.25"/>
  <cols>
    <col min="1" max="1" width="17.42578125" bestFit="1" customWidth="1"/>
    <col min="2" max="3" width="17.42578125" customWidth="1"/>
    <col min="7" max="7" width="13.85546875" bestFit="1" customWidth="1"/>
  </cols>
  <sheetData>
    <row r="1" spans="1:13" x14ac:dyDescent="0.25">
      <c r="A1" t="s">
        <v>0</v>
      </c>
      <c r="B1" t="s">
        <v>45</v>
      </c>
      <c r="C1" t="s">
        <v>46</v>
      </c>
      <c r="D1" t="s">
        <v>63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65</v>
      </c>
    </row>
    <row r="2" spans="1:13" x14ac:dyDescent="0.25">
      <c r="A2" s="1" t="s">
        <v>31</v>
      </c>
      <c r="B2" s="1" t="s">
        <v>42</v>
      </c>
      <c r="C2" s="1" t="s">
        <v>55</v>
      </c>
      <c r="D2">
        <v>48</v>
      </c>
      <c r="E2">
        <v>16.861999999999998</v>
      </c>
      <c r="F2">
        <v>0.43186099999999999</v>
      </c>
      <c r="G2">
        <v>0.314139</v>
      </c>
      <c r="H2">
        <v>0.54958399999999996</v>
      </c>
      <c r="I2">
        <v>0.52469100000000002</v>
      </c>
      <c r="J2">
        <v>0.86349100000000001</v>
      </c>
      <c r="K2">
        <v>0.82154499999999997</v>
      </c>
      <c r="L2">
        <v>0.90543600000000002</v>
      </c>
      <c r="M2">
        <f t="shared" ref="M2:M31" si="0">F2/LN(E2)</f>
        <v>0.15286776465144272</v>
      </c>
    </row>
    <row r="3" spans="1:13" x14ac:dyDescent="0.25">
      <c r="A3" s="1" t="s">
        <v>20</v>
      </c>
      <c r="B3" s="1" t="s">
        <v>42</v>
      </c>
      <c r="C3" s="1" t="s">
        <v>50</v>
      </c>
      <c r="D3">
        <v>64</v>
      </c>
      <c r="E3">
        <v>43.4</v>
      </c>
      <c r="F3">
        <v>2.9156789999999999</v>
      </c>
      <c r="G3">
        <v>2.812354</v>
      </c>
      <c r="H3">
        <v>3.0190030000000001</v>
      </c>
      <c r="I3">
        <v>2.9920840000000002</v>
      </c>
      <c r="J3">
        <v>8.2539000000000001E-2</v>
      </c>
      <c r="K3">
        <v>7.1453000000000003E-2</v>
      </c>
      <c r="L3">
        <v>9.3626000000000001E-2</v>
      </c>
      <c r="M3">
        <f t="shared" si="0"/>
        <v>0.77329541546386649</v>
      </c>
    </row>
    <row r="4" spans="1:13" x14ac:dyDescent="0.25">
      <c r="A4" s="1" t="s">
        <v>10</v>
      </c>
      <c r="B4" s="1" t="s">
        <v>42</v>
      </c>
      <c r="C4" s="1" t="s">
        <v>48</v>
      </c>
      <c r="D4">
        <v>70</v>
      </c>
      <c r="E4">
        <v>17.081</v>
      </c>
      <c r="F4">
        <v>0.63026300000000002</v>
      </c>
      <c r="G4">
        <v>0.50739400000000001</v>
      </c>
      <c r="H4">
        <v>0.75313200000000002</v>
      </c>
      <c r="I4">
        <v>0.72143500000000005</v>
      </c>
      <c r="J4">
        <v>0.76544500000000004</v>
      </c>
      <c r="K4">
        <v>0.71556200000000003</v>
      </c>
      <c r="L4">
        <v>0.81532800000000005</v>
      </c>
      <c r="M4">
        <f t="shared" si="0"/>
        <v>0.22208258902527739</v>
      </c>
    </row>
    <row r="5" spans="1:13" x14ac:dyDescent="0.25">
      <c r="A5" s="2" t="s">
        <v>14</v>
      </c>
      <c r="B5" s="1" t="s">
        <v>42</v>
      </c>
      <c r="C5" s="2" t="s">
        <v>49</v>
      </c>
      <c r="D5">
        <v>73</v>
      </c>
      <c r="E5">
        <v>24.036000000000001</v>
      </c>
      <c r="F5">
        <v>1.1448119999999999</v>
      </c>
      <c r="G5">
        <v>0.99932600000000005</v>
      </c>
      <c r="H5">
        <v>1.2902979999999999</v>
      </c>
      <c r="I5">
        <v>1.2382230000000001</v>
      </c>
      <c r="J5">
        <v>0.57860199999999995</v>
      </c>
      <c r="K5">
        <v>0.52349900000000005</v>
      </c>
      <c r="L5">
        <v>0.63370400000000005</v>
      </c>
      <c r="M5">
        <f t="shared" si="0"/>
        <v>0.36005441824249124</v>
      </c>
    </row>
    <row r="6" spans="1:13" x14ac:dyDescent="0.25">
      <c r="A6" s="1" t="s">
        <v>21</v>
      </c>
      <c r="B6" s="1" t="s">
        <v>42</v>
      </c>
      <c r="C6" s="1" t="s">
        <v>51</v>
      </c>
      <c r="D6">
        <v>99</v>
      </c>
      <c r="E6">
        <v>59.905000000000001</v>
      </c>
      <c r="F6">
        <v>3.1371850000000001</v>
      </c>
      <c r="G6">
        <v>3.018176</v>
      </c>
      <c r="H6">
        <v>3.256195</v>
      </c>
      <c r="I6">
        <v>3.2573099999999999</v>
      </c>
      <c r="J6">
        <v>8.1831000000000001E-2</v>
      </c>
      <c r="K6">
        <v>6.6792000000000004E-2</v>
      </c>
      <c r="L6">
        <v>9.6869999999999998E-2</v>
      </c>
      <c r="M6">
        <f t="shared" si="0"/>
        <v>0.76652064129319153</v>
      </c>
    </row>
    <row r="7" spans="1:13" x14ac:dyDescent="0.25">
      <c r="A7" s="1" t="s">
        <v>30</v>
      </c>
      <c r="B7" s="1" t="s">
        <v>42</v>
      </c>
      <c r="C7" s="1" t="s">
        <v>53</v>
      </c>
      <c r="D7">
        <v>127</v>
      </c>
      <c r="E7">
        <v>63.301000000000002</v>
      </c>
      <c r="F7">
        <v>3.2571539999999999</v>
      </c>
      <c r="G7">
        <v>3.1411720000000001</v>
      </c>
      <c r="H7">
        <v>3.3731360000000001</v>
      </c>
      <c r="I7">
        <v>3.3758970000000001</v>
      </c>
      <c r="J7">
        <v>7.1197999999999997E-2</v>
      </c>
      <c r="K7">
        <v>5.7959999999999998E-2</v>
      </c>
      <c r="L7">
        <v>8.4435999999999997E-2</v>
      </c>
      <c r="M7">
        <f t="shared" si="0"/>
        <v>0.78525352953677741</v>
      </c>
    </row>
    <row r="8" spans="1:13" x14ac:dyDescent="0.25">
      <c r="A8" s="2" t="s">
        <v>38</v>
      </c>
      <c r="B8" s="1" t="s">
        <v>42</v>
      </c>
      <c r="C8" s="2" t="s">
        <v>58</v>
      </c>
      <c r="D8">
        <v>127</v>
      </c>
      <c r="E8">
        <v>70.707999999999998</v>
      </c>
      <c r="F8">
        <v>3.3852709999999999</v>
      </c>
      <c r="G8">
        <v>3.269304</v>
      </c>
      <c r="H8">
        <v>3.5012370000000002</v>
      </c>
      <c r="I8">
        <v>3.5170319999999999</v>
      </c>
      <c r="J8">
        <v>6.2038000000000003E-2</v>
      </c>
      <c r="K8">
        <v>5.0389999999999997E-2</v>
      </c>
      <c r="L8">
        <v>7.3686000000000001E-2</v>
      </c>
      <c r="M8">
        <f t="shared" si="0"/>
        <v>0.79493350263454943</v>
      </c>
    </row>
    <row r="9" spans="1:13" x14ac:dyDescent="0.25">
      <c r="A9" s="1" t="s">
        <v>35</v>
      </c>
      <c r="B9" s="1" t="s">
        <v>42</v>
      </c>
      <c r="C9" s="1" t="s">
        <v>56</v>
      </c>
      <c r="D9">
        <v>139</v>
      </c>
      <c r="E9">
        <v>52.264000000000003</v>
      </c>
      <c r="F9">
        <v>2.4253200000000001</v>
      </c>
      <c r="G9">
        <v>2.2636820000000002</v>
      </c>
      <c r="H9">
        <v>2.5869580000000001</v>
      </c>
      <c r="I9">
        <v>2.5668609999999998</v>
      </c>
      <c r="J9">
        <v>0.24603800000000001</v>
      </c>
      <c r="K9">
        <v>0.20530999999999999</v>
      </c>
      <c r="L9">
        <v>0.28676600000000002</v>
      </c>
      <c r="M9">
        <f t="shared" si="0"/>
        <v>0.61302611528582152</v>
      </c>
    </row>
    <row r="10" spans="1:13" x14ac:dyDescent="0.25">
      <c r="A10" s="1" t="s">
        <v>29</v>
      </c>
      <c r="B10" s="1" t="s">
        <v>42</v>
      </c>
      <c r="C10" s="1" t="s">
        <v>52</v>
      </c>
      <c r="D10">
        <v>212</v>
      </c>
      <c r="E10">
        <v>81.599000000000004</v>
      </c>
      <c r="F10">
        <v>2.8166699999999998</v>
      </c>
      <c r="G10">
        <v>2.6438120000000001</v>
      </c>
      <c r="H10">
        <v>2.9895269999999998</v>
      </c>
      <c r="I10">
        <v>3.0635530000000002</v>
      </c>
      <c r="J10">
        <v>0.189084</v>
      </c>
      <c r="K10">
        <v>0.155061</v>
      </c>
      <c r="L10">
        <v>0.223108</v>
      </c>
      <c r="M10">
        <f t="shared" si="0"/>
        <v>0.63988802704093728</v>
      </c>
    </row>
    <row r="11" spans="1:13" x14ac:dyDescent="0.25">
      <c r="A11" s="2" t="s">
        <v>12</v>
      </c>
      <c r="B11" s="1" t="s">
        <v>64</v>
      </c>
      <c r="C11" s="2" t="s">
        <v>54</v>
      </c>
      <c r="D11">
        <v>157</v>
      </c>
      <c r="E11">
        <v>88.887</v>
      </c>
      <c r="F11">
        <v>3.63246</v>
      </c>
      <c r="G11">
        <v>3.5103369999999998</v>
      </c>
      <c r="H11">
        <v>3.7545820000000001</v>
      </c>
      <c r="I11">
        <v>3.8030140000000001</v>
      </c>
      <c r="J11">
        <v>5.2664999999999997E-2</v>
      </c>
      <c r="K11">
        <v>4.2089000000000001E-2</v>
      </c>
      <c r="L11">
        <v>6.3241000000000006E-2</v>
      </c>
      <c r="M11">
        <f t="shared" si="0"/>
        <v>0.80948602829875238</v>
      </c>
    </row>
    <row r="12" spans="1:13" x14ac:dyDescent="0.25">
      <c r="A12" s="2" t="s">
        <v>11</v>
      </c>
      <c r="B12" s="1" t="s">
        <v>47</v>
      </c>
      <c r="C12" s="2" t="s">
        <v>48</v>
      </c>
      <c r="D12">
        <v>51</v>
      </c>
      <c r="E12">
        <v>32.179000000000002</v>
      </c>
      <c r="F12">
        <v>1.8102670000000001</v>
      </c>
      <c r="G12">
        <v>1.6765350000000001</v>
      </c>
      <c r="H12">
        <v>1.9439979999999999</v>
      </c>
      <c r="I12">
        <v>1.9192290000000001</v>
      </c>
      <c r="J12">
        <v>0.28009400000000001</v>
      </c>
      <c r="K12">
        <v>0.252778</v>
      </c>
      <c r="L12">
        <v>0.30741099999999999</v>
      </c>
      <c r="M12">
        <f t="shared" si="0"/>
        <v>0.52149329206298611</v>
      </c>
    </row>
    <row r="13" spans="1:13" x14ac:dyDescent="0.25">
      <c r="A13" s="1" t="s">
        <v>22</v>
      </c>
      <c r="B13" s="1" t="s">
        <v>47</v>
      </c>
      <c r="C13" s="1" t="s">
        <v>53</v>
      </c>
      <c r="D13">
        <v>62</v>
      </c>
      <c r="E13">
        <v>42.021000000000001</v>
      </c>
      <c r="F13">
        <v>1.872841</v>
      </c>
      <c r="G13">
        <v>1.7082440000000001</v>
      </c>
      <c r="H13">
        <v>2.0374379999999999</v>
      </c>
      <c r="I13">
        <v>2.0114649999999998</v>
      </c>
      <c r="J13">
        <v>0.37384499999999998</v>
      </c>
      <c r="K13">
        <v>0.32416200000000001</v>
      </c>
      <c r="L13">
        <v>0.42352800000000002</v>
      </c>
      <c r="M13">
        <f t="shared" si="0"/>
        <v>0.50100483762017678</v>
      </c>
    </row>
    <row r="14" spans="1:13" x14ac:dyDescent="0.25">
      <c r="A14" s="1" t="s">
        <v>25</v>
      </c>
      <c r="B14" s="1" t="s">
        <v>47</v>
      </c>
      <c r="C14" s="1" t="s">
        <v>56</v>
      </c>
      <c r="D14">
        <v>65</v>
      </c>
      <c r="E14">
        <v>19.076000000000001</v>
      </c>
      <c r="F14">
        <v>1.477263</v>
      </c>
      <c r="G14">
        <v>1.3734980000000001</v>
      </c>
      <c r="H14">
        <v>1.581029</v>
      </c>
      <c r="I14">
        <v>1.5489109999999999</v>
      </c>
      <c r="J14">
        <v>0.31298199999999998</v>
      </c>
      <c r="K14">
        <v>0.28786</v>
      </c>
      <c r="L14">
        <v>0.33810299999999999</v>
      </c>
      <c r="M14">
        <f t="shared" si="0"/>
        <v>0.5010336005087318</v>
      </c>
    </row>
    <row r="15" spans="1:13" x14ac:dyDescent="0.25">
      <c r="A15" s="1" t="s">
        <v>19</v>
      </c>
      <c r="B15" s="1" t="s">
        <v>47</v>
      </c>
      <c r="C15" s="1" t="s">
        <v>52</v>
      </c>
      <c r="D15">
        <v>72</v>
      </c>
      <c r="E15">
        <v>24.986999999999998</v>
      </c>
      <c r="F15">
        <v>1.149491</v>
      </c>
      <c r="G15">
        <v>1.0102310000000001</v>
      </c>
      <c r="H15">
        <v>1.2887500000000001</v>
      </c>
      <c r="I15">
        <v>1.2627839999999999</v>
      </c>
      <c r="J15">
        <v>0.54764100000000004</v>
      </c>
      <c r="K15">
        <v>0.49490800000000001</v>
      </c>
      <c r="L15">
        <v>0.60037499999999999</v>
      </c>
      <c r="M15">
        <f t="shared" si="0"/>
        <v>0.35716717195272302</v>
      </c>
    </row>
    <row r="16" spans="1:13" x14ac:dyDescent="0.25">
      <c r="A16" s="2" t="s">
        <v>15</v>
      </c>
      <c r="B16" s="1" t="s">
        <v>47</v>
      </c>
      <c r="C16" s="2" t="s">
        <v>49</v>
      </c>
      <c r="D16">
        <v>96</v>
      </c>
      <c r="E16">
        <v>34.316000000000003</v>
      </c>
      <c r="F16">
        <v>2.0129579999999998</v>
      </c>
      <c r="G16">
        <v>1.8786389999999999</v>
      </c>
      <c r="H16">
        <v>2.1472769999999999</v>
      </c>
      <c r="I16">
        <v>2.1128480000000001</v>
      </c>
      <c r="J16">
        <v>0.240566</v>
      </c>
      <c r="K16">
        <v>0.21380299999999999</v>
      </c>
      <c r="L16">
        <v>0.26732899999999998</v>
      </c>
      <c r="M16">
        <f t="shared" si="0"/>
        <v>0.56933797054597801</v>
      </c>
    </row>
    <row r="17" spans="1:13" x14ac:dyDescent="0.25">
      <c r="A17" s="2" t="s">
        <v>16</v>
      </c>
      <c r="B17" s="1" t="s">
        <v>47</v>
      </c>
      <c r="C17" s="2" t="s">
        <v>50</v>
      </c>
      <c r="D17">
        <v>118</v>
      </c>
      <c r="E17">
        <v>41.731000000000002</v>
      </c>
      <c r="F17">
        <v>2.1604320000000001</v>
      </c>
      <c r="G17">
        <v>2.0177900000000002</v>
      </c>
      <c r="H17">
        <v>2.3030740000000001</v>
      </c>
      <c r="I17">
        <v>2.2908110000000002</v>
      </c>
      <c r="J17">
        <v>0.23241999999999999</v>
      </c>
      <c r="K17">
        <v>0.20141100000000001</v>
      </c>
      <c r="L17">
        <v>0.263428</v>
      </c>
      <c r="M17">
        <f t="shared" si="0"/>
        <v>0.57901114231013295</v>
      </c>
    </row>
    <row r="18" spans="1:13" x14ac:dyDescent="0.25">
      <c r="A18" s="1" t="s">
        <v>24</v>
      </c>
      <c r="B18" s="1" t="s">
        <v>47</v>
      </c>
      <c r="C18" s="1" t="s">
        <v>55</v>
      </c>
      <c r="D18">
        <v>118</v>
      </c>
      <c r="E18">
        <v>38.523000000000003</v>
      </c>
      <c r="F18">
        <v>1.909945</v>
      </c>
      <c r="G18">
        <v>1.773908</v>
      </c>
      <c r="H18">
        <v>2.0459830000000001</v>
      </c>
      <c r="I18">
        <v>2.0573649999999999</v>
      </c>
      <c r="J18">
        <v>0.257519</v>
      </c>
      <c r="K18">
        <v>0.22972699999999999</v>
      </c>
      <c r="L18">
        <v>0.28531099999999998</v>
      </c>
      <c r="M18">
        <f t="shared" si="0"/>
        <v>0.523092678131584</v>
      </c>
    </row>
    <row r="19" spans="1:13" x14ac:dyDescent="0.25">
      <c r="A19" s="1" t="s">
        <v>36</v>
      </c>
      <c r="B19" s="1" t="s">
        <v>47</v>
      </c>
      <c r="C19" s="1" t="s">
        <v>62</v>
      </c>
      <c r="D19">
        <v>123</v>
      </c>
      <c r="E19">
        <v>46.829000000000001</v>
      </c>
      <c r="F19">
        <v>2.1417609999999998</v>
      </c>
      <c r="G19">
        <v>1.998383</v>
      </c>
      <c r="H19">
        <v>2.2851400000000002</v>
      </c>
      <c r="I19">
        <v>2.3112910000000002</v>
      </c>
      <c r="J19">
        <v>0.22733700000000001</v>
      </c>
      <c r="K19">
        <v>0.198047</v>
      </c>
      <c r="L19">
        <v>0.25662699999999999</v>
      </c>
      <c r="M19">
        <f t="shared" si="0"/>
        <v>0.55680736092715344</v>
      </c>
    </row>
    <row r="20" spans="1:13" x14ac:dyDescent="0.25">
      <c r="A20" s="1" t="s">
        <v>34</v>
      </c>
      <c r="B20" s="1" t="s">
        <v>47</v>
      </c>
      <c r="C20" s="1" t="s">
        <v>61</v>
      </c>
      <c r="D20">
        <v>127</v>
      </c>
      <c r="E20">
        <v>32.676000000000002</v>
      </c>
      <c r="F20">
        <v>1.3739159999999999</v>
      </c>
      <c r="G20">
        <v>1.2210030000000001</v>
      </c>
      <c r="H20">
        <v>1.526829</v>
      </c>
      <c r="I20">
        <v>1.520389</v>
      </c>
      <c r="J20">
        <v>0.497975</v>
      </c>
      <c r="K20">
        <v>0.44470100000000001</v>
      </c>
      <c r="L20">
        <v>0.55124899999999999</v>
      </c>
      <c r="M20">
        <f t="shared" si="0"/>
        <v>0.39405148215605129</v>
      </c>
    </row>
    <row r="21" spans="1:13" x14ac:dyDescent="0.25">
      <c r="A21" s="2" t="s">
        <v>18</v>
      </c>
      <c r="B21" s="1" t="s">
        <v>47</v>
      </c>
      <c r="C21" s="2" t="s">
        <v>51</v>
      </c>
      <c r="D21">
        <v>143</v>
      </c>
      <c r="E21">
        <v>40.450000000000003</v>
      </c>
      <c r="F21">
        <v>1.796635</v>
      </c>
      <c r="G21">
        <v>1.6542950000000001</v>
      </c>
      <c r="H21">
        <v>1.9389749999999999</v>
      </c>
      <c r="I21">
        <v>1.9653510000000001</v>
      </c>
      <c r="J21">
        <v>0.291271</v>
      </c>
      <c r="K21">
        <v>0.26385399999999998</v>
      </c>
      <c r="L21">
        <v>0.31868800000000003</v>
      </c>
      <c r="M21">
        <f t="shared" si="0"/>
        <v>0.48556828108866856</v>
      </c>
    </row>
    <row r="22" spans="1:13" x14ac:dyDescent="0.25">
      <c r="A22" s="1" t="s">
        <v>33</v>
      </c>
      <c r="B22" s="1" t="s">
        <v>47</v>
      </c>
      <c r="C22" s="1" t="s">
        <v>60</v>
      </c>
      <c r="D22">
        <v>169</v>
      </c>
      <c r="E22">
        <v>47.993000000000002</v>
      </c>
      <c r="F22">
        <v>1.8662700000000001</v>
      </c>
      <c r="G22">
        <v>1.708882</v>
      </c>
      <c r="H22">
        <v>2.0236589999999999</v>
      </c>
      <c r="I22">
        <v>2.0712489999999999</v>
      </c>
      <c r="J22">
        <v>0.32675300000000002</v>
      </c>
      <c r="K22">
        <v>0.28600799999999998</v>
      </c>
      <c r="L22">
        <v>0.36749799999999999</v>
      </c>
      <c r="M22">
        <f t="shared" si="0"/>
        <v>0.48210886167125561</v>
      </c>
    </row>
    <row r="23" spans="1:13" x14ac:dyDescent="0.25">
      <c r="A23" s="1" t="s">
        <v>27</v>
      </c>
      <c r="B23" s="1" t="s">
        <v>47</v>
      </c>
      <c r="C23" s="1" t="s">
        <v>57</v>
      </c>
      <c r="D23">
        <v>182</v>
      </c>
      <c r="E23">
        <v>89.540999999999997</v>
      </c>
      <c r="F23">
        <v>3.4774889999999998</v>
      </c>
      <c r="G23">
        <v>3.3444199999999999</v>
      </c>
      <c r="H23">
        <v>3.6105589999999999</v>
      </c>
      <c r="I23">
        <v>3.675945</v>
      </c>
      <c r="J23">
        <v>6.6723000000000005E-2</v>
      </c>
      <c r="K23">
        <v>5.4021E-2</v>
      </c>
      <c r="L23">
        <v>7.9423999999999995E-2</v>
      </c>
      <c r="M23">
        <f t="shared" si="0"/>
        <v>0.77368714582344178</v>
      </c>
    </row>
    <row r="24" spans="1:13" x14ac:dyDescent="0.25">
      <c r="A24" s="3" t="s">
        <v>28</v>
      </c>
      <c r="B24" s="1" t="s">
        <v>47</v>
      </c>
      <c r="C24" s="3" t="s">
        <v>58</v>
      </c>
      <c r="D24">
        <v>183</v>
      </c>
      <c r="E24">
        <v>69.676000000000002</v>
      </c>
      <c r="F24">
        <v>2.6730450000000001</v>
      </c>
      <c r="G24">
        <v>2.5156930000000002</v>
      </c>
      <c r="H24">
        <v>2.8303970000000001</v>
      </c>
      <c r="I24">
        <v>2.8915920000000002</v>
      </c>
      <c r="J24">
        <v>0.166051</v>
      </c>
      <c r="K24">
        <v>0.14025599999999999</v>
      </c>
      <c r="L24">
        <v>0.19184499999999999</v>
      </c>
      <c r="M24">
        <f t="shared" si="0"/>
        <v>0.6298623343610561</v>
      </c>
    </row>
    <row r="25" spans="1:13" x14ac:dyDescent="0.25">
      <c r="A25" s="2" t="s">
        <v>13</v>
      </c>
      <c r="B25" s="1" t="s">
        <v>47</v>
      </c>
      <c r="C25" s="2" t="s">
        <v>54</v>
      </c>
      <c r="D25">
        <v>189</v>
      </c>
      <c r="E25">
        <v>74.120999999999995</v>
      </c>
      <c r="F25">
        <v>2.943397</v>
      </c>
      <c r="G25">
        <v>2.7917239999999999</v>
      </c>
      <c r="H25">
        <v>3.0950690000000001</v>
      </c>
      <c r="I25">
        <v>3.1450710000000002</v>
      </c>
      <c r="J25">
        <v>0.13117799999999999</v>
      </c>
      <c r="K25">
        <v>0.10810599999999999</v>
      </c>
      <c r="L25">
        <v>0.154251</v>
      </c>
      <c r="M25">
        <f t="shared" si="0"/>
        <v>0.68360493224727514</v>
      </c>
    </row>
    <row r="26" spans="1:13" x14ac:dyDescent="0.25">
      <c r="A26" s="1" t="s">
        <v>32</v>
      </c>
      <c r="B26" s="1" t="s">
        <v>47</v>
      </c>
      <c r="C26" s="1" t="s">
        <v>59</v>
      </c>
      <c r="D26">
        <v>204</v>
      </c>
      <c r="E26">
        <v>85.5</v>
      </c>
      <c r="F26">
        <v>3.5483820000000001</v>
      </c>
      <c r="G26">
        <v>3.4304380000000001</v>
      </c>
      <c r="H26">
        <v>3.6663260000000002</v>
      </c>
      <c r="I26">
        <v>3.7254230000000002</v>
      </c>
      <c r="J26">
        <v>4.9773999999999999E-2</v>
      </c>
      <c r="K26">
        <v>4.2035999999999997E-2</v>
      </c>
      <c r="L26">
        <v>5.7511E-2</v>
      </c>
      <c r="M26">
        <f t="shared" si="0"/>
        <v>0.79765515064514936</v>
      </c>
    </row>
    <row r="27" spans="1:13" x14ac:dyDescent="0.25">
      <c r="A27" s="2" t="s">
        <v>17</v>
      </c>
      <c r="B27" s="1" t="s">
        <v>44</v>
      </c>
      <c r="C27" s="2" t="s">
        <v>48</v>
      </c>
      <c r="D27">
        <v>40</v>
      </c>
      <c r="E27">
        <v>40</v>
      </c>
      <c r="F27">
        <v>2.7760479999999998</v>
      </c>
      <c r="G27">
        <v>2.6742689999999998</v>
      </c>
      <c r="H27">
        <v>2.8778260000000002</v>
      </c>
      <c r="I27">
        <v>2.8606370000000001</v>
      </c>
      <c r="J27">
        <v>9.3525999999999998E-2</v>
      </c>
      <c r="K27">
        <v>8.1196000000000004E-2</v>
      </c>
      <c r="L27">
        <v>0.10585700000000001</v>
      </c>
      <c r="M27">
        <f t="shared" si="0"/>
        <v>0.75254505725419607</v>
      </c>
    </row>
    <row r="28" spans="1:13" x14ac:dyDescent="0.25">
      <c r="A28" s="1" t="s">
        <v>23</v>
      </c>
      <c r="B28" s="1" t="s">
        <v>44</v>
      </c>
      <c r="C28" s="1" t="s">
        <v>54</v>
      </c>
      <c r="D28">
        <v>141</v>
      </c>
      <c r="E28">
        <v>84.436999999999998</v>
      </c>
      <c r="F28">
        <v>3.6004670000000001</v>
      </c>
      <c r="G28">
        <v>3.480925</v>
      </c>
      <c r="H28">
        <v>3.7200090000000001</v>
      </c>
      <c r="I28">
        <v>3.7546170000000001</v>
      </c>
      <c r="J28">
        <v>5.2290999999999997E-2</v>
      </c>
      <c r="K28">
        <v>4.2173000000000002E-2</v>
      </c>
      <c r="L28">
        <v>6.241E-2</v>
      </c>
      <c r="M28">
        <f t="shared" si="0"/>
        <v>0.81164616283909363</v>
      </c>
    </row>
    <row r="29" spans="1:13" x14ac:dyDescent="0.25">
      <c r="A29" s="2" t="s">
        <v>39</v>
      </c>
      <c r="B29" s="1" t="s">
        <v>44</v>
      </c>
      <c r="C29" s="2" t="s">
        <v>51</v>
      </c>
      <c r="D29">
        <v>159</v>
      </c>
      <c r="E29">
        <v>100.842</v>
      </c>
      <c r="F29">
        <v>3.874295</v>
      </c>
      <c r="G29">
        <v>3.764967</v>
      </c>
      <c r="H29">
        <v>3.9836230000000001</v>
      </c>
      <c r="I29">
        <v>4.0594530000000004</v>
      </c>
      <c r="J29">
        <v>3.2941999999999999E-2</v>
      </c>
      <c r="K29">
        <v>2.7831999999999999E-2</v>
      </c>
      <c r="L29">
        <v>3.8051000000000001E-2</v>
      </c>
      <c r="M29">
        <f t="shared" si="0"/>
        <v>0.83976349130895023</v>
      </c>
    </row>
    <row r="30" spans="1:13" x14ac:dyDescent="0.25">
      <c r="A30" s="1" t="s">
        <v>26</v>
      </c>
      <c r="B30" s="1" t="s">
        <v>44</v>
      </c>
      <c r="C30" s="1" t="s">
        <v>49</v>
      </c>
      <c r="D30">
        <v>177</v>
      </c>
      <c r="E30">
        <v>91.399000000000001</v>
      </c>
      <c r="F30">
        <v>3.631831</v>
      </c>
      <c r="G30">
        <v>3.507406</v>
      </c>
      <c r="H30">
        <v>3.7562570000000002</v>
      </c>
      <c r="I30">
        <v>3.8087149999999999</v>
      </c>
      <c r="J30">
        <v>5.3142000000000002E-2</v>
      </c>
      <c r="K30">
        <v>4.3017E-2</v>
      </c>
      <c r="L30">
        <v>6.3268000000000005E-2</v>
      </c>
      <c r="M30">
        <f t="shared" si="0"/>
        <v>0.80435046504272756</v>
      </c>
    </row>
    <row r="31" spans="1:13" x14ac:dyDescent="0.25">
      <c r="A31" s="1" t="s">
        <v>37</v>
      </c>
      <c r="B31" s="1" t="s">
        <v>44</v>
      </c>
      <c r="C31" s="1" t="s">
        <v>50</v>
      </c>
      <c r="D31">
        <v>210</v>
      </c>
      <c r="E31">
        <v>79.325999999999993</v>
      </c>
      <c r="F31">
        <v>2.849761</v>
      </c>
      <c r="G31">
        <v>2.6822710000000001</v>
      </c>
      <c r="H31">
        <v>3.0172509999999999</v>
      </c>
      <c r="I31">
        <v>3.0822419999999999</v>
      </c>
      <c r="J31">
        <v>0.17383299999999999</v>
      </c>
      <c r="K31">
        <v>0.14230499999999999</v>
      </c>
      <c r="L31">
        <v>0.20535999999999999</v>
      </c>
      <c r="M31">
        <f t="shared" si="0"/>
        <v>0.65158752300705625</v>
      </c>
    </row>
    <row r="32" spans="1:13" x14ac:dyDescent="0.25">
      <c r="F32" s="4"/>
    </row>
    <row r="33" spans="6:6" x14ac:dyDescent="0.25">
      <c r="F33" s="4"/>
    </row>
  </sheetData>
  <autoFilter ref="A1:M1" xr:uid="{36D26CAB-D6B5-483A-B4BC-C6FA7243A7DB}">
    <sortState xmlns:xlrd2="http://schemas.microsoft.com/office/spreadsheetml/2017/richdata2" ref="A2:M31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08B7-D8F2-4D8E-AB87-E0535AF6B075}">
  <sheetPr filterMode="1"/>
  <dimension ref="A1:G31"/>
  <sheetViews>
    <sheetView workbookViewId="0">
      <selection activeCell="F9" sqref="F9:G9"/>
    </sheetView>
  </sheetViews>
  <sheetFormatPr defaultRowHeight="15" x14ac:dyDescent="0.25"/>
  <cols>
    <col min="1" max="1" width="17.42578125" bestFit="1" customWidth="1"/>
  </cols>
  <sheetData>
    <row r="1" spans="1:7" x14ac:dyDescent="0.25">
      <c r="A1" t="s">
        <v>0</v>
      </c>
      <c r="B1" t="s">
        <v>2</v>
      </c>
      <c r="C1" t="s">
        <v>9</v>
      </c>
    </row>
    <row r="2" spans="1:7" hidden="1" x14ac:dyDescent="0.25">
      <c r="A2" s="1" t="s">
        <v>10</v>
      </c>
      <c r="B2">
        <v>0.63026300000000002</v>
      </c>
      <c r="C2">
        <v>0.22208258902527739</v>
      </c>
      <c r="D2">
        <f>AVERAGE(B2,B4,B6,B9,B12,B13,B15,B18,B21,B22,B23,B27,B29,B30,B31)</f>
        <v>2.7006051333333336</v>
      </c>
      <c r="E2">
        <f>STDEVA(B2,B4,B6,B9,B12,B13,B15,B18,B21,B22,B23,B27,B29,B30,B31)</f>
        <v>1.0990063027721813</v>
      </c>
      <c r="F2">
        <f>AVERAGE(C2,C4,C6,C12,C13,C21,C22,C23,C27,C30)</f>
        <v>0.59174080314731081</v>
      </c>
      <c r="G2">
        <f>STDEVA(C2,C4,C6,C12,C13,C21,C22,C23,C27,C30)</f>
        <v>0.25284251584507667</v>
      </c>
    </row>
    <row r="3" spans="1:7" hidden="1" x14ac:dyDescent="0.25">
      <c r="A3" s="2" t="s">
        <v>11</v>
      </c>
      <c r="B3">
        <v>1.8102670000000001</v>
      </c>
      <c r="C3">
        <v>0.52149329206298611</v>
      </c>
      <c r="D3">
        <f>AVERAGE(B3:B28)</f>
        <v>2.3839838076923074</v>
      </c>
      <c r="E3">
        <f>STDEVA(B3,B5,B7,B8,B11,B14,B16,B17,B19,B20,B24,B25,B26,B28)</f>
        <v>0.73478292450039007</v>
      </c>
      <c r="F3">
        <f>AVERAGE(C3,C5,C7,C8,C10,C11,C14,C16,C17,C19,C20,C24,C25,C26,C28)</f>
        <v>0.5570324161368243</v>
      </c>
      <c r="G3">
        <f>STDEVA(C3,C5,C7,C8,C10,C11,C14,C16,C17,C19,C20,C24,C25,C26,C28)</f>
        <v>0.12326434056015789</v>
      </c>
    </row>
    <row r="4" spans="1:7" hidden="1" x14ac:dyDescent="0.25">
      <c r="A4" s="2" t="s">
        <v>12</v>
      </c>
      <c r="B4">
        <v>3.63246</v>
      </c>
      <c r="C4">
        <v>0.80948602829875238</v>
      </c>
    </row>
    <row r="5" spans="1:7" hidden="1" x14ac:dyDescent="0.25">
      <c r="A5" s="2" t="s">
        <v>13</v>
      </c>
      <c r="B5">
        <v>2.943397</v>
      </c>
      <c r="C5">
        <v>0.68360493224727514</v>
      </c>
    </row>
    <row r="6" spans="1:7" hidden="1" x14ac:dyDescent="0.25">
      <c r="A6" s="2" t="s">
        <v>14</v>
      </c>
      <c r="B6">
        <v>1.1448119999999999</v>
      </c>
      <c r="C6">
        <v>0.36005441824249124</v>
      </c>
    </row>
    <row r="7" spans="1:7" hidden="1" x14ac:dyDescent="0.25">
      <c r="A7" s="2" t="s">
        <v>15</v>
      </c>
      <c r="B7">
        <v>2.0129579999999998</v>
      </c>
      <c r="C7">
        <v>0.56933797054597801</v>
      </c>
    </row>
    <row r="8" spans="1:7" hidden="1" x14ac:dyDescent="0.25">
      <c r="A8" s="2" t="s">
        <v>16</v>
      </c>
      <c r="B8">
        <v>2.1604320000000001</v>
      </c>
      <c r="C8">
        <v>0.57901114231013295</v>
      </c>
    </row>
    <row r="9" spans="1:7" x14ac:dyDescent="0.25">
      <c r="A9" s="2" t="s">
        <v>17</v>
      </c>
      <c r="B9">
        <v>2.7760479999999998</v>
      </c>
      <c r="C9">
        <v>0.75254505725419607</v>
      </c>
      <c r="D9">
        <f>AVERAGE(B9,B15,B18,B29,B31)</f>
        <v>3.3464803999999999</v>
      </c>
      <c r="E9">
        <f>STDEVA(B9,B15,B18,B29,B31)</f>
        <v>0.49916071940287854</v>
      </c>
      <c r="F9">
        <f>AVERAGE(C9,C15,C18,C29,C31)</f>
        <v>0.77197853989040477</v>
      </c>
      <c r="G9">
        <f>STDEVA(C9,C15,C18,C29,C31)</f>
        <v>7.4310024022435958E-2</v>
      </c>
    </row>
    <row r="10" spans="1:7" hidden="1" x14ac:dyDescent="0.25">
      <c r="A10" s="2" t="s">
        <v>18</v>
      </c>
      <c r="B10">
        <v>1.796635</v>
      </c>
      <c r="C10">
        <v>0.48556828108866856</v>
      </c>
    </row>
    <row r="11" spans="1:7" hidden="1" x14ac:dyDescent="0.25">
      <c r="A11" s="1" t="s">
        <v>19</v>
      </c>
      <c r="B11">
        <v>1.149491</v>
      </c>
      <c r="C11">
        <v>0.35716717195272302</v>
      </c>
    </row>
    <row r="12" spans="1:7" hidden="1" x14ac:dyDescent="0.25">
      <c r="A12" s="1" t="s">
        <v>20</v>
      </c>
      <c r="B12">
        <v>2.9156789999999999</v>
      </c>
      <c r="C12">
        <v>0.77329541546386649</v>
      </c>
    </row>
    <row r="13" spans="1:7" hidden="1" x14ac:dyDescent="0.25">
      <c r="A13" s="1" t="s">
        <v>21</v>
      </c>
      <c r="B13">
        <v>3.1371850000000001</v>
      </c>
      <c r="C13">
        <v>0.76652064129319153</v>
      </c>
    </row>
    <row r="14" spans="1:7" hidden="1" x14ac:dyDescent="0.25">
      <c r="A14" s="1" t="s">
        <v>22</v>
      </c>
      <c r="B14">
        <v>1.872841</v>
      </c>
      <c r="C14">
        <v>0.50100483762017678</v>
      </c>
    </row>
    <row r="15" spans="1:7" x14ac:dyDescent="0.25">
      <c r="A15" s="1" t="s">
        <v>23</v>
      </c>
      <c r="B15">
        <v>3.6004670000000001</v>
      </c>
      <c r="C15">
        <v>0.81164616283909363</v>
      </c>
    </row>
    <row r="16" spans="1:7" hidden="1" x14ac:dyDescent="0.25">
      <c r="A16" s="1" t="s">
        <v>24</v>
      </c>
      <c r="B16">
        <v>1.909945</v>
      </c>
      <c r="C16">
        <v>0.523092678131584</v>
      </c>
    </row>
    <row r="17" spans="1:3" hidden="1" x14ac:dyDescent="0.25">
      <c r="A17" s="1" t="s">
        <v>25</v>
      </c>
      <c r="B17">
        <v>1.477263</v>
      </c>
      <c r="C17">
        <v>0.5010336005087318</v>
      </c>
    </row>
    <row r="18" spans="1:3" x14ac:dyDescent="0.25">
      <c r="A18" s="1" t="s">
        <v>26</v>
      </c>
      <c r="B18">
        <v>3.631831</v>
      </c>
      <c r="C18">
        <v>0.80435046504272756</v>
      </c>
    </row>
    <row r="19" spans="1:3" hidden="1" x14ac:dyDescent="0.25">
      <c r="A19" s="1" t="s">
        <v>27</v>
      </c>
      <c r="B19">
        <v>3.4774889999999998</v>
      </c>
      <c r="C19">
        <v>0.77368714582344178</v>
      </c>
    </row>
    <row r="20" spans="1:3" hidden="1" x14ac:dyDescent="0.25">
      <c r="A20" s="3" t="s">
        <v>28</v>
      </c>
      <c r="B20">
        <v>2.6730450000000001</v>
      </c>
      <c r="C20">
        <v>0.6298623343610561</v>
      </c>
    </row>
    <row r="21" spans="1:3" hidden="1" x14ac:dyDescent="0.25">
      <c r="A21" s="1" t="s">
        <v>29</v>
      </c>
      <c r="B21">
        <v>2.8166699999999998</v>
      </c>
      <c r="C21">
        <v>0.63988802704093728</v>
      </c>
    </row>
    <row r="22" spans="1:3" hidden="1" x14ac:dyDescent="0.25">
      <c r="A22" s="1" t="s">
        <v>30</v>
      </c>
      <c r="B22">
        <v>3.2571539999999999</v>
      </c>
      <c r="C22">
        <v>0.78525352953677741</v>
      </c>
    </row>
    <row r="23" spans="1:3" hidden="1" x14ac:dyDescent="0.25">
      <c r="A23" s="1" t="s">
        <v>31</v>
      </c>
      <c r="B23">
        <v>0.43186099999999999</v>
      </c>
      <c r="C23">
        <v>0.15286776465144272</v>
      </c>
    </row>
    <row r="24" spans="1:3" hidden="1" x14ac:dyDescent="0.25">
      <c r="A24" s="1" t="s">
        <v>32</v>
      </c>
      <c r="B24">
        <v>3.5483820000000001</v>
      </c>
      <c r="C24">
        <v>0.79765515064514936</v>
      </c>
    </row>
    <row r="25" spans="1:3" hidden="1" x14ac:dyDescent="0.25">
      <c r="A25" s="1" t="s">
        <v>33</v>
      </c>
      <c r="B25">
        <v>1.8662700000000001</v>
      </c>
      <c r="C25">
        <v>0.48210886167125561</v>
      </c>
    </row>
    <row r="26" spans="1:3" hidden="1" x14ac:dyDescent="0.25">
      <c r="A26" s="1" t="s">
        <v>34</v>
      </c>
      <c r="B26">
        <v>1.3739159999999999</v>
      </c>
      <c r="C26">
        <v>0.39405148215605129</v>
      </c>
    </row>
    <row r="27" spans="1:3" hidden="1" x14ac:dyDescent="0.25">
      <c r="A27" s="1" t="s">
        <v>35</v>
      </c>
      <c r="B27">
        <v>2.4253200000000001</v>
      </c>
      <c r="C27">
        <v>0.61302611528582152</v>
      </c>
    </row>
    <row r="28" spans="1:3" hidden="1" x14ac:dyDescent="0.25">
      <c r="A28" s="1" t="s">
        <v>36</v>
      </c>
      <c r="B28">
        <v>2.1417609999999998</v>
      </c>
      <c r="C28">
        <v>0.55680736092715344</v>
      </c>
    </row>
    <row r="29" spans="1:3" x14ac:dyDescent="0.25">
      <c r="A29" s="1" t="s">
        <v>37</v>
      </c>
      <c r="B29">
        <v>2.849761</v>
      </c>
      <c r="C29">
        <v>0.65158752300705625</v>
      </c>
    </row>
    <row r="30" spans="1:3" hidden="1" x14ac:dyDescent="0.25">
      <c r="A30" s="2" t="s">
        <v>38</v>
      </c>
      <c r="B30">
        <v>3.3852709999999999</v>
      </c>
      <c r="C30">
        <v>0.79493350263454943</v>
      </c>
    </row>
    <row r="31" spans="1:3" x14ac:dyDescent="0.25">
      <c r="A31" s="2" t="s">
        <v>39</v>
      </c>
      <c r="B31">
        <v>3.874295</v>
      </c>
      <c r="C31">
        <v>0.83976349130895023</v>
      </c>
    </row>
  </sheetData>
  <autoFilter ref="A1:A31" xr:uid="{1C53F705-86D6-4348-90AE-3A4A452DA2FE}">
    <filterColumn colId="0">
      <filters>
        <filter val="Isodictya R1"/>
        <filter val="Isodictya R2"/>
        <filter val="Isodictya R3"/>
        <filter val="Isodictya R4"/>
        <filter val="Isodictya R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6B611-1534-43C0-8666-A3EF7CA50601}">
  <dimension ref="A1:E4"/>
  <sheetViews>
    <sheetView workbookViewId="0">
      <selection activeCell="D4" sqref="D4"/>
    </sheetView>
  </sheetViews>
  <sheetFormatPr defaultRowHeight="15" x14ac:dyDescent="0.25"/>
  <sheetData>
    <row r="1" spans="1:5" x14ac:dyDescent="0.25">
      <c r="B1" t="s">
        <v>40</v>
      </c>
      <c r="C1" t="s">
        <v>41</v>
      </c>
      <c r="D1" t="s">
        <v>9</v>
      </c>
    </row>
    <row r="2" spans="1:5" x14ac:dyDescent="0.25">
      <c r="A2" t="s">
        <v>42</v>
      </c>
      <c r="B2">
        <v>2.7006051333333336</v>
      </c>
      <c r="C2">
        <v>1.0990063027721813</v>
      </c>
      <c r="D2">
        <v>0.59174080314731081</v>
      </c>
      <c r="E2">
        <v>0.25284251584507667</v>
      </c>
    </row>
    <row r="3" spans="1:5" x14ac:dyDescent="0.25">
      <c r="A3" t="s">
        <v>43</v>
      </c>
      <c r="B3">
        <v>2.1726755</v>
      </c>
      <c r="C3">
        <v>0.73478292450039007</v>
      </c>
      <c r="D3">
        <v>0.5570324161368243</v>
      </c>
      <c r="E3">
        <v>0.12326434056015789</v>
      </c>
    </row>
    <row r="4" spans="1:5" x14ac:dyDescent="0.25">
      <c r="A4" t="s">
        <v>44</v>
      </c>
      <c r="B4">
        <v>3.3464803999999999</v>
      </c>
      <c r="C4">
        <v>0.49916071940287854</v>
      </c>
      <c r="D4">
        <v>0.77197853989040477</v>
      </c>
      <c r="E4">
        <v>7.4310024022435958E-2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Undetermined_S0_L001_R1_001.tri</vt:lpstr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Nicole Trefault | U.Mayor</dc:creator>
  <cp:keywords/>
  <dc:description/>
  <cp:lastModifiedBy>Antonia Cristi</cp:lastModifiedBy>
  <cp:revision/>
  <dcterms:created xsi:type="dcterms:W3CDTF">2019-08-07T19:26:04Z</dcterms:created>
  <dcterms:modified xsi:type="dcterms:W3CDTF">2021-11-06T03:45:39Z</dcterms:modified>
  <cp:category/>
  <cp:contentStatus/>
</cp:coreProperties>
</file>