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Environmental impacts/"/>
    </mc:Choice>
  </mc:AlternateContent>
  <xr:revisionPtr revIDLastSave="0" documentId="13_ncr:1_{5D8212B7-3FE2-FF49-815B-E00FB75C7EAE}" xr6:coauthVersionLast="47" xr6:coauthVersionMax="47" xr10:uidLastSave="{00000000-0000-0000-0000-000000000000}"/>
  <bookViews>
    <workbookView xWindow="0" yWindow="460" windowWidth="28800" windowHeight="17540" activeTab="5" xr2:uid="{347C1FF5-455A-5743-8F9C-5129FA6D713B}"/>
  </bookViews>
  <sheets>
    <sheet name="total_impacts" sheetId="1" r:id="rId1"/>
    <sheet name="impact_change_diet_prod" sheetId="7" r:id="rId2"/>
    <sheet name="normalized_impacts" sheetId="2" r:id="rId3"/>
    <sheet name="normalized_impacts_T" sheetId="3" r:id="rId4"/>
    <sheet name="normalized_2018_2050" sheetId="4" r:id="rId5"/>
    <sheet name="normalized_2010_2050_T" sheetId="5" r:id="rId6"/>
    <sheet name="base_0_2018_20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/>
  <c r="G8" i="7"/>
  <c r="G5" i="7"/>
  <c r="G6" i="7"/>
  <c r="G7" i="7"/>
  <c r="H8" i="7"/>
  <c r="K8" i="7"/>
  <c r="F2" i="7"/>
  <c r="H3" i="7"/>
  <c r="S4" i="7" s="1"/>
  <c r="I3" i="7"/>
  <c r="T4" i="7" s="1"/>
  <c r="G3" i="7"/>
  <c r="Q4" i="7" s="1"/>
  <c r="F3" i="7"/>
  <c r="J3" i="7" s="1"/>
  <c r="Q6" i="7"/>
  <c r="I4" i="7"/>
  <c r="T5" i="7" s="1"/>
  <c r="I5" i="7"/>
  <c r="T6" i="7" s="1"/>
  <c r="I6" i="7"/>
  <c r="T7" i="7" s="1"/>
  <c r="I7" i="7"/>
  <c r="T8" i="7" s="1"/>
  <c r="T9" i="7"/>
  <c r="I9" i="7"/>
  <c r="T10" i="7" s="1"/>
  <c r="I10" i="7"/>
  <c r="T11" i="7" s="1"/>
  <c r="I2" i="7"/>
  <c r="T3" i="7" s="1"/>
  <c r="H4" i="7"/>
  <c r="K4" i="7" s="1"/>
  <c r="H5" i="7"/>
  <c r="K5" i="7" s="1"/>
  <c r="H6" i="7"/>
  <c r="K6" i="7" s="1"/>
  <c r="H7" i="7"/>
  <c r="K7" i="7" s="1"/>
  <c r="H9" i="7"/>
  <c r="K9" i="7" s="1"/>
  <c r="H10" i="7"/>
  <c r="K10" i="7" s="1"/>
  <c r="H2" i="7"/>
  <c r="K2" i="7" s="1"/>
  <c r="G4" i="7"/>
  <c r="Q5" i="7" s="1"/>
  <c r="Q7" i="7"/>
  <c r="Q8" i="7"/>
  <c r="Q9" i="7"/>
  <c r="G9" i="7"/>
  <c r="Q10" i="7" s="1"/>
  <c r="G10" i="7"/>
  <c r="Q11" i="7" s="1"/>
  <c r="G2" i="7"/>
  <c r="Q3" i="7" s="1"/>
  <c r="P3" i="7"/>
  <c r="F4" i="7"/>
  <c r="J4" i="7" s="1"/>
  <c r="F5" i="7"/>
  <c r="P6" i="7" s="1"/>
  <c r="F6" i="7"/>
  <c r="J6" i="7" s="1"/>
  <c r="F7" i="7"/>
  <c r="P8" i="7" s="1"/>
  <c r="F8" i="7"/>
  <c r="J8" i="7" s="1"/>
  <c r="F9" i="7"/>
  <c r="F10" i="7"/>
  <c r="J10" i="7" s="1"/>
  <c r="E10" i="6"/>
  <c r="B3" i="6"/>
  <c r="C3" i="6"/>
  <c r="D3" i="6"/>
  <c r="E3" i="6"/>
  <c r="B4" i="6"/>
  <c r="C4" i="6"/>
  <c r="D4" i="6"/>
  <c r="E4" i="6"/>
  <c r="B5" i="6"/>
  <c r="C5" i="6"/>
  <c r="D5" i="6"/>
  <c r="E5" i="6"/>
  <c r="B6" i="6"/>
  <c r="C6" i="6"/>
  <c r="D6" i="6"/>
  <c r="E6" i="6"/>
  <c r="B7" i="6"/>
  <c r="C7" i="6"/>
  <c r="D7" i="6"/>
  <c r="E7" i="6"/>
  <c r="B8" i="6"/>
  <c r="C8" i="6"/>
  <c r="D8" i="6"/>
  <c r="E8" i="6"/>
  <c r="B9" i="6"/>
  <c r="C9" i="6"/>
  <c r="D9" i="6"/>
  <c r="E9" i="6"/>
  <c r="B10" i="6"/>
  <c r="C10" i="6"/>
  <c r="D10" i="6"/>
  <c r="C2" i="6"/>
  <c r="D2" i="6"/>
  <c r="E2" i="6"/>
  <c r="B2" i="6"/>
  <c r="J9" i="7" l="1"/>
  <c r="S6" i="7"/>
  <c r="S8" i="7"/>
  <c r="U8" i="7" s="1"/>
  <c r="S7" i="7"/>
  <c r="U7" i="7" s="1"/>
  <c r="U6" i="7"/>
  <c r="R3" i="7"/>
  <c r="S9" i="7"/>
  <c r="U9" i="7" s="1"/>
  <c r="U4" i="7"/>
  <c r="P4" i="7"/>
  <c r="R4" i="7" s="1"/>
  <c r="S5" i="7"/>
  <c r="U5" i="7" s="1"/>
  <c r="S3" i="7"/>
  <c r="U3" i="7" s="1"/>
  <c r="S11" i="7"/>
  <c r="U11" i="7" s="1"/>
  <c r="R6" i="7"/>
  <c r="P9" i="7"/>
  <c r="R9" i="7" s="1"/>
  <c r="S10" i="7"/>
  <c r="U10" i="7" s="1"/>
  <c r="R8" i="7"/>
  <c r="J7" i="7"/>
  <c r="P7" i="7"/>
  <c r="R7" i="7" s="1"/>
  <c r="J5" i="7"/>
  <c r="K3" i="7"/>
  <c r="P5" i="7"/>
  <c r="R5" i="7" s="1"/>
  <c r="J2" i="7"/>
  <c r="P11" i="7"/>
  <c r="R11" i="7" s="1"/>
  <c r="P10" i="7"/>
  <c r="R10" i="7" s="1"/>
</calcChain>
</file>

<file path=xl/sharedStrings.xml><?xml version="1.0" encoding="utf-8"?>
<sst xmlns="http://schemas.openxmlformats.org/spreadsheetml/2006/main" count="284" uniqueCount="152">
  <si>
    <t>Climate change [ kg CO2 eq]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</si>
  <si>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</si>
  <si>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</si>
  <si>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</si>
  <si>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</si>
  <si>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</si>
  <si>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</si>
  <si>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</si>
  <si>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</si>
  <si>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2490787383.3</t>
  </si>
  <si>
    <t>39679707.39</t>
  </si>
  <si>
    <t>405843.071425</t>
  </si>
  <si>
    <t>17740886.488</t>
  </si>
  <si>
    <t>172230396.84</t>
  </si>
  <si>
    <t>82484925083.0</t>
  </si>
  <si>
    <t>-126034130842.0</t>
  </si>
  <si>
    <t>4554846141.2</t>
  </si>
  <si>
    <t>12014318758.0</t>
  </si>
  <si>
    <t>1984030198.8</t>
  </si>
  <si>
    <t>35294029.258</t>
  </si>
  <si>
    <t>449304.440867</t>
  </si>
  <si>
    <t>18200216.166</t>
  </si>
  <si>
    <t>151379032.06</t>
  </si>
  <si>
    <t>73088261284.0</t>
  </si>
  <si>
    <t>-69964007700.0</t>
  </si>
  <si>
    <t>5364512815.7</t>
  </si>
  <si>
    <t>12511425871.0</t>
  </si>
  <si>
    <t>2312636908.37</t>
  </si>
  <si>
    <t>48684462.0978</t>
  </si>
  <si>
    <t>421717.973557</t>
  </si>
  <si>
    <t>25848848.303</t>
  </si>
  <si>
    <t>216497956.529</t>
  </si>
  <si>
    <t>79597432138.0</t>
  </si>
  <si>
    <t>393704620.0</t>
  </si>
  <si>
    <t>4003817573.25</t>
  </si>
  <si>
    <t>10012343474.91</t>
  </si>
  <si>
    <t>1937512907.44</t>
  </si>
  <si>
    <t>51585093.64</t>
  </si>
  <si>
    <t>483493.730953</t>
  </si>
  <si>
    <t>29556223.5</t>
  </si>
  <si>
    <t>228688984.551</t>
  </si>
  <si>
    <t>54124955226.0</t>
  </si>
  <si>
    <t>56911167440.0</t>
  </si>
  <si>
    <t>4177487717.43</t>
  </si>
  <si>
    <t>11675863909.299999</t>
  </si>
  <si>
    <t>Scenario</t>
  </si>
  <si>
    <t>BAU swiss</t>
  </si>
  <si>
    <t>OA swiss</t>
  </si>
  <si>
    <t>OA lancet</t>
  </si>
  <si>
    <t>BAU lancet</t>
  </si>
  <si>
    <t>1.000000</t>
  </si>
  <si>
    <t>0.769209</t>
  </si>
  <si>
    <t>0.839397</t>
  </si>
  <si>
    <t>0.600242</t>
  </si>
  <si>
    <t>0.753121</t>
  </si>
  <si>
    <t>0.849070</t>
  </si>
  <si>
    <t>0.960268</t>
  </si>
  <si>
    <t>0.796547</t>
  </si>
  <si>
    <t>0.684190</t>
  </si>
  <si>
    <t>0.929287</t>
  </si>
  <si>
    <t>0.615783</t>
  </si>
  <si>
    <t>0.661943</t>
  </si>
  <si>
    <t>0.886080</t>
  </si>
  <si>
    <t>0.928476</t>
  </si>
  <si>
    <t>0.943770</t>
  </si>
  <si>
    <t>0.872230</t>
  </si>
  <si>
    <t>0.874565</t>
  </si>
  <si>
    <t>0.946692</t>
  </si>
  <si>
    <t>0.964994</t>
  </si>
  <si>
    <t>0.746353</t>
  </si>
  <si>
    <t>0.800256</t>
  </si>
  <si>
    <t>0.777872</t>
  </si>
  <si>
    <t>0.656180</t>
  </si>
  <si>
    <t>0.778726</t>
  </si>
  <si>
    <t>0.933216</t>
  </si>
  <si>
    <t>-1.000000</t>
  </si>
  <si>
    <t>-0.555120</t>
  </si>
  <si>
    <t>0.003124</t>
  </si>
  <si>
    <t>0.451554</t>
  </si>
  <si>
    <t>1.0</t>
  </si>
  <si>
    <t>0.416324</t>
  </si>
  <si>
    <t>0.407609</t>
  </si>
  <si>
    <t>0.459243</t>
  </si>
  <si>
    <t>0.45622</t>
  </si>
  <si>
    <t>0.404209</t>
  </si>
  <si>
    <t>0.625326</t>
  </si>
  <si>
    <t>-0.262813</t>
  </si>
  <si>
    <t>0.775348</t>
  </si>
  <si>
    <t>0.493624</t>
  </si>
  <si>
    <t>0.331622</t>
  </si>
  <si>
    <t>0.362557</t>
  </si>
  <si>
    <t>0.508423</t>
  </si>
  <si>
    <t>0.468032</t>
  </si>
  <si>
    <t>0.355273</t>
  </si>
  <si>
    <t>0.554089</t>
  </si>
  <si>
    <t>-0.145892</t>
  </si>
  <si>
    <t>0.913173</t>
  </si>
  <si>
    <t>0.514048</t>
  </si>
  <si>
    <t>0.386547</t>
  </si>
  <si>
    <t>0.50011</t>
  </si>
  <si>
    <t>0.477207</t>
  </si>
  <si>
    <t>0.664722</t>
  </si>
  <si>
    <t>0.508101</t>
  </si>
  <si>
    <t>0.603436</t>
  </si>
  <si>
    <t>0.000821</t>
  </si>
  <si>
    <t>0.681549</t>
  </si>
  <si>
    <t>0.41137</t>
  </si>
  <si>
    <t>0.323847</t>
  </si>
  <si>
    <t>0.529907</t>
  </si>
  <si>
    <t>0.547111</t>
  </si>
  <si>
    <t>0.760059</t>
  </si>
  <si>
    <t>0.536712</t>
  </si>
  <si>
    <t>0.410327</t>
  </si>
  <si>
    <t>0.118674</t>
  </si>
  <si>
    <t>0.711112</t>
  </si>
  <si>
    <t>0.479718</t>
  </si>
  <si>
    <t>BAU 2018</t>
  </si>
  <si>
    <t>Change BAU to OA (swiss diet)</t>
  </si>
  <si>
    <t>Change BAU to OA (lancet diet)</t>
  </si>
  <si>
    <t>Change Swiss to Lancet (BAU)</t>
  </si>
  <si>
    <t>Change Swiss to Lancet (OA)</t>
  </si>
  <si>
    <t>Average change BAU to OA (%)</t>
  </si>
  <si>
    <t>Average change Swiss to Lancet (%)</t>
  </si>
  <si>
    <t>Climate change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</si>
  <si>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</si>
  <si>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</si>
  <si>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</si>
  <si>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</si>
  <si>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</si>
  <si>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</si>
  <si>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</si>
  <si>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</si>
  <si>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kg CO2 eq</t>
  </si>
  <si>
    <t>mol H+ eq</t>
  </si>
  <si>
    <t>kg P eq</t>
  </si>
  <si>
    <t>kg N eq</t>
  </si>
  <si>
    <t>mol N eq</t>
  </si>
  <si>
    <t>CTUe</t>
  </si>
  <si>
    <t>Pt</t>
  </si>
  <si>
    <t>m3 depriv</t>
  </si>
  <si>
    <t>MJ</t>
  </si>
  <si>
    <t>Conv to Org</t>
  </si>
  <si>
    <t>SFP</t>
  </si>
  <si>
    <t>EAT</t>
  </si>
  <si>
    <t>Conv</t>
  </si>
  <si>
    <t>Org</t>
  </si>
  <si>
    <t>SFP to EAT</t>
  </si>
  <si>
    <t>Average</t>
  </si>
  <si>
    <t>ConvSFP</t>
  </si>
  <si>
    <t>ConvEAT</t>
  </si>
  <si>
    <t>OrgSFP</t>
  </si>
  <si>
    <t>OrgEAT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</si>
</sst>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A6EB-7787-3749-AEBF-3B9D9CB57D6B}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">
      <c r="A3" s="1" t="s">
        <v>49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">
      <c r="A4" s="1" t="s">
        <v>47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 x14ac:dyDescent="0.2">
      <c r="A5" s="1" t="s">
        <v>48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B91-5E69-1F4C-B166-3FBD95E04962}">
  <dimension ref="A1:U11"/>
  <sheetViews>
    <sheetView zoomScale="109" workbookViewId="0">
      <selection activeCell="I8" sqref="I8"/>
    </sheetView>
  </sheetViews>
  <sheetFormatPr baseColWidth="10" defaultRowHeight="16" x14ac:dyDescent="0.2"/>
  <cols>
    <col min="1" max="1" width="15.5" customWidth="1"/>
    <col min="2" max="2" width="14.83203125" bestFit="1" customWidth="1"/>
    <col min="3" max="3" width="15.1640625" bestFit="1" customWidth="1"/>
    <col min="4" max="5" width="14.6640625" bestFit="1" customWidth="1"/>
    <col min="6" max="11" width="12.83203125" bestFit="1" customWidth="1"/>
    <col min="14" max="14" width="21" customWidth="1"/>
    <col min="15" max="15" width="14.1640625" customWidth="1"/>
  </cols>
  <sheetData>
    <row r="1" spans="1:21" ht="68" x14ac:dyDescent="0.2">
      <c r="A1" s="3" t="s">
        <v>45</v>
      </c>
      <c r="B1" s="3" t="s">
        <v>46</v>
      </c>
      <c r="C1" s="3" t="s">
        <v>49</v>
      </c>
      <c r="D1" s="3" t="s">
        <v>47</v>
      </c>
      <c r="E1" s="3" t="s">
        <v>48</v>
      </c>
      <c r="F1" s="3" t="s">
        <v>117</v>
      </c>
      <c r="G1" s="3" t="s">
        <v>118</v>
      </c>
      <c r="H1" s="3" t="s">
        <v>119</v>
      </c>
      <c r="I1" s="3" t="s">
        <v>120</v>
      </c>
      <c r="J1" s="5" t="s">
        <v>121</v>
      </c>
      <c r="K1" s="5" t="s">
        <v>122</v>
      </c>
      <c r="L1" s="6"/>
      <c r="M1" s="6"/>
      <c r="N1" s="3"/>
      <c r="O1" s="3"/>
      <c r="P1" s="9" t="s">
        <v>141</v>
      </c>
      <c r="Q1" s="9"/>
      <c r="R1" s="9"/>
      <c r="S1" s="9" t="s">
        <v>146</v>
      </c>
      <c r="T1" s="9"/>
      <c r="U1" s="9"/>
    </row>
    <row r="2" spans="1:21" ht="51" x14ac:dyDescent="0.2">
      <c r="A2" s="3" t="s">
        <v>0</v>
      </c>
      <c r="B2" s="4">
        <v>2490787383.3000002</v>
      </c>
      <c r="C2" s="4">
        <v>1984030198.8</v>
      </c>
      <c r="D2" s="4">
        <v>2312636908.3699999</v>
      </c>
      <c r="E2" s="4">
        <v>1937512907.4400001</v>
      </c>
      <c r="F2" s="6">
        <f>(D2-B2)/B2</f>
        <v>-7.1523758360286807E-2</v>
      </c>
      <c r="G2" s="6">
        <f>(E2-C2)/C2</f>
        <v>-2.3445858529842403E-2</v>
      </c>
      <c r="H2" s="6">
        <f>(C2-B2)/B2</f>
        <v>-0.20345260615083355</v>
      </c>
      <c r="I2" s="6">
        <f>(E2-D2)/D2</f>
        <v>-0.16220618099293241</v>
      </c>
      <c r="J2" s="6">
        <f>100*AVERAGE(F2,G2)</f>
        <v>-4.748480844506461</v>
      </c>
      <c r="K2" s="6">
        <f>100*AVERAGE(H2,I2)</f>
        <v>-18.282939357188297</v>
      </c>
      <c r="L2" s="6"/>
      <c r="M2" s="6"/>
      <c r="N2" s="3"/>
      <c r="O2" s="3"/>
      <c r="P2" s="7" t="s">
        <v>142</v>
      </c>
      <c r="Q2" s="7" t="s">
        <v>143</v>
      </c>
      <c r="R2" s="7" t="s">
        <v>147</v>
      </c>
      <c r="S2" s="7" t="s">
        <v>144</v>
      </c>
      <c r="T2" s="7" t="s">
        <v>145</v>
      </c>
      <c r="U2" s="7" t="s">
        <v>147</v>
      </c>
    </row>
    <row r="3" spans="1:21" ht="34" x14ac:dyDescent="0.2">
      <c r="A3" s="3" t="s">
        <v>1</v>
      </c>
      <c r="B3" s="4">
        <v>39679707.390000001</v>
      </c>
      <c r="C3" s="4">
        <v>35294029.258000001</v>
      </c>
      <c r="D3" s="4">
        <v>48684462.097800002</v>
      </c>
      <c r="E3" s="4">
        <v>51585093.640000001</v>
      </c>
      <c r="F3" s="6">
        <f>(D3-B3)/B3</f>
        <v>0.22693601591601859</v>
      </c>
      <c r="G3" s="6">
        <f>(E3-C3)/C3</f>
        <v>0.46158131345423953</v>
      </c>
      <c r="H3" s="6">
        <f>(C3-B3)/B3</f>
        <v>-0.11052697765370288</v>
      </c>
      <c r="I3" s="6">
        <f>(E3-D3)/D3</f>
        <v>5.9580231909989109E-2</v>
      </c>
      <c r="J3" s="6">
        <f>100*AVERAGE(F3,G3)</f>
        <v>34.425866468512908</v>
      </c>
      <c r="K3" s="6">
        <f t="shared" ref="K3:K10" si="0">100*AVERAGE(H3,I3)</f>
        <v>-2.5473372871856887</v>
      </c>
      <c r="L3" s="6"/>
      <c r="M3" s="6"/>
      <c r="N3" s="4" t="s">
        <v>123</v>
      </c>
      <c r="O3" s="4" t="s">
        <v>132</v>
      </c>
      <c r="P3" s="8">
        <f>F2*100</f>
        <v>-7.1523758360286811</v>
      </c>
      <c r="Q3" s="8">
        <f>G2*100</f>
        <v>-2.34458585298424</v>
      </c>
      <c r="R3" s="8">
        <f t="shared" ref="R3:R11" si="1">(P3+Q3)/2</f>
        <v>-4.7484808445064601</v>
      </c>
      <c r="S3" s="8">
        <f>100*H2</f>
        <v>-20.345260615083355</v>
      </c>
      <c r="T3" s="8">
        <f>100*I2</f>
        <v>-16.22061809929324</v>
      </c>
      <c r="U3" s="8">
        <f t="shared" ref="U3:U11" si="2">(S3+T3)/2</f>
        <v>-18.282939357188297</v>
      </c>
    </row>
    <row r="4" spans="1:21" ht="51" x14ac:dyDescent="0.2">
      <c r="A4" s="3" t="s">
        <v>2</v>
      </c>
      <c r="B4" s="4">
        <v>405843.07142499997</v>
      </c>
      <c r="C4" s="4">
        <v>449304.44086700003</v>
      </c>
      <c r="D4" s="4">
        <v>421717.97355699999</v>
      </c>
      <c r="E4" s="4">
        <v>483493.73095300002</v>
      </c>
      <c r="F4" s="6">
        <f t="shared" ref="F4:F10" si="3">(D4-B4)/B4</f>
        <v>3.9115863371179192E-2</v>
      </c>
      <c r="G4" s="6">
        <f t="shared" ref="G4:G10" si="4">(E4-C4)/C4</f>
        <v>7.6093817412591455E-2</v>
      </c>
      <c r="H4" s="6">
        <f t="shared" ref="H4:H10" si="5">(C4-B4)/B4</f>
        <v>0.10708910044810692</v>
      </c>
      <c r="I4" s="6">
        <f t="shared" ref="I4:I10" si="6">(E4-D4)/D4</f>
        <v>0.14648594859486189</v>
      </c>
      <c r="J4" s="6">
        <f t="shared" ref="J4:J10" si="7">100*AVERAGE(F4,G4)</f>
        <v>5.7604840391885324</v>
      </c>
      <c r="K4" s="6">
        <f t="shared" si="0"/>
        <v>12.678752452148439</v>
      </c>
      <c r="L4" s="6"/>
      <c r="M4" s="6"/>
      <c r="N4" s="4" t="s">
        <v>124</v>
      </c>
      <c r="O4" s="4" t="s">
        <v>133</v>
      </c>
      <c r="P4" s="8">
        <f t="shared" ref="P4:P11" si="8">F3*100</f>
        <v>22.693601591601858</v>
      </c>
      <c r="Q4" s="8">
        <f t="shared" ref="Q4:Q11" si="9">G3*100</f>
        <v>46.158131345423953</v>
      </c>
      <c r="R4" s="8">
        <f t="shared" si="1"/>
        <v>34.425866468512908</v>
      </c>
      <c r="S4" s="8">
        <f t="shared" ref="S4:S11" si="10">100*H3</f>
        <v>-11.052697765370288</v>
      </c>
      <c r="T4" s="8">
        <f t="shared" ref="T4:T11" si="11">100*I3</f>
        <v>5.9580231909989108</v>
      </c>
      <c r="U4" s="8">
        <f t="shared" si="2"/>
        <v>-2.5473372871856887</v>
      </c>
    </row>
    <row r="5" spans="1:21" ht="51" x14ac:dyDescent="0.2">
      <c r="A5" s="3" t="s">
        <v>3</v>
      </c>
      <c r="B5" s="4">
        <v>17740886.488000002</v>
      </c>
      <c r="C5" s="4">
        <v>18200216.166000001</v>
      </c>
      <c r="D5" s="4">
        <v>25848848.302999999</v>
      </c>
      <c r="E5" s="4">
        <v>29556223.5</v>
      </c>
      <c r="F5" s="6">
        <f t="shared" si="3"/>
        <v>0.45702123287267815</v>
      </c>
      <c r="G5" s="6">
        <f>(E5-C5)/C5</f>
        <v>0.62394903612267338</v>
      </c>
      <c r="H5" s="6">
        <f t="shared" si="5"/>
        <v>2.5891021754222462E-2</v>
      </c>
      <c r="I5" s="6">
        <f t="shared" si="6"/>
        <v>0.1434251597418259</v>
      </c>
      <c r="J5" s="6">
        <f>100*AVERAGE(F5,G5)</f>
        <v>54.048513449767576</v>
      </c>
      <c r="K5" s="6">
        <f t="shared" si="0"/>
        <v>8.4658090748024186</v>
      </c>
      <c r="L5" s="6"/>
      <c r="M5" s="6"/>
      <c r="N5" s="4" t="s">
        <v>125</v>
      </c>
      <c r="O5" s="4" t="s">
        <v>134</v>
      </c>
      <c r="P5" s="8">
        <f t="shared" si="8"/>
        <v>3.9115863371179191</v>
      </c>
      <c r="Q5" s="8">
        <f t="shared" si="9"/>
        <v>7.6093817412591456</v>
      </c>
      <c r="R5" s="8">
        <f t="shared" si="1"/>
        <v>5.7604840391885324</v>
      </c>
      <c r="S5" s="8">
        <f t="shared" si="10"/>
        <v>10.708910044810692</v>
      </c>
      <c r="T5" s="8">
        <f t="shared" si="11"/>
        <v>14.648594859486188</v>
      </c>
      <c r="U5" s="8">
        <f t="shared" si="2"/>
        <v>12.678752452148441</v>
      </c>
    </row>
    <row r="6" spans="1:21" ht="51" x14ac:dyDescent="0.2">
      <c r="A6" s="3" t="s">
        <v>4</v>
      </c>
      <c r="B6" s="4">
        <v>172230396.84</v>
      </c>
      <c r="C6" s="4">
        <v>151379032.06</v>
      </c>
      <c r="D6" s="4">
        <v>216497956.52900001</v>
      </c>
      <c r="E6" s="4">
        <v>228688984.551</v>
      </c>
      <c r="F6" s="6">
        <f t="shared" si="3"/>
        <v>0.25702524351798395</v>
      </c>
      <c r="G6" s="6">
        <f>(E6-C6)/C6</f>
        <v>0.51070449743896984</v>
      </c>
      <c r="H6" s="6">
        <f t="shared" si="5"/>
        <v>-0.12106669416415891</v>
      </c>
      <c r="I6" s="6">
        <f t="shared" si="6"/>
        <v>5.6310129746499432E-2</v>
      </c>
      <c r="J6" s="6">
        <f t="shared" si="7"/>
        <v>38.386487047847687</v>
      </c>
      <c r="K6" s="6">
        <f t="shared" si="0"/>
        <v>-3.2378282208829741</v>
      </c>
      <c r="L6" s="6"/>
      <c r="M6" s="6"/>
      <c r="N6" s="4" t="s">
        <v>126</v>
      </c>
      <c r="O6" s="4" t="s">
        <v>135</v>
      </c>
      <c r="P6" s="8">
        <f t="shared" si="8"/>
        <v>45.702123287267817</v>
      </c>
      <c r="Q6" s="8">
        <f t="shared" si="9"/>
        <v>62.394903612267342</v>
      </c>
      <c r="R6" s="8">
        <f t="shared" si="1"/>
        <v>54.048513449767583</v>
      </c>
      <c r="S6" s="8">
        <f t="shared" si="10"/>
        <v>2.5891021754222461</v>
      </c>
      <c r="T6" s="8">
        <f t="shared" si="11"/>
        <v>14.342515974182589</v>
      </c>
      <c r="U6" s="8">
        <f t="shared" si="2"/>
        <v>8.4658090748024186</v>
      </c>
    </row>
    <row r="7" spans="1:21" ht="51" x14ac:dyDescent="0.2">
      <c r="A7" s="3" t="s">
        <v>5</v>
      </c>
      <c r="B7" s="4">
        <v>82484925083</v>
      </c>
      <c r="C7" s="4">
        <v>73088261284</v>
      </c>
      <c r="D7" s="4">
        <v>79597432138</v>
      </c>
      <c r="E7" s="4">
        <v>54124955226</v>
      </c>
      <c r="F7" s="6">
        <f t="shared" si="3"/>
        <v>-3.5006311057377774E-2</v>
      </c>
      <c r="G7" s="6">
        <f>(E7-C7)/C7</f>
        <v>-0.25945761637855957</v>
      </c>
      <c r="H7" s="6">
        <f t="shared" si="5"/>
        <v>-0.11391977127389834</v>
      </c>
      <c r="I7" s="6">
        <f t="shared" si="6"/>
        <v>-0.32001631494641369</v>
      </c>
      <c r="J7" s="6">
        <f t="shared" si="7"/>
        <v>-14.723196371796869</v>
      </c>
      <c r="K7" s="6">
        <f t="shared" si="0"/>
        <v>-21.696804311015601</v>
      </c>
      <c r="L7" s="6"/>
      <c r="M7" s="6"/>
      <c r="N7" s="4" t="s">
        <v>127</v>
      </c>
      <c r="O7" s="4" t="s">
        <v>136</v>
      </c>
      <c r="P7" s="8">
        <f t="shared" si="8"/>
        <v>25.702524351798395</v>
      </c>
      <c r="Q7" s="8">
        <f t="shared" si="9"/>
        <v>51.070449743896987</v>
      </c>
      <c r="R7" s="8">
        <f t="shared" si="1"/>
        <v>38.386487047847694</v>
      </c>
      <c r="S7" s="8">
        <f t="shared" si="10"/>
        <v>-12.10666941641589</v>
      </c>
      <c r="T7" s="8">
        <f t="shared" si="11"/>
        <v>5.6310129746499431</v>
      </c>
      <c r="U7" s="8">
        <f t="shared" si="2"/>
        <v>-3.2378282208829736</v>
      </c>
    </row>
    <row r="8" spans="1:21" ht="34" x14ac:dyDescent="0.2">
      <c r="A8" s="3" t="s">
        <v>6</v>
      </c>
      <c r="B8" s="4">
        <v>-126034130842</v>
      </c>
      <c r="C8" s="4">
        <v>-69964007700</v>
      </c>
      <c r="D8" s="4">
        <v>393704620</v>
      </c>
      <c r="E8" s="4">
        <v>56911167440</v>
      </c>
      <c r="F8" s="6">
        <f t="shared" si="3"/>
        <v>-1.003123793668983</v>
      </c>
      <c r="G8" s="6">
        <f>(E8-C8)/C8</f>
        <v>-1.8134349261984888</v>
      </c>
      <c r="H8" s="6">
        <f>(C8-B8)/B8</f>
        <v>-0.44488046823039634</v>
      </c>
      <c r="I8" s="6">
        <f>(E8-D8)/D8</f>
        <v>143.55295810346345</v>
      </c>
      <c r="J8" s="6">
        <f t="shared" si="7"/>
        <v>-140.82793599337359</v>
      </c>
      <c r="K8" s="6">
        <f>100*AVERAGE(H8,I8)</f>
        <v>7155.4038817616529</v>
      </c>
      <c r="L8" s="6"/>
      <c r="M8" s="6"/>
      <c r="N8" s="4" t="s">
        <v>128</v>
      </c>
      <c r="O8" s="4" t="s">
        <v>137</v>
      </c>
      <c r="P8" s="8">
        <f t="shared" si="8"/>
        <v>-3.5006311057377775</v>
      </c>
      <c r="Q8" s="8">
        <f t="shared" si="9"/>
        <v>-25.945761637855959</v>
      </c>
      <c r="R8" s="8">
        <f t="shared" si="1"/>
        <v>-14.723196371796869</v>
      </c>
      <c r="S8" s="8">
        <f t="shared" si="10"/>
        <v>-11.391977127389834</v>
      </c>
      <c r="T8" s="8">
        <f t="shared" si="11"/>
        <v>-32.001631494641373</v>
      </c>
      <c r="U8" s="8">
        <f t="shared" si="2"/>
        <v>-21.696804311015605</v>
      </c>
    </row>
    <row r="9" spans="1:21" ht="34" x14ac:dyDescent="0.2">
      <c r="A9" s="3" t="s">
        <v>7</v>
      </c>
      <c r="B9" s="4">
        <v>4554846141.1999998</v>
      </c>
      <c r="C9" s="4">
        <v>5364512815.6999998</v>
      </c>
      <c r="D9" s="4">
        <v>4003817573.25</v>
      </c>
      <c r="E9" s="4">
        <v>4177487717.4299998</v>
      </c>
      <c r="F9" s="6">
        <f t="shared" si="3"/>
        <v>-0.12097632957692578</v>
      </c>
      <c r="G9" s="6">
        <f t="shared" si="4"/>
        <v>-0.22127360657914813</v>
      </c>
      <c r="H9" s="6">
        <f t="shared" si="5"/>
        <v>0.17775939063590165</v>
      </c>
      <c r="I9" s="6">
        <f t="shared" si="6"/>
        <v>4.3376138148828638E-2</v>
      </c>
      <c r="J9" s="6">
        <f t="shared" si="7"/>
        <v>-17.112496807803694</v>
      </c>
      <c r="K9" s="6">
        <f t="shared" si="0"/>
        <v>11.056776439236515</v>
      </c>
      <c r="L9" s="6"/>
      <c r="M9" s="6"/>
      <c r="N9" s="4" t="s">
        <v>129</v>
      </c>
      <c r="O9" s="4" t="s">
        <v>138</v>
      </c>
      <c r="P9" s="8">
        <f t="shared" si="8"/>
        <v>-100.3123793668983</v>
      </c>
      <c r="Q9" s="8">
        <f t="shared" si="9"/>
        <v>-181.34349261984889</v>
      </c>
      <c r="R9" s="8">
        <f t="shared" si="1"/>
        <v>-140.82793599337359</v>
      </c>
      <c r="S9" s="8">
        <f t="shared" si="10"/>
        <v>-44.488046823039632</v>
      </c>
      <c r="T9" s="8">
        <f t="shared" si="11"/>
        <v>14355.295810346346</v>
      </c>
      <c r="U9" s="8">
        <f t="shared" si="2"/>
        <v>7155.4038817616529</v>
      </c>
    </row>
    <row r="10" spans="1:21" ht="34" x14ac:dyDescent="0.2">
      <c r="A10" s="3" t="s">
        <v>8</v>
      </c>
      <c r="B10" s="4">
        <v>12014318758</v>
      </c>
      <c r="C10" s="4">
        <v>12511425871</v>
      </c>
      <c r="D10" s="4">
        <v>10012343474.91</v>
      </c>
      <c r="E10" s="4">
        <v>11675863909.2999</v>
      </c>
      <c r="F10" s="6">
        <f t="shared" si="3"/>
        <v>-0.16663244278889641</v>
      </c>
      <c r="G10" s="6">
        <f t="shared" si="4"/>
        <v>-6.6783911787131583E-2</v>
      </c>
      <c r="H10" s="6">
        <f t="shared" si="5"/>
        <v>4.1376221408225097E-2</v>
      </c>
      <c r="I10" s="6">
        <f t="shared" si="6"/>
        <v>0.16614696035533813</v>
      </c>
      <c r="J10" s="6">
        <f t="shared" si="7"/>
        <v>-11.670817728801399</v>
      </c>
      <c r="K10" s="6">
        <f t="shared" si="0"/>
        <v>10.376159088178161</v>
      </c>
      <c r="L10" s="6"/>
      <c r="M10" s="6"/>
      <c r="N10" s="4" t="s">
        <v>130</v>
      </c>
      <c r="O10" s="4" t="s">
        <v>139</v>
      </c>
      <c r="P10" s="8">
        <f t="shared" si="8"/>
        <v>-12.097632957692579</v>
      </c>
      <c r="Q10" s="8">
        <f t="shared" si="9"/>
        <v>-22.127360657914814</v>
      </c>
      <c r="R10" s="8">
        <f t="shared" si="1"/>
        <v>-17.112496807803694</v>
      </c>
      <c r="S10" s="8">
        <f t="shared" si="10"/>
        <v>17.775939063590165</v>
      </c>
      <c r="T10" s="8">
        <f t="shared" si="11"/>
        <v>4.3376138148828636</v>
      </c>
      <c r="U10" s="8">
        <f t="shared" si="2"/>
        <v>11.056776439236515</v>
      </c>
    </row>
    <row r="11" spans="1:21" ht="17" x14ac:dyDescent="0.2">
      <c r="N11" s="4" t="s">
        <v>131</v>
      </c>
      <c r="O11" s="4" t="s">
        <v>140</v>
      </c>
      <c r="P11" s="8">
        <f t="shared" si="8"/>
        <v>-16.663244278889643</v>
      </c>
      <c r="Q11" s="8">
        <f t="shared" si="9"/>
        <v>-6.6783911787131585</v>
      </c>
      <c r="R11" s="8">
        <f t="shared" si="1"/>
        <v>-11.670817728801401</v>
      </c>
      <c r="S11" s="8">
        <f t="shared" si="10"/>
        <v>4.1376221408225096</v>
      </c>
      <c r="T11" s="8">
        <f t="shared" si="11"/>
        <v>16.614696035533814</v>
      </c>
      <c r="U11" s="8">
        <f t="shared" si="2"/>
        <v>10.376159088178163</v>
      </c>
    </row>
  </sheetData>
  <mergeCells count="2"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ABA2-9F8E-8C43-9903-54C6B962E206}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46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50</v>
      </c>
      <c r="H2" s="2" t="s">
        <v>75</v>
      </c>
      <c r="I2" s="2" t="s">
        <v>55</v>
      </c>
      <c r="J2" s="2" t="s">
        <v>56</v>
      </c>
    </row>
    <row r="3" spans="1:10" x14ac:dyDescent="0.2">
      <c r="A3" s="1" t="s">
        <v>49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76</v>
      </c>
      <c r="I3" s="2" t="s">
        <v>50</v>
      </c>
      <c r="J3" s="2" t="s">
        <v>50</v>
      </c>
    </row>
    <row r="4" spans="1:10" x14ac:dyDescent="0.2">
      <c r="A4" s="1" t="s">
        <v>47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77</v>
      </c>
      <c r="I4" s="2" t="s">
        <v>69</v>
      </c>
      <c r="J4" s="2" t="s">
        <v>70</v>
      </c>
    </row>
    <row r="5" spans="1:10" x14ac:dyDescent="0.2">
      <c r="A5" s="1" t="s">
        <v>48</v>
      </c>
      <c r="B5" s="2" t="s">
        <v>71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72</v>
      </c>
      <c r="H5" s="2" t="s">
        <v>78</v>
      </c>
      <c r="I5" s="2" t="s">
        <v>73</v>
      </c>
      <c r="J5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D13A-5447-BB49-AFC5-BCDBC25F6247}">
  <dimension ref="A1:E10"/>
  <sheetViews>
    <sheetView workbookViewId="0">
      <selection activeCell="D16" sqref="D16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49</v>
      </c>
      <c r="D1" s="1" t="s">
        <v>47</v>
      </c>
      <c r="E1" s="1" t="s">
        <v>48</v>
      </c>
    </row>
    <row r="2" spans="1:5" x14ac:dyDescent="0.2">
      <c r="A2" s="1" t="s">
        <v>0</v>
      </c>
      <c r="B2" s="2" t="s">
        <v>50</v>
      </c>
      <c r="C2" s="2" t="s">
        <v>57</v>
      </c>
      <c r="D2" s="2" t="s">
        <v>63</v>
      </c>
      <c r="E2" s="2" t="s">
        <v>71</v>
      </c>
    </row>
    <row r="3" spans="1:5" x14ac:dyDescent="0.2">
      <c r="A3" s="1" t="s">
        <v>1</v>
      </c>
      <c r="B3" s="2" t="s">
        <v>51</v>
      </c>
      <c r="C3" s="2" t="s">
        <v>58</v>
      </c>
      <c r="D3" s="2" t="s">
        <v>64</v>
      </c>
      <c r="E3" s="2" t="s">
        <v>50</v>
      </c>
    </row>
    <row r="4" spans="1:5" x14ac:dyDescent="0.2">
      <c r="A4" s="1" t="s">
        <v>2</v>
      </c>
      <c r="B4" s="2" t="s">
        <v>52</v>
      </c>
      <c r="C4" s="2" t="s">
        <v>59</v>
      </c>
      <c r="D4" s="2" t="s">
        <v>65</v>
      </c>
      <c r="E4" s="2" t="s">
        <v>50</v>
      </c>
    </row>
    <row r="5" spans="1:5" x14ac:dyDescent="0.2">
      <c r="A5" s="1" t="s">
        <v>3</v>
      </c>
      <c r="B5" s="2" t="s">
        <v>53</v>
      </c>
      <c r="C5" s="2" t="s">
        <v>60</v>
      </c>
      <c r="D5" s="2" t="s">
        <v>66</v>
      </c>
      <c r="E5" s="2" t="s">
        <v>50</v>
      </c>
    </row>
    <row r="6" spans="1:5" x14ac:dyDescent="0.2">
      <c r="A6" s="1" t="s">
        <v>4</v>
      </c>
      <c r="B6" s="2" t="s">
        <v>54</v>
      </c>
      <c r="C6" s="2" t="s">
        <v>61</v>
      </c>
      <c r="D6" s="2" t="s">
        <v>67</v>
      </c>
      <c r="E6" s="2" t="s">
        <v>50</v>
      </c>
    </row>
    <row r="7" spans="1:5" x14ac:dyDescent="0.2">
      <c r="A7" s="1" t="s">
        <v>5</v>
      </c>
      <c r="B7" s="2" t="s">
        <v>50</v>
      </c>
      <c r="C7" s="2" t="s">
        <v>62</v>
      </c>
      <c r="D7" s="2" t="s">
        <v>68</v>
      </c>
      <c r="E7" s="2" t="s">
        <v>72</v>
      </c>
    </row>
    <row r="8" spans="1:5" x14ac:dyDescent="0.2">
      <c r="A8" s="1" t="s">
        <v>6</v>
      </c>
      <c r="B8" s="2" t="s">
        <v>75</v>
      </c>
      <c r="C8" s="2" t="s">
        <v>76</v>
      </c>
      <c r="D8" s="2" t="s">
        <v>77</v>
      </c>
      <c r="E8" s="2" t="s">
        <v>78</v>
      </c>
    </row>
    <row r="9" spans="1:5" x14ac:dyDescent="0.2">
      <c r="A9" s="1" t="s">
        <v>7</v>
      </c>
      <c r="B9" s="2" t="s">
        <v>55</v>
      </c>
      <c r="C9" s="2" t="s">
        <v>50</v>
      </c>
      <c r="D9" s="2" t="s">
        <v>69</v>
      </c>
      <c r="E9" s="2" t="s">
        <v>73</v>
      </c>
    </row>
    <row r="10" spans="1:5" x14ac:dyDescent="0.2">
      <c r="A10" s="1" t="s">
        <v>8</v>
      </c>
      <c r="B10" s="2" t="s">
        <v>56</v>
      </c>
      <c r="C10" s="2" t="s">
        <v>50</v>
      </c>
      <c r="D10" s="2" t="s">
        <v>70</v>
      </c>
      <c r="E10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23F8-BC10-4242-B6FE-E648AB6B2D13}">
  <dimension ref="A1:J6"/>
  <sheetViews>
    <sheetView workbookViewId="0">
      <selection activeCell="I13" sqref="I13"/>
    </sheetView>
  </sheetViews>
  <sheetFormatPr baseColWidth="10" defaultRowHeight="16" x14ac:dyDescent="0.2"/>
  <sheetData>
    <row r="1" spans="1:10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116</v>
      </c>
      <c r="B2" s="2" t="s">
        <v>79</v>
      </c>
      <c r="C2" s="2" t="s">
        <v>79</v>
      </c>
      <c r="D2" s="2" t="s">
        <v>79</v>
      </c>
      <c r="E2" s="2" t="s">
        <v>79</v>
      </c>
      <c r="F2" s="2" t="s">
        <v>79</v>
      </c>
      <c r="G2" s="2" t="s">
        <v>79</v>
      </c>
      <c r="H2" s="2" t="s">
        <v>79</v>
      </c>
      <c r="I2" s="2" t="s">
        <v>79</v>
      </c>
      <c r="J2" s="2" t="s">
        <v>79</v>
      </c>
    </row>
    <row r="3" spans="1:10" x14ac:dyDescent="0.2">
      <c r="A3" s="1" t="s">
        <v>46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</row>
    <row r="4" spans="1:10" x14ac:dyDescent="0.2">
      <c r="A4" s="1" t="s">
        <v>49</v>
      </c>
      <c r="B4" s="2" t="s">
        <v>89</v>
      </c>
      <c r="C4" s="2" t="s">
        <v>90</v>
      </c>
      <c r="D4" s="2" t="s">
        <v>91</v>
      </c>
      <c r="E4" s="2" t="s">
        <v>92</v>
      </c>
      <c r="F4" s="2" t="s">
        <v>93</v>
      </c>
      <c r="G4" s="2" t="s">
        <v>94</v>
      </c>
      <c r="H4" s="2" t="s">
        <v>95</v>
      </c>
      <c r="I4" s="2" t="s">
        <v>96</v>
      </c>
      <c r="J4" s="2" t="s">
        <v>97</v>
      </c>
    </row>
    <row r="5" spans="1:10" x14ac:dyDescent="0.2">
      <c r="A5" s="1" t="s">
        <v>47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</row>
    <row r="6" spans="1:10" x14ac:dyDescent="0.2">
      <c r="A6" s="1" t="s">
        <v>48</v>
      </c>
      <c r="B6" s="2" t="s">
        <v>107</v>
      </c>
      <c r="C6" s="2" t="s">
        <v>108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114</v>
      </c>
      <c r="J6" s="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37A7-2D70-E641-ACD6-F48E42E40EB0}">
  <dimension ref="A1:E10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s="1" t="s">
        <v>0</v>
      </c>
      <c r="B2" s="2">
        <v>0.41632400000000003</v>
      </c>
      <c r="C2" s="2">
        <v>0.33162199999999997</v>
      </c>
      <c r="D2" s="2">
        <v>0.38654699999999997</v>
      </c>
      <c r="E2" s="2">
        <v>0.323847</v>
      </c>
    </row>
    <row r="3" spans="1:5" x14ac:dyDescent="0.2">
      <c r="A3" s="1" t="s">
        <v>1</v>
      </c>
      <c r="B3" s="2">
        <v>0.407609</v>
      </c>
      <c r="C3" s="2">
        <v>0.36255700000000002</v>
      </c>
      <c r="D3" s="2">
        <v>0.50011000000000005</v>
      </c>
      <c r="E3" s="2">
        <v>0.52990700000000002</v>
      </c>
    </row>
    <row r="4" spans="1:5" x14ac:dyDescent="0.2">
      <c r="A4" s="1" t="s">
        <v>2</v>
      </c>
      <c r="B4" s="2">
        <v>0.45924300000000001</v>
      </c>
      <c r="C4" s="2">
        <v>0.50842299999999996</v>
      </c>
      <c r="D4" s="2">
        <v>0.47720699999999999</v>
      </c>
      <c r="E4" s="2">
        <v>0.54711100000000001</v>
      </c>
    </row>
    <row r="5" spans="1:5" x14ac:dyDescent="0.2">
      <c r="A5" s="1" t="s">
        <v>3</v>
      </c>
      <c r="B5" s="2">
        <v>0.45622000000000001</v>
      </c>
      <c r="C5" s="2">
        <v>0.468032</v>
      </c>
      <c r="D5" s="2">
        <v>0.66472200000000004</v>
      </c>
      <c r="E5" s="2">
        <v>0.76005900000000004</v>
      </c>
    </row>
    <row r="6" spans="1:5" x14ac:dyDescent="0.2">
      <c r="A6" s="1" t="s">
        <v>4</v>
      </c>
      <c r="B6" s="2">
        <v>0.40420899999999998</v>
      </c>
      <c r="C6" s="2">
        <v>0.35527300000000001</v>
      </c>
      <c r="D6" s="2">
        <v>0.50810100000000002</v>
      </c>
      <c r="E6" s="2">
        <v>0.53671199999999997</v>
      </c>
    </row>
    <row r="7" spans="1:5" x14ac:dyDescent="0.2">
      <c r="A7" s="1" t="s">
        <v>5</v>
      </c>
      <c r="B7" s="2">
        <v>0.62532600000000005</v>
      </c>
      <c r="C7" s="2">
        <v>0.55408900000000005</v>
      </c>
      <c r="D7" s="2">
        <v>0.60343599999999997</v>
      </c>
      <c r="E7" s="2">
        <v>0.410327</v>
      </c>
    </row>
    <row r="8" spans="1:5" x14ac:dyDescent="0.2">
      <c r="A8" s="1" t="s">
        <v>6</v>
      </c>
      <c r="B8" s="2">
        <v>-0.26281300000000002</v>
      </c>
      <c r="C8" s="2">
        <v>-0.14589199999999999</v>
      </c>
      <c r="D8" s="2">
        <v>8.2100000000000001E-4</v>
      </c>
      <c r="E8" s="2">
        <v>0.118674</v>
      </c>
    </row>
    <row r="9" spans="1:5" x14ac:dyDescent="0.2">
      <c r="A9" s="1" t="s">
        <v>7</v>
      </c>
      <c r="B9" s="2">
        <v>0.77534800000000004</v>
      </c>
      <c r="C9" s="2">
        <v>0.91317300000000001</v>
      </c>
      <c r="D9" s="2">
        <v>0.68154899999999996</v>
      </c>
      <c r="E9" s="2">
        <v>0.71111199999999997</v>
      </c>
    </row>
    <row r="10" spans="1:5" x14ac:dyDescent="0.2">
      <c r="A10" s="1" t="s">
        <v>8</v>
      </c>
      <c r="B10" s="2">
        <v>0.49362400000000001</v>
      </c>
      <c r="C10" s="2">
        <v>0.51404799999999995</v>
      </c>
      <c r="D10" s="2">
        <v>0.41137000000000001</v>
      </c>
      <c r="E10" s="2">
        <v>0.47971799999999998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D106-FAEB-F94A-B292-8D67F340F44C}">
  <dimension ref="A1:E10"/>
  <sheetViews>
    <sheetView workbookViewId="0">
      <selection activeCell="C15" sqref="C15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49</v>
      </c>
      <c r="D1" s="1" t="s">
        <v>47</v>
      </c>
      <c r="E1" s="1" t="s">
        <v>48</v>
      </c>
    </row>
    <row r="2" spans="1:5" x14ac:dyDescent="0.2">
      <c r="A2" s="1" t="s">
        <v>0</v>
      </c>
      <c r="B2" s="2" t="e">
        <f>normalized_2010_2050_T!B2-normalized_2010_2050_T!#REF!</f>
        <v>#REF!</v>
      </c>
      <c r="C2" s="2" t="e">
        <f>normalized_2010_2050_T!C2-normalized_2010_2050_T!#REF!</f>
        <v>#REF!</v>
      </c>
      <c r="D2" s="2" t="e">
        <f>normalized_2010_2050_T!D2-normalized_2010_2050_T!#REF!</f>
        <v>#REF!</v>
      </c>
      <c r="E2" s="2" t="e">
        <f>normalized_2010_2050_T!E2-normalized_2010_2050_T!#REF!</f>
        <v>#REF!</v>
      </c>
    </row>
    <row r="3" spans="1:5" x14ac:dyDescent="0.2">
      <c r="A3" s="1" t="s">
        <v>1</v>
      </c>
      <c r="B3" s="2" t="e">
        <f>normalized_2010_2050_T!B3-normalized_2010_2050_T!#REF!</f>
        <v>#REF!</v>
      </c>
      <c r="C3" s="2" t="e">
        <f>normalized_2010_2050_T!C3-normalized_2010_2050_T!#REF!</f>
        <v>#REF!</v>
      </c>
      <c r="D3" s="2" t="e">
        <f>normalized_2010_2050_T!D3-normalized_2010_2050_T!#REF!</f>
        <v>#REF!</v>
      </c>
      <c r="E3" s="2" t="e">
        <f>normalized_2010_2050_T!E3-normalized_2010_2050_T!#REF!</f>
        <v>#REF!</v>
      </c>
    </row>
    <row r="4" spans="1:5" x14ac:dyDescent="0.2">
      <c r="A4" s="1" t="s">
        <v>2</v>
      </c>
      <c r="B4" s="2" t="e">
        <f>normalized_2010_2050_T!B4-normalized_2010_2050_T!#REF!</f>
        <v>#REF!</v>
      </c>
      <c r="C4" s="2" t="e">
        <f>normalized_2010_2050_T!C4-normalized_2010_2050_T!#REF!</f>
        <v>#REF!</v>
      </c>
      <c r="D4" s="2" t="e">
        <f>normalized_2010_2050_T!D4-normalized_2010_2050_T!#REF!</f>
        <v>#REF!</v>
      </c>
      <c r="E4" s="2" t="e">
        <f>normalized_2010_2050_T!E4-normalized_2010_2050_T!#REF!</f>
        <v>#REF!</v>
      </c>
    </row>
    <row r="5" spans="1:5" x14ac:dyDescent="0.2">
      <c r="A5" s="1" t="s">
        <v>3</v>
      </c>
      <c r="B5" s="2" t="e">
        <f>normalized_2010_2050_T!B5-normalized_2010_2050_T!#REF!</f>
        <v>#REF!</v>
      </c>
      <c r="C5" s="2" t="e">
        <f>normalized_2010_2050_T!C5-normalized_2010_2050_T!#REF!</f>
        <v>#REF!</v>
      </c>
      <c r="D5" s="2" t="e">
        <f>normalized_2010_2050_T!D5-normalized_2010_2050_T!#REF!</f>
        <v>#REF!</v>
      </c>
      <c r="E5" s="2" t="e">
        <f>normalized_2010_2050_T!E5-normalized_2010_2050_T!#REF!</f>
        <v>#REF!</v>
      </c>
    </row>
    <row r="6" spans="1:5" x14ac:dyDescent="0.2">
      <c r="A6" s="1" t="s">
        <v>4</v>
      </c>
      <c r="B6" s="2" t="e">
        <f>normalized_2010_2050_T!B6-normalized_2010_2050_T!#REF!</f>
        <v>#REF!</v>
      </c>
      <c r="C6" s="2" t="e">
        <f>normalized_2010_2050_T!C6-normalized_2010_2050_T!#REF!</f>
        <v>#REF!</v>
      </c>
      <c r="D6" s="2" t="e">
        <f>normalized_2010_2050_T!D6-normalized_2010_2050_T!#REF!</f>
        <v>#REF!</v>
      </c>
      <c r="E6" s="2" t="e">
        <f>normalized_2010_2050_T!E6-normalized_2010_2050_T!#REF!</f>
        <v>#REF!</v>
      </c>
    </row>
    <row r="7" spans="1:5" x14ac:dyDescent="0.2">
      <c r="A7" s="1" t="s">
        <v>5</v>
      </c>
      <c r="B7" s="2" t="e">
        <f>normalized_2010_2050_T!B7-normalized_2010_2050_T!#REF!</f>
        <v>#REF!</v>
      </c>
      <c r="C7" s="2" t="e">
        <f>normalized_2010_2050_T!C7-normalized_2010_2050_T!#REF!</f>
        <v>#REF!</v>
      </c>
      <c r="D7" s="2" t="e">
        <f>normalized_2010_2050_T!D7-normalized_2010_2050_T!#REF!</f>
        <v>#REF!</v>
      </c>
      <c r="E7" s="2" t="e">
        <f>normalized_2010_2050_T!E7-normalized_2010_2050_T!#REF!</f>
        <v>#REF!</v>
      </c>
    </row>
    <row r="8" spans="1:5" x14ac:dyDescent="0.2">
      <c r="A8" s="1" t="s">
        <v>6</v>
      </c>
      <c r="B8" s="2" t="e">
        <f>normalized_2010_2050_T!B8-normalized_2010_2050_T!#REF!</f>
        <v>#REF!</v>
      </c>
      <c r="C8" s="2" t="e">
        <f>normalized_2010_2050_T!C8-normalized_2010_2050_T!#REF!</f>
        <v>#REF!</v>
      </c>
      <c r="D8" s="2" t="e">
        <f>normalized_2010_2050_T!D8-normalized_2010_2050_T!#REF!</f>
        <v>#REF!</v>
      </c>
      <c r="E8" s="2" t="e">
        <f>normalized_2010_2050_T!E8-normalized_2010_2050_T!#REF!</f>
        <v>#REF!</v>
      </c>
    </row>
    <row r="9" spans="1:5" x14ac:dyDescent="0.2">
      <c r="A9" s="1" t="s">
        <v>7</v>
      </c>
      <c r="B9" s="2" t="e">
        <f>normalized_2010_2050_T!B9-normalized_2010_2050_T!#REF!</f>
        <v>#REF!</v>
      </c>
      <c r="C9" s="2" t="e">
        <f>normalized_2010_2050_T!C9-normalized_2010_2050_T!#REF!</f>
        <v>#REF!</v>
      </c>
      <c r="D9" s="2" t="e">
        <f>normalized_2010_2050_T!D9-normalized_2010_2050_T!#REF!</f>
        <v>#REF!</v>
      </c>
      <c r="E9" s="2" t="e">
        <f>normalized_2010_2050_T!E9-normalized_2010_2050_T!#REF!</f>
        <v>#REF!</v>
      </c>
    </row>
    <row r="10" spans="1:5" x14ac:dyDescent="0.2">
      <c r="A10" s="1" t="s">
        <v>8</v>
      </c>
      <c r="B10" s="2" t="e">
        <f>normalized_2010_2050_T!B10-normalized_2010_2050_T!#REF!</f>
        <v>#REF!</v>
      </c>
      <c r="C10" s="2" t="e">
        <f>normalized_2010_2050_T!C10-normalized_2010_2050_T!#REF!</f>
        <v>#REF!</v>
      </c>
      <c r="D10" s="2" t="e">
        <f>normalized_2010_2050_T!D10-normalized_2010_2050_T!#REF!</f>
        <v>#REF!</v>
      </c>
      <c r="E10" s="2" t="e">
        <f>normalized_2010_2050_T!E10-normalized_2010_2050_T!#REF!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total_impacts</vt:lpstr>
      <vt:lpstr>impact_change_diet_prod</vt:lpstr>
      <vt:lpstr>normalized_impacts</vt:lpstr>
      <vt:lpstr>normalized_impacts_T</vt:lpstr>
      <vt:lpstr>normalized_2018_2050</vt:lpstr>
      <vt:lpstr>normalized_2010_2050_T</vt:lpstr>
      <vt:lpstr>base_0_2018_2050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2023-06-25T12:38:11Z</dcterms:created>
  <dcterms:modified xsi:type="dcterms:W3CDTF">2023-09-19T15:53:17Z</dcterms:modified>
</cp:coreProperties>
</file>