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rosnier/Desktop/Valorisation Master/Nature Food/Submission/"/>
    </mc:Choice>
  </mc:AlternateContent>
  <xr:revisionPtr revIDLastSave="0" documentId="13_ncr:1_{9A81746C-CCEF-DD4C-958B-05889BBEE8E6}" xr6:coauthVersionLast="47" xr6:coauthVersionMax="47" xr10:uidLastSave="{00000000-0000-0000-0000-000000000000}"/>
  <bookViews>
    <workbookView xWindow="-3440" yWindow="-21600" windowWidth="38400" windowHeight="21600" activeTab="6" xr2:uid="{00000000-000D-0000-FFFF-FFFF00000000}"/>
  </bookViews>
  <sheets>
    <sheet name="Explanations" sheetId="1" r:id="rId1"/>
    <sheet name="Diet" sheetId="2" r:id="rId2"/>
    <sheet name="Crop" sheetId="3" r:id="rId3"/>
    <sheet name="Livestock" sheetId="4" r:id="rId4"/>
    <sheet name="Environmental impacts total" sheetId="5" r:id="rId5"/>
    <sheet name="Environmental impacts total nor" sheetId="6" r:id="rId6"/>
    <sheet name="Detailed environmental impacts" sheetId="7" r:id="rId7"/>
    <sheet name="Crop area" sheetId="8" r:id="rId8"/>
    <sheet name="LCA plants - computed" sheetId="9" r:id="rId9"/>
    <sheet name="LCA livestock - compute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" i="10" l="1"/>
  <c r="AG30" i="10" s="1"/>
  <c r="AH30" i="10" s="1"/>
  <c r="AA30" i="10"/>
  <c r="AB30" i="10" s="1"/>
  <c r="U30" i="10"/>
  <c r="R30" i="10"/>
  <c r="O30" i="10"/>
  <c r="L30" i="10"/>
  <c r="I30" i="10"/>
  <c r="U29" i="10"/>
  <c r="R29" i="10"/>
  <c r="O29" i="10"/>
  <c r="AA29" i="10" s="1"/>
  <c r="AB29" i="10" s="1"/>
  <c r="L29" i="10"/>
  <c r="I29" i="10"/>
  <c r="AD29" i="10" s="1"/>
  <c r="U28" i="10"/>
  <c r="R28" i="10"/>
  <c r="O28" i="10"/>
  <c r="AA28" i="10" s="1"/>
  <c r="AB28" i="10" s="1"/>
  <c r="L28" i="10"/>
  <c r="I28" i="10"/>
  <c r="AD28" i="10" s="1"/>
  <c r="AD27" i="10"/>
  <c r="AE27" i="10" s="1"/>
  <c r="AA27" i="10"/>
  <c r="AB27" i="10" s="1"/>
  <c r="U27" i="10"/>
  <c r="R27" i="10"/>
  <c r="O27" i="10"/>
  <c r="L27" i="10"/>
  <c r="I27" i="10"/>
  <c r="U26" i="10"/>
  <c r="R26" i="10"/>
  <c r="O26" i="10"/>
  <c r="AA26" i="10" s="1"/>
  <c r="AB26" i="10" s="1"/>
  <c r="L26" i="10"/>
  <c r="I26" i="10"/>
  <c r="AD26" i="10" s="1"/>
  <c r="U25" i="10"/>
  <c r="AA25" i="10" s="1"/>
  <c r="AB25" i="10" s="1"/>
  <c r="R25" i="10"/>
  <c r="O25" i="10"/>
  <c r="L25" i="10"/>
  <c r="I25" i="10"/>
  <c r="AD25" i="10" s="1"/>
  <c r="AD24" i="10"/>
  <c r="AG24" i="10" s="1"/>
  <c r="AH24" i="10" s="1"/>
  <c r="AB24" i="10"/>
  <c r="AA24" i="10"/>
  <c r="U24" i="10"/>
  <c r="R24" i="10"/>
  <c r="O24" i="10"/>
  <c r="L24" i="10"/>
  <c r="I24" i="10"/>
  <c r="U23" i="10"/>
  <c r="R23" i="10"/>
  <c r="O23" i="10"/>
  <c r="AA23" i="10" s="1"/>
  <c r="AB23" i="10" s="1"/>
  <c r="L23" i="10"/>
  <c r="I23" i="10"/>
  <c r="AD23" i="10" s="1"/>
  <c r="AD22" i="10"/>
  <c r="AG22" i="10" s="1"/>
  <c r="AH22" i="10" s="1"/>
  <c r="U22" i="10"/>
  <c r="AA22" i="10" s="1"/>
  <c r="AB22" i="10" s="1"/>
  <c r="R22" i="10"/>
  <c r="O22" i="10"/>
  <c r="L22" i="10"/>
  <c r="I22" i="10"/>
  <c r="AD21" i="10"/>
  <c r="AG21" i="10" s="1"/>
  <c r="AH21" i="10" s="1"/>
  <c r="U21" i="10"/>
  <c r="R21" i="10"/>
  <c r="O21" i="10"/>
  <c r="AA21" i="10" s="1"/>
  <c r="AB21" i="10" s="1"/>
  <c r="L21" i="10"/>
  <c r="I21" i="10"/>
  <c r="U20" i="10"/>
  <c r="R20" i="10"/>
  <c r="O20" i="10"/>
  <c r="AA20" i="10" s="1"/>
  <c r="AB20" i="10" s="1"/>
  <c r="L20" i="10"/>
  <c r="I20" i="10"/>
  <c r="AD20" i="10" s="1"/>
  <c r="AD19" i="10"/>
  <c r="AE19" i="10" s="1"/>
  <c r="AA19" i="10"/>
  <c r="AB19" i="10" s="1"/>
  <c r="U19" i="10"/>
  <c r="R19" i="10"/>
  <c r="O19" i="10"/>
  <c r="L19" i="10"/>
  <c r="I19" i="10"/>
  <c r="U18" i="10"/>
  <c r="R18" i="10"/>
  <c r="O18" i="10"/>
  <c r="AA18" i="10" s="1"/>
  <c r="AB18" i="10" s="1"/>
  <c r="L18" i="10"/>
  <c r="I18" i="10"/>
  <c r="AD18" i="10" s="1"/>
  <c r="U17" i="10"/>
  <c r="AA17" i="10" s="1"/>
  <c r="AB17" i="10" s="1"/>
  <c r="R17" i="10"/>
  <c r="O17" i="10"/>
  <c r="L17" i="10"/>
  <c r="I17" i="10"/>
  <c r="AD17" i="10" s="1"/>
  <c r="AD16" i="10"/>
  <c r="AG16" i="10" s="1"/>
  <c r="AH16" i="10" s="1"/>
  <c r="AB16" i="10"/>
  <c r="AA16" i="10"/>
  <c r="U16" i="10"/>
  <c r="R16" i="10"/>
  <c r="O16" i="10"/>
  <c r="L16" i="10"/>
  <c r="I16" i="10"/>
  <c r="U15" i="10"/>
  <c r="R15" i="10"/>
  <c r="O15" i="10"/>
  <c r="AA15" i="10" s="1"/>
  <c r="AB15" i="10" s="1"/>
  <c r="L15" i="10"/>
  <c r="I15" i="10"/>
  <c r="AD15" i="10" s="1"/>
  <c r="AD14" i="10"/>
  <c r="AG14" i="10" s="1"/>
  <c r="AH14" i="10" s="1"/>
  <c r="U14" i="10"/>
  <c r="AA14" i="10" s="1"/>
  <c r="AB14" i="10" s="1"/>
  <c r="R14" i="10"/>
  <c r="O14" i="10"/>
  <c r="L14" i="10"/>
  <c r="I14" i="10"/>
  <c r="AD13" i="10"/>
  <c r="AG13" i="10" s="1"/>
  <c r="AH13" i="10" s="1"/>
  <c r="U13" i="10"/>
  <c r="R13" i="10"/>
  <c r="O13" i="10"/>
  <c r="AA13" i="10" s="1"/>
  <c r="AB13" i="10" s="1"/>
  <c r="L13" i="10"/>
  <c r="I13" i="10"/>
  <c r="U12" i="10"/>
  <c r="R12" i="10"/>
  <c r="O12" i="10"/>
  <c r="AA12" i="10" s="1"/>
  <c r="AB12" i="10" s="1"/>
  <c r="L12" i="10"/>
  <c r="I12" i="10"/>
  <c r="AD12" i="10" s="1"/>
  <c r="AD11" i="10"/>
  <c r="AG11" i="10" s="1"/>
  <c r="AH11" i="10" s="1"/>
  <c r="AA11" i="10"/>
  <c r="AB11" i="10" s="1"/>
  <c r="U11" i="10"/>
  <c r="R11" i="10"/>
  <c r="O11" i="10"/>
  <c r="L11" i="10"/>
  <c r="I11" i="10"/>
  <c r="U10" i="10"/>
  <c r="R10" i="10"/>
  <c r="O10" i="10"/>
  <c r="AA10" i="10" s="1"/>
  <c r="AB10" i="10" s="1"/>
  <c r="L10" i="10"/>
  <c r="I10" i="10"/>
  <c r="AD10" i="10" s="1"/>
  <c r="U9" i="10"/>
  <c r="AA9" i="10" s="1"/>
  <c r="AB9" i="10" s="1"/>
  <c r="R9" i="10"/>
  <c r="O9" i="10"/>
  <c r="L9" i="10"/>
  <c r="I9" i="10"/>
  <c r="AD9" i="10" s="1"/>
  <c r="AD8" i="10"/>
  <c r="AE8" i="10" s="1"/>
  <c r="AB8" i="10"/>
  <c r="AA8" i="10"/>
  <c r="U8" i="10"/>
  <c r="R8" i="10"/>
  <c r="O8" i="10"/>
  <c r="L8" i="10"/>
  <c r="I8" i="10"/>
  <c r="U7" i="10"/>
  <c r="R7" i="10"/>
  <c r="O7" i="10"/>
  <c r="AA7" i="10" s="1"/>
  <c r="AB7" i="10" s="1"/>
  <c r="L7" i="10"/>
  <c r="I7" i="10"/>
  <c r="AD7" i="10" s="1"/>
  <c r="AD6" i="10"/>
  <c r="AG6" i="10" s="1"/>
  <c r="AH6" i="10" s="1"/>
  <c r="U6" i="10"/>
  <c r="AA6" i="10" s="1"/>
  <c r="AB6" i="10" s="1"/>
  <c r="R6" i="10"/>
  <c r="O6" i="10"/>
  <c r="L6" i="10"/>
  <c r="I6" i="10"/>
  <c r="AD5" i="10"/>
  <c r="AG5" i="10" s="1"/>
  <c r="AH5" i="10" s="1"/>
  <c r="U5" i="10"/>
  <c r="R5" i="10"/>
  <c r="O5" i="10"/>
  <c r="AA5" i="10" s="1"/>
  <c r="AB5" i="10" s="1"/>
  <c r="L5" i="10"/>
  <c r="I5" i="10"/>
  <c r="U4" i="10"/>
  <c r="R4" i="10"/>
  <c r="O4" i="10"/>
  <c r="AA4" i="10" s="1"/>
  <c r="AB4" i="10" s="1"/>
  <c r="L4" i="10"/>
  <c r="AD4" i="10" s="1"/>
  <c r="I4" i="10"/>
  <c r="AD3" i="10"/>
  <c r="AG3" i="10" s="1"/>
  <c r="AH3" i="10" s="1"/>
  <c r="AA3" i="10"/>
  <c r="AB3" i="10" s="1"/>
  <c r="U3" i="10"/>
  <c r="R3" i="10"/>
  <c r="O3" i="10"/>
  <c r="L3" i="10"/>
  <c r="I3" i="10"/>
  <c r="W31" i="9"/>
  <c r="AP31" i="9" s="1"/>
  <c r="AQ31" i="9" s="1"/>
  <c r="T31" i="9"/>
  <c r="Q31" i="9"/>
  <c r="N31" i="9"/>
  <c r="AJ31" i="9" s="1"/>
  <c r="K31" i="9"/>
  <c r="H31" i="9"/>
  <c r="AD31" i="9" s="1"/>
  <c r="AJ30" i="9"/>
  <c r="AK30" i="9" s="1"/>
  <c r="W30" i="9"/>
  <c r="AP30" i="9" s="1"/>
  <c r="AQ30" i="9" s="1"/>
  <c r="T30" i="9"/>
  <c r="Q30" i="9"/>
  <c r="N30" i="9"/>
  <c r="K30" i="9"/>
  <c r="H30" i="9"/>
  <c r="AD30" i="9" s="1"/>
  <c r="AJ29" i="9"/>
  <c r="AM29" i="9" s="1"/>
  <c r="AN29" i="9" s="1"/>
  <c r="W29" i="9"/>
  <c r="AP29" i="9" s="1"/>
  <c r="AQ29" i="9" s="1"/>
  <c r="T29" i="9"/>
  <c r="Q29" i="9"/>
  <c r="N29" i="9"/>
  <c r="K29" i="9"/>
  <c r="H29" i="9"/>
  <c r="AD29" i="9" s="1"/>
  <c r="AJ28" i="9"/>
  <c r="AM28" i="9" s="1"/>
  <c r="AN28" i="9" s="1"/>
  <c r="W28" i="9"/>
  <c r="AP28" i="9" s="1"/>
  <c r="AQ28" i="9" s="1"/>
  <c r="T28" i="9"/>
  <c r="Q28" i="9"/>
  <c r="N28" i="9"/>
  <c r="K28" i="9"/>
  <c r="H28" i="9"/>
  <c r="AD28" i="9" s="1"/>
  <c r="AJ27" i="9"/>
  <c r="AM27" i="9" s="1"/>
  <c r="AN27" i="9" s="1"/>
  <c r="W27" i="9"/>
  <c r="AP27" i="9" s="1"/>
  <c r="AQ27" i="9" s="1"/>
  <c r="T27" i="9"/>
  <c r="Q27" i="9"/>
  <c r="N27" i="9"/>
  <c r="K27" i="9"/>
  <c r="H27" i="9"/>
  <c r="AD27" i="9" s="1"/>
  <c r="AJ26" i="9"/>
  <c r="AM26" i="9" s="1"/>
  <c r="AN26" i="9" s="1"/>
  <c r="W26" i="9"/>
  <c r="AP26" i="9" s="1"/>
  <c r="AQ26" i="9" s="1"/>
  <c r="T26" i="9"/>
  <c r="Q26" i="9"/>
  <c r="N26" i="9"/>
  <c r="K26" i="9"/>
  <c r="H26" i="9"/>
  <c r="AD26" i="9" s="1"/>
  <c r="W25" i="9"/>
  <c r="AP25" i="9" s="1"/>
  <c r="AQ25" i="9" s="1"/>
  <c r="T25" i="9"/>
  <c r="Q25" i="9"/>
  <c r="N25" i="9"/>
  <c r="AJ25" i="9" s="1"/>
  <c r="K25" i="9"/>
  <c r="H25" i="9"/>
  <c r="AD25" i="9" s="1"/>
  <c r="W24" i="9"/>
  <c r="AP24" i="9" s="1"/>
  <c r="AQ24" i="9" s="1"/>
  <c r="T24" i="9"/>
  <c r="Q24" i="9"/>
  <c r="N24" i="9"/>
  <c r="AJ24" i="9" s="1"/>
  <c r="K24" i="9"/>
  <c r="H24" i="9"/>
  <c r="AD24" i="9" s="1"/>
  <c r="AJ23" i="9"/>
  <c r="AK23" i="9" s="1"/>
  <c r="W23" i="9"/>
  <c r="AP23" i="9" s="1"/>
  <c r="AQ23" i="9" s="1"/>
  <c r="T23" i="9"/>
  <c r="Q23" i="9"/>
  <c r="N23" i="9"/>
  <c r="K23" i="9"/>
  <c r="H23" i="9"/>
  <c r="AD23" i="9" s="1"/>
  <c r="W22" i="9"/>
  <c r="AP22" i="9" s="1"/>
  <c r="AQ22" i="9" s="1"/>
  <c r="T22" i="9"/>
  <c r="AJ22" i="9" s="1"/>
  <c r="Q22" i="9"/>
  <c r="N22" i="9"/>
  <c r="K22" i="9"/>
  <c r="H22" i="9"/>
  <c r="AD22" i="9" s="1"/>
  <c r="W21" i="9"/>
  <c r="AP21" i="9" s="1"/>
  <c r="AQ21" i="9" s="1"/>
  <c r="T21" i="9"/>
  <c r="Q21" i="9"/>
  <c r="N21" i="9"/>
  <c r="AJ21" i="9" s="1"/>
  <c r="K21" i="9"/>
  <c r="H21" i="9"/>
  <c r="AD21" i="9" s="1"/>
  <c r="W20" i="9"/>
  <c r="AP20" i="9" s="1"/>
  <c r="AQ20" i="9" s="1"/>
  <c r="T20" i="9"/>
  <c r="Q20" i="9"/>
  <c r="N20" i="9"/>
  <c r="AJ20" i="9" s="1"/>
  <c r="K20" i="9"/>
  <c r="H20" i="9"/>
  <c r="AD20" i="9" s="1"/>
  <c r="W19" i="9"/>
  <c r="AP19" i="9" s="1"/>
  <c r="AQ19" i="9" s="1"/>
  <c r="T19" i="9"/>
  <c r="Q19" i="9"/>
  <c r="N19" i="9"/>
  <c r="AJ19" i="9" s="1"/>
  <c r="K19" i="9"/>
  <c r="H19" i="9"/>
  <c r="AD19" i="9" s="1"/>
  <c r="W18" i="9"/>
  <c r="AP18" i="9" s="1"/>
  <c r="AQ18" i="9" s="1"/>
  <c r="T18" i="9"/>
  <c r="Q18" i="9"/>
  <c r="N18" i="9"/>
  <c r="AJ18" i="9" s="1"/>
  <c r="K18" i="9"/>
  <c r="H18" i="9"/>
  <c r="AD18" i="9" s="1"/>
  <c r="W17" i="9"/>
  <c r="AP17" i="9" s="1"/>
  <c r="AQ17" i="9" s="1"/>
  <c r="T17" i="9"/>
  <c r="Q17" i="9"/>
  <c r="N17" i="9"/>
  <c r="AJ17" i="9" s="1"/>
  <c r="K17" i="9"/>
  <c r="H17" i="9"/>
  <c r="AD17" i="9" s="1"/>
  <c r="W16" i="9"/>
  <c r="AP16" i="9" s="1"/>
  <c r="AQ16" i="9" s="1"/>
  <c r="T16" i="9"/>
  <c r="Q16" i="9"/>
  <c r="N16" i="9"/>
  <c r="AJ16" i="9" s="1"/>
  <c r="K16" i="9"/>
  <c r="H16" i="9"/>
  <c r="AD16" i="9" s="1"/>
  <c r="W15" i="9"/>
  <c r="AP15" i="9" s="1"/>
  <c r="AQ15" i="9" s="1"/>
  <c r="T15" i="9"/>
  <c r="Q15" i="9"/>
  <c r="N15" i="9"/>
  <c r="AJ15" i="9" s="1"/>
  <c r="K15" i="9"/>
  <c r="H15" i="9"/>
  <c r="AD15" i="9" s="1"/>
  <c r="W14" i="9"/>
  <c r="AP14" i="9" s="1"/>
  <c r="AQ14" i="9" s="1"/>
  <c r="T14" i="9"/>
  <c r="Q14" i="9"/>
  <c r="N14" i="9"/>
  <c r="AJ14" i="9" s="1"/>
  <c r="K14" i="9"/>
  <c r="H14" i="9"/>
  <c r="AD14" i="9" s="1"/>
  <c r="AJ13" i="9"/>
  <c r="W13" i="9"/>
  <c r="AP13" i="9" s="1"/>
  <c r="AQ13" i="9" s="1"/>
  <c r="T13" i="9"/>
  <c r="Q13" i="9"/>
  <c r="N13" i="9"/>
  <c r="K13" i="9"/>
  <c r="H13" i="9"/>
  <c r="AD13" i="9" s="1"/>
  <c r="W12" i="9"/>
  <c r="AP12" i="9" s="1"/>
  <c r="AQ12" i="9" s="1"/>
  <c r="T12" i="9"/>
  <c r="Q12" i="9"/>
  <c r="N12" i="9"/>
  <c r="AJ12" i="9" s="1"/>
  <c r="K12" i="9"/>
  <c r="H12" i="9"/>
  <c r="AD12" i="9" s="1"/>
  <c r="W11" i="9"/>
  <c r="AP11" i="9" s="1"/>
  <c r="AQ11" i="9" s="1"/>
  <c r="T11" i="9"/>
  <c r="Q11" i="9"/>
  <c r="N11" i="9"/>
  <c r="AJ11" i="9" s="1"/>
  <c r="K11" i="9"/>
  <c r="H11" i="9"/>
  <c r="AD11" i="9" s="1"/>
  <c r="AJ10" i="9"/>
  <c r="W10" i="9"/>
  <c r="AP10" i="9" s="1"/>
  <c r="AQ10" i="9" s="1"/>
  <c r="T10" i="9"/>
  <c r="Q10" i="9"/>
  <c r="N10" i="9"/>
  <c r="K10" i="9"/>
  <c r="H10" i="9"/>
  <c r="AD10" i="9" s="1"/>
  <c r="AJ9" i="9"/>
  <c r="W9" i="9"/>
  <c r="AP9" i="9" s="1"/>
  <c r="AQ9" i="9" s="1"/>
  <c r="T9" i="9"/>
  <c r="Q9" i="9"/>
  <c r="N9" i="9"/>
  <c r="K9" i="9"/>
  <c r="H9" i="9"/>
  <c r="AD9" i="9" s="1"/>
  <c r="AJ8" i="9"/>
  <c r="W8" i="9"/>
  <c r="AP8" i="9" s="1"/>
  <c r="AQ8" i="9" s="1"/>
  <c r="T8" i="9"/>
  <c r="Q8" i="9"/>
  <c r="N8" i="9"/>
  <c r="K8" i="9"/>
  <c r="H8" i="9"/>
  <c r="AD8" i="9" s="1"/>
  <c r="AJ7" i="9"/>
  <c r="W7" i="9"/>
  <c r="AP7" i="9" s="1"/>
  <c r="AQ7" i="9" s="1"/>
  <c r="T7" i="9"/>
  <c r="Q7" i="9"/>
  <c r="N7" i="9"/>
  <c r="K7" i="9"/>
  <c r="H7" i="9"/>
  <c r="AD7" i="9" s="1"/>
  <c r="W6" i="9"/>
  <c r="AP6" i="9" s="1"/>
  <c r="AQ6" i="9" s="1"/>
  <c r="T6" i="9"/>
  <c r="Q6" i="9"/>
  <c r="N6" i="9"/>
  <c r="AJ6" i="9" s="1"/>
  <c r="K6" i="9"/>
  <c r="H6" i="9"/>
  <c r="AD6" i="9" s="1"/>
  <c r="W5" i="9"/>
  <c r="AP5" i="9" s="1"/>
  <c r="AQ5" i="9" s="1"/>
  <c r="T5" i="9"/>
  <c r="Q5" i="9"/>
  <c r="N5" i="9"/>
  <c r="AJ5" i="9" s="1"/>
  <c r="K5" i="9"/>
  <c r="H5" i="9"/>
  <c r="AD5" i="9" s="1"/>
  <c r="W4" i="9"/>
  <c r="AP4" i="9" s="1"/>
  <c r="AQ4" i="9" s="1"/>
  <c r="T4" i="9"/>
  <c r="Q4" i="9"/>
  <c r="N4" i="9"/>
  <c r="AJ4" i="9" s="1"/>
  <c r="K4" i="9"/>
  <c r="H4" i="9"/>
  <c r="AD4" i="9" s="1"/>
  <c r="AG9" i="10" l="1"/>
  <c r="AH9" i="10" s="1"/>
  <c r="AE9" i="10"/>
  <c r="AE20" i="10"/>
  <c r="AG20" i="10"/>
  <c r="AH20" i="10" s="1"/>
  <c r="AE12" i="10"/>
  <c r="AG12" i="10"/>
  <c r="AH12" i="10" s="1"/>
  <c r="AG23" i="10"/>
  <c r="AH23" i="10" s="1"/>
  <c r="AE23" i="10"/>
  <c r="AE15" i="10"/>
  <c r="AG15" i="10"/>
  <c r="AH15" i="10" s="1"/>
  <c r="AG7" i="10"/>
  <c r="AH7" i="10" s="1"/>
  <c r="AE7" i="10"/>
  <c r="AG26" i="10"/>
  <c r="AH26" i="10" s="1"/>
  <c r="AE26" i="10"/>
  <c r="AG18" i="10"/>
  <c r="AH18" i="10" s="1"/>
  <c r="AE18" i="10"/>
  <c r="AG29" i="10"/>
  <c r="AH29" i="10" s="1"/>
  <c r="AE29" i="10"/>
  <c r="AE4" i="10"/>
  <c r="AG4" i="10"/>
  <c r="AH4" i="10" s="1"/>
  <c r="AG25" i="10"/>
  <c r="AH25" i="10" s="1"/>
  <c r="AE25" i="10"/>
  <c r="AG10" i="10"/>
  <c r="AH10" i="10" s="1"/>
  <c r="AE10" i="10"/>
  <c r="AG17" i="10"/>
  <c r="AH17" i="10" s="1"/>
  <c r="AE17" i="10"/>
  <c r="AE28" i="10"/>
  <c r="AG28" i="10"/>
  <c r="AH28" i="10" s="1"/>
  <c r="AE13" i="10"/>
  <c r="AE24" i="10"/>
  <c r="AE3" i="10"/>
  <c r="AG8" i="10"/>
  <c r="AH8" i="10" s="1"/>
  <c r="AE11" i="10"/>
  <c r="AE21" i="10"/>
  <c r="AE5" i="10"/>
  <c r="AE16" i="10"/>
  <c r="AE6" i="10"/>
  <c r="AE14" i="10"/>
  <c r="AG19" i="10"/>
  <c r="AH19" i="10" s="1"/>
  <c r="AE22" i="10"/>
  <c r="AG27" i="10"/>
  <c r="AH27" i="10" s="1"/>
  <c r="AE30" i="10"/>
  <c r="AM6" i="9"/>
  <c r="AN6" i="9" s="1"/>
  <c r="AK6" i="9"/>
  <c r="AM12" i="9"/>
  <c r="AN12" i="9" s="1"/>
  <c r="AK12" i="9"/>
  <c r="AK5" i="9"/>
  <c r="AM5" i="9"/>
  <c r="AN5" i="9" s="1"/>
  <c r="AM11" i="9"/>
  <c r="AN11" i="9" s="1"/>
  <c r="AK11" i="9"/>
  <c r="AM4" i="9"/>
  <c r="AN4" i="9" s="1"/>
  <c r="AK4" i="9"/>
  <c r="AE4" i="9"/>
  <c r="AG4" i="9"/>
  <c r="AH4" i="9" s="1"/>
  <c r="AE12" i="9"/>
  <c r="AG12" i="9"/>
  <c r="AH12" i="9" s="1"/>
  <c r="AM14" i="9"/>
  <c r="AN14" i="9" s="1"/>
  <c r="AK14" i="9"/>
  <c r="AE17" i="9"/>
  <c r="AG17" i="9"/>
  <c r="AH17" i="9" s="1"/>
  <c r="AK18" i="9"/>
  <c r="AM18" i="9"/>
  <c r="AN18" i="9" s="1"/>
  <c r="AE21" i="9"/>
  <c r="AG21" i="9"/>
  <c r="AH21" i="9" s="1"/>
  <c r="AM10" i="9"/>
  <c r="AN10" i="9" s="1"/>
  <c r="AK10" i="9"/>
  <c r="AM9" i="9"/>
  <c r="AN9" i="9" s="1"/>
  <c r="AK9" i="9"/>
  <c r="AE11" i="9"/>
  <c r="AG11" i="9"/>
  <c r="AH11" i="9" s="1"/>
  <c r="AE25" i="9"/>
  <c r="AG25" i="9"/>
  <c r="AH25" i="9" s="1"/>
  <c r="AM8" i="9"/>
  <c r="AN8" i="9" s="1"/>
  <c r="AK8" i="9"/>
  <c r="AE10" i="9"/>
  <c r="AG10" i="9"/>
  <c r="AH10" i="9" s="1"/>
  <c r="AE16" i="9"/>
  <c r="AG16" i="9"/>
  <c r="AH16" i="9" s="1"/>
  <c r="AM17" i="9"/>
  <c r="AN17" i="9" s="1"/>
  <c r="AK17" i="9"/>
  <c r="AE20" i="9"/>
  <c r="AG20" i="9"/>
  <c r="AH20" i="9" s="1"/>
  <c r="AM21" i="9"/>
  <c r="AN21" i="9" s="1"/>
  <c r="AK21" i="9"/>
  <c r="AK22" i="9"/>
  <c r="AM22" i="9"/>
  <c r="AN22" i="9" s="1"/>
  <c r="AE31" i="9"/>
  <c r="AG31" i="9"/>
  <c r="AH31" i="9" s="1"/>
  <c r="AE30" i="9"/>
  <c r="AG30" i="9"/>
  <c r="AH30" i="9" s="1"/>
  <c r="AE24" i="9"/>
  <c r="AG24" i="9"/>
  <c r="AH24" i="9" s="1"/>
  <c r="AM16" i="9"/>
  <c r="AN16" i="9" s="1"/>
  <c r="AK16" i="9"/>
  <c r="AE23" i="9"/>
  <c r="AG23" i="9"/>
  <c r="AH23" i="9" s="1"/>
  <c r="AE29" i="9"/>
  <c r="AG29" i="9"/>
  <c r="AH29" i="9" s="1"/>
  <c r="AK31" i="9"/>
  <c r="AM31" i="9"/>
  <c r="AN31" i="9" s="1"/>
  <c r="AM25" i="9"/>
  <c r="AN25" i="9" s="1"/>
  <c r="AK25" i="9"/>
  <c r="AE8" i="9"/>
  <c r="AG8" i="9"/>
  <c r="AH8" i="9" s="1"/>
  <c r="AE15" i="9"/>
  <c r="AG15" i="9"/>
  <c r="AH15" i="9" s="1"/>
  <c r="AM20" i="9"/>
  <c r="AN20" i="9" s="1"/>
  <c r="AK20" i="9"/>
  <c r="AE7" i="9"/>
  <c r="AG7" i="9"/>
  <c r="AH7" i="9" s="1"/>
  <c r="AM13" i="9"/>
  <c r="AN13" i="9" s="1"/>
  <c r="AK13" i="9"/>
  <c r="AK24" i="9"/>
  <c r="AM24" i="9"/>
  <c r="AN24" i="9" s="1"/>
  <c r="AE28" i="9"/>
  <c r="AG28" i="9"/>
  <c r="AH28" i="9" s="1"/>
  <c r="AE9" i="9"/>
  <c r="AG9" i="9"/>
  <c r="AH9" i="9" s="1"/>
  <c r="AE19" i="9"/>
  <c r="AG19" i="9"/>
  <c r="AH19" i="9" s="1"/>
  <c r="AE6" i="9"/>
  <c r="AG6" i="9"/>
  <c r="AH6" i="9" s="1"/>
  <c r="AE14" i="9"/>
  <c r="AG14" i="9"/>
  <c r="AH14" i="9" s="1"/>
  <c r="AM15" i="9"/>
  <c r="AN15" i="9" s="1"/>
  <c r="AK15" i="9"/>
  <c r="AE18" i="9"/>
  <c r="AG18" i="9"/>
  <c r="AH18" i="9" s="1"/>
  <c r="AM19" i="9"/>
  <c r="AN19" i="9" s="1"/>
  <c r="AK19" i="9"/>
  <c r="AE22" i="9"/>
  <c r="AG22" i="9"/>
  <c r="AH22" i="9" s="1"/>
  <c r="AE27" i="9"/>
  <c r="AG27" i="9"/>
  <c r="AH27" i="9" s="1"/>
  <c r="AM7" i="9"/>
  <c r="AN7" i="9" s="1"/>
  <c r="AK7" i="9"/>
  <c r="AE5" i="9"/>
  <c r="AG5" i="9"/>
  <c r="AH5" i="9" s="1"/>
  <c r="AE13" i="9"/>
  <c r="AG13" i="9"/>
  <c r="AH13" i="9" s="1"/>
  <c r="AE26" i="9"/>
  <c r="AG26" i="9"/>
  <c r="AH26" i="9" s="1"/>
  <c r="AK26" i="9"/>
  <c r="AK27" i="9"/>
  <c r="AK28" i="9"/>
  <c r="AK29" i="9"/>
  <c r="AM23" i="9"/>
  <c r="AN23" i="9" s="1"/>
  <c r="AM30" i="9"/>
  <c r="AN30" i="9" s="1"/>
</calcChain>
</file>

<file path=xl/sharedStrings.xml><?xml version="1.0" encoding="utf-8"?>
<sst xmlns="http://schemas.openxmlformats.org/spreadsheetml/2006/main" count="2294" uniqueCount="1718">
  <si>
    <t>Sheet</t>
  </si>
  <si>
    <t>Details</t>
  </si>
  <si>
    <t>Diet</t>
  </si>
  <si>
    <t>detailed diets values considered, namely the EAT-Lancet and Swiss Food Pyramid (SFP)</t>
  </si>
  <si>
    <t>Crop</t>
  </si>
  <si>
    <t>crop necessary production to meet the diet, including the production for feed</t>
  </si>
  <si>
    <t>Livestock</t>
  </si>
  <si>
    <t>livestock necessary to meet the diet, including the production for feed</t>
  </si>
  <si>
    <t xml:space="preserve">Environmental impacts total  </t>
  </si>
  <si>
    <t>total environmental impact of each scenario</t>
  </si>
  <si>
    <t>Environmental impacts total normalized</t>
  </si>
  <si>
    <t>total environmental impact of each scenario normalized against the reference scenario</t>
  </si>
  <si>
    <t>Detailed environmental impacts</t>
  </si>
  <si>
    <t>environmental impacts detailed depending on the impact category</t>
  </si>
  <si>
    <t>Crop area</t>
  </si>
  <si>
    <t>necessary crop area for each scenario</t>
  </si>
  <si>
    <t>Category</t>
  </si>
  <si>
    <t>Item</t>
  </si>
  <si>
    <t>Diet recommandations according to the SFP [g/capita/day]</t>
  </si>
  <si>
    <t>Diet recommandations according to the EAT-Lancet [g/capita/day]</t>
  </si>
  <si>
    <t>Added sugar</t>
  </si>
  <si>
    <t>Sugar (raw equivalent)</t>
  </si>
  <si>
    <t>Alcoholic beverages</t>
  </si>
  <si>
    <t>Wine</t>
  </si>
  <si>
    <t>Cereals</t>
  </si>
  <si>
    <t>Dairy foods</t>
  </si>
  <si>
    <t>Butter, cream</t>
  </si>
  <si>
    <t>Milk</t>
  </si>
  <si>
    <t>Fats and oils</t>
  </si>
  <si>
    <t>Animal fats</t>
  </si>
  <si>
    <t>Seeds</t>
  </si>
  <si>
    <t>Vegetable oil</t>
  </si>
  <si>
    <t>33.75</t>
  </si>
  <si>
    <t>51.8</t>
  </si>
  <si>
    <t>Fruits</t>
  </si>
  <si>
    <t>Protein sources</t>
  </si>
  <si>
    <t>Beef, lamb and pork (meat + offals)</t>
  </si>
  <si>
    <t>28.75</t>
  </si>
  <si>
    <t>Chicken and other poultry (meat)</t>
  </si>
  <si>
    <t>Eggs</t>
  </si>
  <si>
    <t>37.5</t>
  </si>
  <si>
    <t>Fish, Seafood</t>
  </si>
  <si>
    <t>Nuts</t>
  </si>
  <si>
    <t>Pulses</t>
  </si>
  <si>
    <t>Soyabeans</t>
  </si>
  <si>
    <t>Starchy Roots</t>
  </si>
  <si>
    <t>Potatoes</t>
  </si>
  <si>
    <t>Vegetables</t>
  </si>
  <si>
    <t>Mass org ConvSFP [kt]</t>
  </si>
  <si>
    <t>Mass conv ConvSFP [kt]</t>
  </si>
  <si>
    <t>Mass org ConvEAT [kt]</t>
  </si>
  <si>
    <t>Mass conv ConvEAT [kt]</t>
  </si>
  <si>
    <t>Mass OrgSFP [kt]</t>
  </si>
  <si>
    <t>Mass OrgEAT [kt]</t>
  </si>
  <si>
    <t>1.21967462</t>
  </si>
  <si>
    <t>56.4501703</t>
  </si>
  <si>
    <t>1.43915873</t>
  </si>
  <si>
    <t>57.669845</t>
  </si>
  <si>
    <t>2.65883335</t>
  </si>
  <si>
    <t>Potatoes and products</t>
  </si>
  <si>
    <t>49.7470504</t>
  </si>
  <si>
    <t>916.021849</t>
  </si>
  <si>
    <t>180.991937</t>
  </si>
  <si>
    <t>965.7689</t>
  </si>
  <si>
    <t>230.738988</t>
  </si>
  <si>
    <t>Sugar beet</t>
  </si>
  <si>
    <t>9.82560318</t>
  </si>
  <si>
    <t>1005.18609</t>
  </si>
  <si>
    <t>1333.75753</t>
  </si>
  <si>
    <t>1015.0117</t>
  </si>
  <si>
    <t>1343.58313</t>
  </si>
  <si>
    <t>Nuts and products</t>
  </si>
  <si>
    <t>3.7836946</t>
  </si>
  <si>
    <t>14.9152662</t>
  </si>
  <si>
    <t>Pulses, Other and products</t>
  </si>
  <si>
    <t>25.6549162</t>
  </si>
  <si>
    <t>19.7863042</t>
  </si>
  <si>
    <t>Peas</t>
  </si>
  <si>
    <t>2.84560387</t>
  </si>
  <si>
    <t>133.478485</t>
  </si>
  <si>
    <t>102.422802</t>
  </si>
  <si>
    <t>136.324089</t>
  </si>
  <si>
    <t>105.268406</t>
  </si>
  <si>
    <t>Rape and Mustardseed</t>
  </si>
  <si>
    <t>1.74101623</t>
  </si>
  <si>
    <t>83.362784</t>
  </si>
  <si>
    <t>86.4977295</t>
  </si>
  <si>
    <t>85.1038002</t>
  </si>
  <si>
    <t>88.2387458</t>
  </si>
  <si>
    <t>Sunflower seed</t>
  </si>
  <si>
    <t>1.00054065</t>
  </si>
  <si>
    <t>15.8197481</t>
  </si>
  <si>
    <t>16.3397624</t>
  </si>
  <si>
    <t>16.8202888</t>
  </si>
  <si>
    <t>17.3403031</t>
  </si>
  <si>
    <t>Apples and products</t>
  </si>
  <si>
    <t>41.4727866</t>
  </si>
  <si>
    <t>281.582164</t>
  </si>
  <si>
    <t>227.739672</t>
  </si>
  <si>
    <t>323.05495</t>
  </si>
  <si>
    <t>269.212458</t>
  </si>
  <si>
    <t>Citrus, Other</t>
  </si>
  <si>
    <t>Fruits, other</t>
  </si>
  <si>
    <t>110.595388</t>
  </si>
  <si>
    <t>92.1628236</t>
  </si>
  <si>
    <t>Onions</t>
  </si>
  <si>
    <t>2.13145076</t>
  </si>
  <si>
    <t>66.2429241</t>
  </si>
  <si>
    <t>54.8666687</t>
  </si>
  <si>
    <t>68.3743749</t>
  </si>
  <si>
    <t>56.9981194</t>
  </si>
  <si>
    <t>Tomatoes and products</t>
  </si>
  <si>
    <t>28.962135</t>
  </si>
  <si>
    <t>48.4088682</t>
  </si>
  <si>
    <t>35.535737</t>
  </si>
  <si>
    <t>77.3710031</t>
  </si>
  <si>
    <t>64.497872</t>
  </si>
  <si>
    <t>Vegetables, other</t>
  </si>
  <si>
    <t>618.968025</t>
  </si>
  <si>
    <t>515.982976</t>
  </si>
  <si>
    <t>Barley and products</t>
  </si>
  <si>
    <t>9.63158026</t>
  </si>
  <si>
    <t>57.8694521</t>
  </si>
  <si>
    <t>101.936592</t>
  </si>
  <si>
    <t>67.5010323</t>
  </si>
  <si>
    <t>111.568172</t>
  </si>
  <si>
    <t>Cereals, Other</t>
  </si>
  <si>
    <t>18.0377505</t>
  </si>
  <si>
    <t>29.9677614</t>
  </si>
  <si>
    <t>Maize and products</t>
  </si>
  <si>
    <t>28.5485745</t>
  </si>
  <si>
    <t>31.2826077</t>
  </si>
  <si>
    <t>59.2344018</t>
  </si>
  <si>
    <t>59.8311821</t>
  </si>
  <si>
    <t>87.7829762</t>
  </si>
  <si>
    <t>Millet and products</t>
  </si>
  <si>
    <t>0.52848268</t>
  </si>
  <si>
    <t>0.69415986</t>
  </si>
  <si>
    <t>Oats</t>
  </si>
  <si>
    <t>3.55052698</t>
  </si>
  <si>
    <t>2.60663497</t>
  </si>
  <si>
    <t>2.99615813</t>
  </si>
  <si>
    <t>6.15716195</t>
  </si>
  <si>
    <t>6.54668511</t>
  </si>
  <si>
    <t>Rye and products</t>
  </si>
  <si>
    <t>3.40193022</t>
  </si>
  <si>
    <t>-0.3135366</t>
  </si>
  <si>
    <t>2.40871416</t>
  </si>
  <si>
    <t>3.0883936</t>
  </si>
  <si>
    <t>5.81064438</t>
  </si>
  <si>
    <t>Wheat and products</t>
  </si>
  <si>
    <t>55.9031967</t>
  </si>
  <si>
    <t>108.527528</t>
  </si>
  <si>
    <t>238.517634</t>
  </si>
  <si>
    <t>164.430725</t>
  </si>
  <si>
    <t>294.42083</t>
  </si>
  <si>
    <t>Grapes and products (excl wine)</t>
  </si>
  <si>
    <t>15.4654609</t>
  </si>
  <si>
    <t>131.9015</t>
  </si>
  <si>
    <t>147.366961</t>
  </si>
  <si>
    <t>Fish</t>
  </si>
  <si>
    <t>3.01642604</t>
  </si>
  <si>
    <t>2.80628869</t>
  </si>
  <si>
    <t>Lifespan [yr]</t>
  </si>
  <si>
    <t>Animals org ConvSFP [head]</t>
  </si>
  <si>
    <t>Animals conv ConvSFP [head]</t>
  </si>
  <si>
    <t>Animals org ConvEAT [head]</t>
  </si>
  <si>
    <t>Animals conv ConvEAT [head]</t>
  </si>
  <si>
    <t>Animals OrgSFP  [head]</t>
  </si>
  <si>
    <t>Animals OrgEAT [head]</t>
  </si>
  <si>
    <t>Dairy cows</t>
  </si>
  <si>
    <t>100494.5353</t>
  </si>
  <si>
    <t>517135.2068</t>
  </si>
  <si>
    <t>45208.83252</t>
  </si>
  <si>
    <t>232640.301</t>
  </si>
  <si>
    <t>617629.7422</t>
  </si>
  <si>
    <t>277849.1336</t>
  </si>
  <si>
    <t>Non dairy cows</t>
  </si>
  <si>
    <t>8654.749013</t>
  </si>
  <si>
    <t>26576.28048</t>
  </si>
  <si>
    <t>5079.213502</t>
  </si>
  <si>
    <t>15596.82464</t>
  </si>
  <si>
    <t>35231.0295</t>
  </si>
  <si>
    <t>20676.03814</t>
  </si>
  <si>
    <t>Young cattle (-1 year)</t>
  </si>
  <si>
    <t>8506.677284</t>
  </si>
  <si>
    <t>38505.56551</t>
  </si>
  <si>
    <t>4992.314631</t>
  </si>
  <si>
    <t>22597.76545</t>
  </si>
  <si>
    <t>47012.24279</t>
  </si>
  <si>
    <t>27590.08008</t>
  </si>
  <si>
    <t>Other cattle</t>
  </si>
  <si>
    <t>12348.29638</t>
  </si>
  <si>
    <t>41396.96547</t>
  </si>
  <si>
    <t>7246.846051</t>
  </si>
  <si>
    <t>24294.64166</t>
  </si>
  <si>
    <t>53745.26185</t>
  </si>
  <si>
    <t>31541.48771</t>
  </si>
  <si>
    <t>Sheep (meat)</t>
  </si>
  <si>
    <t>21752.16077</t>
  </si>
  <si>
    <t>34703.11363</t>
  </si>
  <si>
    <t>12765.69298</t>
  </si>
  <si>
    <t>20366.2201</t>
  </si>
  <si>
    <t>56455.27441</t>
  </si>
  <si>
    <t>33131.91308</t>
  </si>
  <si>
    <t>Sheep (milk)</t>
  </si>
  <si>
    <t>34734.14026</t>
  </si>
  <si>
    <t>55414.39441</t>
  </si>
  <si>
    <t>2746.819481</t>
  </si>
  <si>
    <t>4382.23998</t>
  </si>
  <si>
    <t>90148.53467</t>
  </si>
  <si>
    <t>7129.059461</t>
  </si>
  <si>
    <t>Goats (meat)</t>
  </si>
  <si>
    <t>4303.446625</t>
  </si>
  <si>
    <t>6422.910418</t>
  </si>
  <si>
    <t>2525.564193</t>
  </si>
  <si>
    <t>3769.414141</t>
  </si>
  <si>
    <t>10726.35704</t>
  </si>
  <si>
    <t>6294.978334</t>
  </si>
  <si>
    <t>Goats (milk)</t>
  </si>
  <si>
    <t>91996.19143</t>
  </si>
  <si>
    <t>137304.6648</t>
  </si>
  <si>
    <t>7275.174481</t>
  </si>
  <si>
    <t>10858.22552</t>
  </si>
  <si>
    <t>229300.8562</t>
  </si>
  <si>
    <t>18133.4</t>
  </si>
  <si>
    <t>Swine / pigs</t>
  </si>
  <si>
    <t>28548.15712</t>
  </si>
  <si>
    <t>529087.4932</t>
  </si>
  <si>
    <t>16754.0601</t>
  </si>
  <si>
    <t>310505.6351</t>
  </si>
  <si>
    <t>557635.6503</t>
  </si>
  <si>
    <t>327259.6952</t>
  </si>
  <si>
    <t>Egg chickens</t>
  </si>
  <si>
    <t>1826662.497</t>
  </si>
  <si>
    <t>3583779.177</t>
  </si>
  <si>
    <t>633242.999</t>
  </si>
  <si>
    <t>1242376.781</t>
  </si>
  <si>
    <t>5410441.674</t>
  </si>
  <si>
    <t>1875619.78</t>
  </si>
  <si>
    <t>Poultry (meat)</t>
  </si>
  <si>
    <t>3057276.519</t>
  </si>
  <si>
    <t>12613189.19</t>
  </si>
  <si>
    <t>15538563.81</t>
  </si>
  <si>
    <t>64106352.13</t>
  </si>
  <si>
    <t>15670465.71</t>
  </si>
  <si>
    <t>79644915.94</t>
  </si>
  <si>
    <t>Scenario</t>
  </si>
  <si>
    <t>Reference 2018</t>
  </si>
  <si>
    <t>ConvSFP</t>
  </si>
  <si>
    <t>ConvEAT</t>
  </si>
  <si>
    <t>OrgSFP</t>
  </si>
  <si>
    <t>OrgEAT</t>
  </si>
  <si>
    <t>Climate change [ kg CO2 eq]</t>
  </si>
  <si>
    <t>Acidification [ mol H+ eq]</t>
  </si>
  <si>
    <t>Eutrophication, freshwater [ kg P eq]</t>
  </si>
  <si>
    <t>Eutrophication, marine [ kg N eq]</t>
  </si>
  <si>
    <t>Eutrophication, terrestrial [ mol N eq]</t>
  </si>
  <si>
    <t>Ecotoxicity, freshwater [ CTUe]</t>
  </si>
  <si>
    <t>Land use [ Pt]</t>
  </si>
  <si>
    <t>Water use [ m3 depriv,]</t>
  </si>
  <si>
    <t>Resource use, fossils [ MJ]</t>
  </si>
  <si>
    <t>7.582727e+08</t>
  </si>
  <si>
    <t>3.411193e+08</t>
  </si>
  <si>
    <t>5.915777e+08</t>
  </si>
  <si>
    <t>2.661293e+08</t>
  </si>
  <si>
    <t>1.194822e+07</t>
  </si>
  <si>
    <t>5.375068e+06</t>
  </si>
  <si>
    <t>8.970499e+06</t>
  </si>
  <si>
    <t>4.035501e+06</t>
  </si>
  <si>
    <t>27337.652950</t>
  </si>
  <si>
    <t>12298.214718</t>
  </si>
  <si>
    <t>21603.916344</t>
  </si>
  <si>
    <t>9718.815380</t>
  </si>
  <si>
    <t>2.236110e+06</t>
  </si>
  <si>
    <t>1.005944e+06</t>
  </si>
  <si>
    <t>2.206677e+06</t>
  </si>
  <si>
    <t>9.927036e+05</t>
  </si>
  <si>
    <t>5.325157e+07</t>
  </si>
  <si>
    <t>2.395594e+07</t>
  </si>
  <si>
    <t>4.009870e+07</t>
  </si>
  <si>
    <t>1.803895e+07</t>
  </si>
  <si>
    <t>2.563247e+09</t>
  </si>
  <si>
    <t>1.153111e+09</t>
  </si>
  <si>
    <t>1.831164e+09</t>
  </si>
  <si>
    <t>8.237741e+08</t>
  </si>
  <si>
    <t>4.124526e+10</t>
  </si>
  <si>
    <t>1.855474e+10</t>
  </si>
  <si>
    <t>4.303196e+10</t>
  </si>
  <si>
    <t>1.935851e+10</t>
  </si>
  <si>
    <t>1.152268e+08</t>
  </si>
  <si>
    <t>5.183635e+07</t>
  </si>
  <si>
    <t>1.137228e+08</t>
  </si>
  <si>
    <t>5.115975e+07</t>
  </si>
  <si>
    <t>9.548988e+08</t>
  </si>
  <si>
    <t>4.295742e+08</t>
  </si>
  <si>
    <t>8.847623e+08</t>
  </si>
  <si>
    <t>3.980224e+08</t>
  </si>
  <si>
    <t>7.042918e+07</t>
  </si>
  <si>
    <t>4.133278e+07</t>
  </si>
  <si>
    <t>6.075740e+07</t>
  </si>
  <si>
    <t>3.565670e+07</t>
  </si>
  <si>
    <t>8.159337e+05</t>
  </si>
  <si>
    <t>4.788471e+05</t>
  </si>
  <si>
    <t>8.116969e+05</t>
  </si>
  <si>
    <t>4.763607e+05</t>
  </si>
  <si>
    <t>6904.509387</t>
  </si>
  <si>
    <t>4052.050181</t>
  </si>
  <si>
    <t>3981.936965</t>
  </si>
  <si>
    <t>2336.879783</t>
  </si>
  <si>
    <t>2.453634e+05</t>
  </si>
  <si>
    <t>1.439964e+05</t>
  </si>
  <si>
    <t>2.766661e+05</t>
  </si>
  <si>
    <t>1.623671e+05</t>
  </si>
  <si>
    <t>3.556657e+06</t>
  </si>
  <si>
    <t>2.087296e+06</t>
  </si>
  <si>
    <t>3.607389e+06</t>
  </si>
  <si>
    <t>2.117069e+06</t>
  </si>
  <si>
    <t>5.999630e+08</t>
  </si>
  <si>
    <t>3.521003e+08</t>
  </si>
  <si>
    <t>2.195688e+08</t>
  </si>
  <si>
    <t>1.288584e+08</t>
  </si>
  <si>
    <t>4.647887e+09</t>
  </si>
  <si>
    <t>2.727706e+09</t>
  </si>
  <si>
    <t>4.994722e+09</t>
  </si>
  <si>
    <t>2.931253e+09</t>
  </si>
  <si>
    <t>1.765346e+07</t>
  </si>
  <si>
    <t>1.036029e+07</t>
  </si>
  <si>
    <t>1.941252e+07</t>
  </si>
  <si>
    <t>1.139263e+07</t>
  </si>
  <si>
    <t>1.846683e+08</t>
  </si>
  <si>
    <t>1.083763e+08</t>
  </si>
  <si>
    <t>1.430223e+08</t>
  </si>
  <si>
    <t>8.393549e+07</t>
  </si>
  <si>
    <t>3.804280e+07</t>
  </si>
  <si>
    <t>2.232618e+07</t>
  </si>
  <si>
    <t>2.945932e+07</t>
  </si>
  <si>
    <t>1.728880e+07</t>
  </si>
  <si>
    <t>5.094619e+05</t>
  </si>
  <si>
    <t>2.989880e+05</t>
  </si>
  <si>
    <t>2.283802e+05</t>
  </si>
  <si>
    <t>1.340295e+05</t>
  </si>
  <si>
    <t>2748.368759</t>
  </si>
  <si>
    <t>1612.935475</t>
  </si>
  <si>
    <t>1260.646278</t>
  </si>
  <si>
    <t>739.835619</t>
  </si>
  <si>
    <t>1.731987e+05</t>
  </si>
  <si>
    <t>1.016451e+05</t>
  </si>
  <si>
    <t>1.514825e+05</t>
  </si>
  <si>
    <t>8.890054e+04</t>
  </si>
  <si>
    <t>2.263710e+06</t>
  </si>
  <si>
    <t>1.328503e+06</t>
  </si>
  <si>
    <t>1.021664e+06</t>
  </si>
  <si>
    <t>5.995843e+05</t>
  </si>
  <si>
    <t>3.447744e+08</t>
  </si>
  <si>
    <t>2.023378e+08</t>
  </si>
  <si>
    <t>2.660122e+07</t>
  </si>
  <si>
    <t>1.561146e+07</t>
  </si>
  <si>
    <t>3.005092e+09</t>
  </si>
  <si>
    <t>1.763598e+09</t>
  </si>
  <si>
    <t>9.175224e+08</t>
  </si>
  <si>
    <t>5.384665e+08</t>
  </si>
  <si>
    <t>1.004158e+07</t>
  </si>
  <si>
    <t>5.893102e+06</t>
  </si>
  <si>
    <t>1.468994e+06</t>
  </si>
  <si>
    <t>8.621086e+05</t>
  </si>
  <si>
    <t>7.647018e+07</t>
  </si>
  <si>
    <t>4.487806e+07</t>
  </si>
  <si>
    <t>3.252175e+07</t>
  </si>
  <si>
    <t>1.908604e+07</t>
  </si>
  <si>
    <t>2.614951e+07</t>
  </si>
  <si>
    <t>2.067936e+06</t>
  </si>
  <si>
    <t>1.705748e+07</t>
  </si>
  <si>
    <t>1.348927e+06</t>
  </si>
  <si>
    <t>3.141034e+05</t>
  </si>
  <si>
    <t>2.483970e+04</t>
  </si>
  <si>
    <t>9.710552e+04</t>
  </si>
  <si>
    <t>7.679227e+03</t>
  </si>
  <si>
    <t>1223.458216</t>
  </si>
  <si>
    <t>96.752614</t>
  </si>
  <si>
    <t>650.196306</t>
  </si>
  <si>
    <t>51.418341</t>
  </si>
  <si>
    <t>9.603525e+04</t>
  </si>
  <si>
    <t>7.594588e+03</t>
  </si>
  <si>
    <t>7.185379e+04</t>
  </si>
  <si>
    <t>5.682288e+03</t>
  </si>
  <si>
    <t>1.400855e+06</t>
  </si>
  <si>
    <t>1.107814e+05</t>
  </si>
  <si>
    <t>4.344871e+05</t>
  </si>
  <si>
    <t>3.435979e+04</t>
  </si>
  <si>
    <t>1.496230e+08</t>
  </si>
  <si>
    <t>1.183237e+07</t>
  </si>
  <si>
    <t>1.275690e+07</t>
  </si>
  <si>
    <t>1.008832e+06</t>
  </si>
  <si>
    <t>1.752250e+09</t>
  </si>
  <si>
    <t>1.385702e+08</t>
  </si>
  <si>
    <t>2.475682e+08</t>
  </si>
  <si>
    <t>1.957800e+07</t>
  </si>
  <si>
    <t>2.103459e+06</t>
  </si>
  <si>
    <t>1.663442e+05</t>
  </si>
  <si>
    <t>6.588253e+05</t>
  </si>
  <si>
    <t>5.210073e+04</t>
  </si>
  <si>
    <t>3.168816e+07</t>
  </si>
  <si>
    <t>2.505939e+06</t>
  </si>
  <si>
    <t>1.629594e+07</t>
  </si>
  <si>
    <t>1.288704e+06</t>
  </si>
  <si>
    <t>2.631995e+08</t>
  </si>
  <si>
    <t>1.544639e+08</t>
  </si>
  <si>
    <t>2.880519e+08</t>
  </si>
  <si>
    <t>1.690490e+08</t>
  </si>
  <si>
    <t>5.996240e+06</t>
  </si>
  <si>
    <t>3.519014e+06</t>
  </si>
  <si>
    <t>8.050274e+06</t>
  </si>
  <si>
    <t>4.724465e+06</t>
  </si>
  <si>
    <t>60576.508962</t>
  </si>
  <si>
    <t>35550.542456</t>
  </si>
  <si>
    <t>53042.303059</t>
  </si>
  <si>
    <t>31128.942212</t>
  </si>
  <si>
    <t>2.328734e+06</t>
  </si>
  <si>
    <t>1.366664e+06</t>
  </si>
  <si>
    <t>2.773183e+06</t>
  </si>
  <si>
    <t>1.627498e+06</t>
  </si>
  <si>
    <t>2.641919e+07</t>
  </si>
  <si>
    <t>1.550463e+07</t>
  </si>
  <si>
    <t>3.552224e+07</t>
  </si>
  <si>
    <t>2.084694e+07</t>
  </si>
  <si>
    <t>8.194854e+09</t>
  </si>
  <si>
    <t>4.809315e+09</t>
  </si>
  <si>
    <t>3.838893e+09</t>
  </si>
  <si>
    <t>2.252931e+09</t>
  </si>
  <si>
    <t>3.074758e+10</t>
  </si>
  <si>
    <t>1.804483e+10</t>
  </si>
  <si>
    <t>3.743715e+10</t>
  </si>
  <si>
    <t>2.197074e+10</t>
  </si>
  <si>
    <t>1.775747e+08</t>
  </si>
  <si>
    <t>1.042133e+08</t>
  </si>
  <si>
    <t>2.435087e+08</t>
  </si>
  <si>
    <t>1.429080e+08</t>
  </si>
  <si>
    <t>1.707550e+09</t>
  </si>
  <si>
    <t>1.002110e+09</t>
  </si>
  <si>
    <t>1.157177e+09</t>
  </si>
  <si>
    <t>6.791129e+08</t>
  </si>
  <si>
    <t>5.877361e+07</t>
  </si>
  <si>
    <t>2.037485e+07</t>
  </si>
  <si>
    <t>6.064380e+07</t>
  </si>
  <si>
    <t>2.102318e+07</t>
  </si>
  <si>
    <t>1.336324e+06</t>
  </si>
  <si>
    <t>4.632591e+05</t>
  </si>
  <si>
    <t>1.386426e+06</t>
  </si>
  <si>
    <t>4.806276e+05</t>
  </si>
  <si>
    <t>14196.405643</t>
  </si>
  <si>
    <t>4921.420623</t>
  </si>
  <si>
    <t>14662.296936</t>
  </si>
  <si>
    <t>5082.929604</t>
  </si>
  <si>
    <t>3.173062e+05</t>
  </si>
  <si>
    <t>1.099995e+05</t>
  </si>
  <si>
    <t>3.287384e+05</t>
  </si>
  <si>
    <t>1.139627e+05</t>
  </si>
  <si>
    <t>5.740619e+06</t>
  </si>
  <si>
    <t>1.990081e+06</t>
  </si>
  <si>
    <t>5.957546e+06</t>
  </si>
  <si>
    <t>2.065282e+06</t>
  </si>
  <si>
    <t>1.863979e+09</t>
  </si>
  <si>
    <t>6.461794e+08</t>
  </si>
  <si>
    <t>1.928516e+09</t>
  </si>
  <si>
    <t>6.685521e+08</t>
  </si>
  <si>
    <t>4.091486e+09</t>
  </si>
  <si>
    <t>1.418382e+09</t>
  </si>
  <si>
    <t>4.236393e+09</t>
  </si>
  <si>
    <t>1.468616e+09</t>
  </si>
  <si>
    <t>6.130203e+07</t>
  </si>
  <si>
    <t>2.125137e+07</t>
  </si>
  <si>
    <t>6.346426e+07</t>
  </si>
  <si>
    <t>2.200094e+07</t>
  </si>
  <si>
    <t>6.072336e+08</t>
  </si>
  <si>
    <t>2.105076e+08</t>
  </si>
  <si>
    <t>6.237093e+08</t>
  </si>
  <si>
    <t>2.162192e+08</t>
  </si>
  <si>
    <t>9.099941e+07</t>
  </si>
  <si>
    <t>4.625032e+08</t>
  </si>
  <si>
    <t>1.251928e+08</t>
  </si>
  <si>
    <t>6.362904e+08</t>
  </si>
  <si>
    <t>2.140007e+06</t>
  </si>
  <si>
    <t>1.087656e+07</t>
  </si>
  <si>
    <t>3.598722e+06</t>
  </si>
  <si>
    <t>1.829045e+07</t>
  </si>
  <si>
    <t>28840.876918</t>
  </si>
  <si>
    <t>146583.340920</t>
  </si>
  <si>
    <t>43093.780705</t>
  </si>
  <si>
    <t>219023.518822</t>
  </si>
  <si>
    <t>7.569933e+05</t>
  </si>
  <si>
    <t>3.847408e+06</t>
  </si>
  <si>
    <t>1.691000e+06</t>
  </si>
  <si>
    <t>8.594483e+06</t>
  </si>
  <si>
    <t>9.237798e+06</t>
  </si>
  <si>
    <t>4.695098e+07</t>
  </si>
  <si>
    <t>1.574835e+07</t>
  </si>
  <si>
    <t>8.004075e+07</t>
  </si>
  <si>
    <t>3.315112e+09</t>
  </si>
  <si>
    <t>1.684901e+10</t>
  </si>
  <si>
    <t>3.239659e+09</t>
  </si>
  <si>
    <t>1.646552e+10</t>
  </si>
  <si>
    <t>1.049512e+10</t>
  </si>
  <si>
    <t>5.334128e+10</t>
  </si>
  <si>
    <t>2.441627e+10</t>
  </si>
  <si>
    <t>1.240953e+11</t>
  </si>
  <si>
    <t>1.397868e+08</t>
  </si>
  <si>
    <t>7.104644e+08</t>
  </si>
  <si>
    <t>1.904844e+08</t>
  </si>
  <si>
    <t>9.681341e+08</t>
  </si>
  <si>
    <t>7.442390e+08</t>
  </si>
  <si>
    <t>3.782584e+09</t>
  </si>
  <si>
    <t>1.167793e+09</t>
  </si>
  <si>
    <t>5.935291e+09</t>
  </si>
  <si>
    <t>1.033038e+07</t>
  </si>
  <si>
    <t>1.006089e+07</t>
  </si>
  <si>
    <t>1.174741e+05</t>
  </si>
  <si>
    <t>1.144096e+05</t>
  </si>
  <si>
    <t>29812.168967</t>
  </si>
  <si>
    <t>29034.460212</t>
  </si>
  <si>
    <t>1.778083e+05</t>
  </si>
  <si>
    <t>1.731698e+05</t>
  </si>
  <si>
    <t>4.733091e+05</t>
  </si>
  <si>
    <t>4.609619e+05</t>
  </si>
  <si>
    <t>3.460354e+08</t>
  </si>
  <si>
    <t>3.370084e+08</t>
  </si>
  <si>
    <t>8.267040e+08</t>
  </si>
  <si>
    <t>8.051378e+08</t>
  </si>
  <si>
    <t>5.368792e+07</t>
  </si>
  <si>
    <t>5.228737e+07</t>
  </si>
  <si>
    <t>1.644458e+08</t>
  </si>
  <si>
    <t>1.601559e+08</t>
  </si>
  <si>
    <t>1.813464e+07</t>
  </si>
  <si>
    <t>3.568821e+07</t>
  </si>
  <si>
    <t>9.659501e+05</t>
  </si>
  <si>
    <t>1.900949e+06</t>
  </si>
  <si>
    <t>7917.695370</t>
  </si>
  <si>
    <t>15581.691750</t>
  </si>
  <si>
    <t>9.643683e+05</t>
  </si>
  <si>
    <t>1.897836e+06</t>
  </si>
  <si>
    <t>4.300462e+06</t>
  </si>
  <si>
    <t>8.463129e+06</t>
  </si>
  <si>
    <t>2.423490e+08</t>
  </si>
  <si>
    <t>4.769327e+08</t>
  </si>
  <si>
    <t>5.232528e+08</t>
  </si>
  <si>
    <t>1.029739e+09</t>
  </si>
  <si>
    <t>3.395595e+06</t>
  </si>
  <si>
    <t>6.682388e+06</t>
  </si>
  <si>
    <t>1.055312e+08</t>
  </si>
  <si>
    <t>2.076809e+08</t>
  </si>
  <si>
    <t>4.882403e+06</t>
  </si>
  <si>
    <t>9.608363e+06</t>
  </si>
  <si>
    <t>2.600635e+05</t>
  </si>
  <si>
    <t>5.117940e+05</t>
  </si>
  <si>
    <t>2131.687215</t>
  </si>
  <si>
    <t>4195.070856</t>
  </si>
  <si>
    <t>2.596376e+05</t>
  </si>
  <si>
    <t>5.109559e+05</t>
  </si>
  <si>
    <t>1.157817e+06</t>
  </si>
  <si>
    <t>2.278535e+06</t>
  </si>
  <si>
    <t>6.524782e+07</t>
  </si>
  <si>
    <t>1.284050e+08</t>
  </si>
  <si>
    <t>1.408757e+08</t>
  </si>
  <si>
    <t>2.772375e+08</t>
  </si>
  <si>
    <t>9.141987e+05</t>
  </si>
  <si>
    <t>1.799105e+06</t>
  </si>
  <si>
    <t>2.841224e+07</t>
  </si>
  <si>
    <t>5.591410e+07</t>
  </si>
  <si>
    <t>1.449919e+07</t>
  </si>
  <si>
    <t>3.179578e+07</t>
  </si>
  <si>
    <t>1.324057e+07</t>
  </si>
  <si>
    <t>2.605689e+07</t>
  </si>
  <si>
    <t>5.221489e+05</t>
  </si>
  <si>
    <t>7.292951e+05</t>
  </si>
  <si>
    <t>6.372358e+05</t>
  </si>
  <si>
    <t>1.254053e+06</t>
  </si>
  <si>
    <t>4724.938182</t>
  </si>
  <si>
    <t>11642.223626</t>
  </si>
  <si>
    <t>3820.615044</t>
  </si>
  <si>
    <t>7518.809847</t>
  </si>
  <si>
    <t>3.327210e+05</t>
  </si>
  <si>
    <t>4.556326e+05</t>
  </si>
  <si>
    <t>4.095615e+05</t>
  </si>
  <si>
    <t>8.059999e+05</t>
  </si>
  <si>
    <t>2.269135e+06</t>
  </si>
  <si>
    <t>2.994573e+06</t>
  </si>
  <si>
    <t>2.836710e+06</t>
  </si>
  <si>
    <t>5.582526e+06</t>
  </si>
  <si>
    <t>5.514264e+08</t>
  </si>
  <si>
    <t>2.161151e+09</t>
  </si>
  <si>
    <t>1.362694e+08</t>
  </si>
  <si>
    <t>2.681725e+08</t>
  </si>
  <si>
    <t>2.574409e+09</t>
  </si>
  <si>
    <t>3.962028e+09</t>
  </si>
  <si>
    <t>3.000499e+09</t>
  </si>
  <si>
    <t>5.904856e+09</t>
  </si>
  <si>
    <t>6.865328e+07</t>
  </si>
  <si>
    <t>3.090622e+08</t>
  </si>
  <si>
    <t>1.533351e+06</t>
  </si>
  <si>
    <t>3.017571e+06</t>
  </si>
  <si>
    <t>7.469623e+07</t>
  </si>
  <si>
    <t>2.040063e+08</t>
  </si>
  <si>
    <t>5.270024e+07</t>
  </si>
  <si>
    <t>1.037119e+08</t>
  </si>
  <si>
    <t>1.700449e+05</t>
  </si>
  <si>
    <t>3.346412e+05</t>
  </si>
  <si>
    <t>3.235630e+03</t>
  </si>
  <si>
    <t>6.367585e+03</t>
  </si>
  <si>
    <t>46.472250</t>
  </si>
  <si>
    <t>91.455435</t>
  </si>
  <si>
    <t>3.221108e+03</t>
  </si>
  <si>
    <t>6.339005e+03</t>
  </si>
  <si>
    <t>1.351762e+04</t>
  </si>
  <si>
    <t>2.660210e+04</t>
  </si>
  <si>
    <t>5.434462e+06</t>
  </si>
  <si>
    <t>1.069479e+07</t>
  </si>
  <si>
    <t>2.350968e+07</t>
  </si>
  <si>
    <t>4.626606e+07</t>
  </si>
  <si>
    <t>3.080558e+05</t>
  </si>
  <si>
    <t>6.062409e+05</t>
  </si>
  <si>
    <t>1.269390e+06</t>
  </si>
  <si>
    <t>2.498105e+06</t>
  </si>
  <si>
    <t>9.474548e+05</t>
  </si>
  <si>
    <t>1.864551e+06</t>
  </si>
  <si>
    <t>4.691889e+04</t>
  </si>
  <si>
    <t>9.233441e+04</t>
  </si>
  <si>
    <t>420.493293</t>
  </si>
  <si>
    <t>827.513130</t>
  </si>
  <si>
    <t>5.558321e+04</t>
  </si>
  <si>
    <t>1.093854e+05</t>
  </si>
  <si>
    <t>2.090342e+05</t>
  </si>
  <si>
    <t>4.113705e+05</t>
  </si>
  <si>
    <t>1.186309e+07</t>
  </si>
  <si>
    <t>2.334607e+07</t>
  </si>
  <si>
    <t>3.744549e+07</t>
  </si>
  <si>
    <t>7.369114e+07</t>
  </si>
  <si>
    <t>6.970355e+04</t>
  </si>
  <si>
    <t>1.371736e+05</t>
  </si>
  <si>
    <t>5.394812e+06</t>
  </si>
  <si>
    <t>1.061676e+07</t>
  </si>
  <si>
    <t>5.858294e+07</t>
  </si>
  <si>
    <t>1.152888e+08</t>
  </si>
  <si>
    <t>3.360582e+06</t>
  </si>
  <si>
    <t>6.613484e+06</t>
  </si>
  <si>
    <t>22784.569338</t>
  </si>
  <si>
    <t>44839.074943</t>
  </si>
  <si>
    <t>3.094632e+06</t>
  </si>
  <si>
    <t>6.090105e+06</t>
  </si>
  <si>
    <t>1.496215e+07</t>
  </si>
  <si>
    <t>2.944488e+07</t>
  </si>
  <si>
    <t>7.994259e+08</t>
  </si>
  <si>
    <t>1.573237e+09</t>
  </si>
  <si>
    <t>1.081131e+09</t>
  </si>
  <si>
    <t>2.127620e+09</t>
  </si>
  <si>
    <t>1.815932e+07</t>
  </si>
  <si>
    <t>3.573677e+07</t>
  </si>
  <si>
    <t>3.131253e+08</t>
  </si>
  <si>
    <t>6.162174e+08</t>
  </si>
  <si>
    <t>2.907879e+07</t>
  </si>
  <si>
    <t>2.445372e+07</t>
  </si>
  <si>
    <t>3.809787e+07</t>
  </si>
  <si>
    <t>3.174823e+07</t>
  </si>
  <si>
    <t>3.432237e+05</t>
  </si>
  <si>
    <t>2.909965e+05</t>
  </si>
  <si>
    <t>5.459629e+05</t>
  </si>
  <si>
    <t>4.549691e+05</t>
  </si>
  <si>
    <t>8936.820686</t>
  </si>
  <si>
    <t>7564.165588</t>
  </si>
  <si>
    <t>13695.559251</t>
  </si>
  <si>
    <t>11412.966042</t>
  </si>
  <si>
    <t>1.899252e+05</t>
  </si>
  <si>
    <t>1.667729e+05</t>
  </si>
  <si>
    <t>5.362712e+05</t>
  </si>
  <si>
    <t>4.468927e+05</t>
  </si>
  <si>
    <t>1.362919e+06</t>
  </si>
  <si>
    <t>1.161548e+06</t>
  </si>
  <si>
    <t>2.413220e+06</t>
  </si>
  <si>
    <t>2.011017e+06</t>
  </si>
  <si>
    <t>5.282080e+09</t>
  </si>
  <si>
    <t>4.658416e+09</t>
  </si>
  <si>
    <t>1.573868e+10</t>
  </si>
  <si>
    <t>1.311557e+10</t>
  </si>
  <si>
    <t>4.541957e+09</t>
  </si>
  <si>
    <t>3.872464e+09</t>
  </si>
  <si>
    <t>8.106463e+09</t>
  </si>
  <si>
    <t>6.755386e+09</t>
  </si>
  <si>
    <t>7.886229e+08</t>
  </si>
  <si>
    <t>6.795590e+08</t>
  </si>
  <si>
    <t>1.700051e+09</t>
  </si>
  <si>
    <t>1.416709e+09</t>
  </si>
  <si>
    <t>4.788492e+08</t>
  </si>
  <si>
    <t>4.031945e+08</t>
  </si>
  <si>
    <t>6.480547e+08</t>
  </si>
  <si>
    <t>5.400456e+08</t>
  </si>
  <si>
    <t>6.775073e+06</t>
  </si>
  <si>
    <t>5.645895e+06</t>
  </si>
  <si>
    <t>1.104627e+07</t>
  </si>
  <si>
    <t>9.205223e+06</t>
  </si>
  <si>
    <t>8.184059e+04</t>
  </si>
  <si>
    <t>6.820049e+04</t>
  </si>
  <si>
    <t>1.316085e+05</t>
  </si>
  <si>
    <t>1.096738e+05</t>
  </si>
  <si>
    <t>1470.918665</t>
  </si>
  <si>
    <t>1225.765554</t>
  </si>
  <si>
    <t>2311.443616</t>
  </si>
  <si>
    <t>1926.203014</t>
  </si>
  <si>
    <t>5.419174e+04</t>
  </si>
  <si>
    <t>4.515978e+04</t>
  </si>
  <si>
    <t>9.842990e+04</t>
  </si>
  <si>
    <t>8.202491e+04</t>
  </si>
  <si>
    <t>3.450576e+05</t>
  </si>
  <si>
    <t>2.875480e+05</t>
  </si>
  <si>
    <t>6.757378e+05</t>
  </si>
  <si>
    <t>5.631149e+05</t>
  </si>
  <si>
    <t>1.647298e+09</t>
  </si>
  <si>
    <t>1.372749e+09</t>
  </si>
  <si>
    <t>3.762969e+09</t>
  </si>
  <si>
    <t>3.135808e+09</t>
  </si>
  <si>
    <t>1.285087e+09</t>
  </si>
  <si>
    <t>1.070906e+09</t>
  </si>
  <si>
    <t>2.202210e+09</t>
  </si>
  <si>
    <t>1.835175e+09</t>
  </si>
  <si>
    <t>6.888544e+08</t>
  </si>
  <si>
    <t>5.740454e+08</t>
  </si>
  <si>
    <t>1.086140e+09</t>
  </si>
  <si>
    <t>9.051163e+08</t>
  </si>
  <si>
    <t>1.404982e+08</t>
  </si>
  <si>
    <t>1.170818e+08</t>
  </si>
  <si>
    <t>2.148282e+08</t>
  </si>
  <si>
    <t>1.790235e+08</t>
  </si>
  <si>
    <t>2.217288e+07</t>
  </si>
  <si>
    <t>0.000000e+00</t>
  </si>
  <si>
    <t>5.216201e+07</t>
  </si>
  <si>
    <t>2.968206e+05</t>
  </si>
  <si>
    <t>7.545188e+05</t>
  </si>
  <si>
    <t>10889.882179</t>
  </si>
  <si>
    <t>0.000000</t>
  </si>
  <si>
    <t>29473.392183</t>
  </si>
  <si>
    <t>4.420475e+05</t>
  </si>
  <si>
    <t>5.924152e+05</t>
  </si>
  <si>
    <t>1.328650e+06</t>
  </si>
  <si>
    <t>3.673858e+06</t>
  </si>
  <si>
    <t>8.712265e+09</t>
  </si>
  <si>
    <t>2.382578e+10</t>
  </si>
  <si>
    <t>7.304065e+09</t>
  </si>
  <si>
    <t>8.546554e+09</t>
  </si>
  <si>
    <t>4.594332e+06</t>
  </si>
  <si>
    <t>1.668047e+07</t>
  </si>
  <si>
    <t>2.423835e+08</t>
  </si>
  <si>
    <t>5.185431e+08</t>
  </si>
  <si>
    <t>4.693481e+07</t>
  </si>
  <si>
    <t>1.927052e+06</t>
  </si>
  <si>
    <t>3.544288e+07</t>
  </si>
  <si>
    <t>1.634073e+06</t>
  </si>
  <si>
    <t>2.366346e+05</t>
  </si>
  <si>
    <t>1.371553e+04</t>
  </si>
  <si>
    <t>3.727636e+05</t>
  </si>
  <si>
    <t>1.718604e+04</t>
  </si>
  <si>
    <t>12825.790992</t>
  </si>
  <si>
    <t>617.332513</t>
  </si>
  <si>
    <t>14087.657778</t>
  </si>
  <si>
    <t>649.502949</t>
  </si>
  <si>
    <t>5.524184e+05</t>
  </si>
  <si>
    <t>3.440345e+04</t>
  </si>
  <si>
    <t>9.859218e+05</t>
  </si>
  <si>
    <t>4.545533e+04</t>
  </si>
  <si>
    <t>8.946740e+05</t>
  </si>
  <si>
    <t>5.672828e+04</t>
  </si>
  <si>
    <t>1.645757e+06</t>
  </si>
  <si>
    <t>7.587663e+04</t>
  </si>
  <si>
    <t>2.375660e+09</t>
  </si>
  <si>
    <t>6.512662e+07</t>
  </si>
  <si>
    <t>2.212887e+08</t>
  </si>
  <si>
    <t>1.020238e+07</t>
  </si>
  <si>
    <t>8.250965e+09</t>
  </si>
  <si>
    <t>4.413974e+08</t>
  </si>
  <si>
    <t>1.121028e+10</t>
  </si>
  <si>
    <t>5.168430e+08</t>
  </si>
  <si>
    <t>3.431668e+06</t>
  </si>
  <si>
    <t>2.728793e+05</t>
  </si>
  <si>
    <t>8.995175e+06</t>
  </si>
  <si>
    <t>4.147171e+05</t>
  </si>
  <si>
    <t>1.546158e+08</t>
  </si>
  <si>
    <t>7.395056e+06</t>
  </si>
  <si>
    <t>1.675506e+08</t>
  </si>
  <si>
    <t>7.724820e+06</t>
  </si>
  <si>
    <t>8.837501e+07</t>
  </si>
  <si>
    <t>6.844261e+07</t>
  </si>
  <si>
    <t>2.797427e+06</t>
  </si>
  <si>
    <t>2.166485e+06</t>
  </si>
  <si>
    <t>27552.005604</t>
  </si>
  <si>
    <t>21337.830427</t>
  </si>
  <si>
    <t>2.042654e+06</t>
  </si>
  <si>
    <t>1.581946e+06</t>
  </si>
  <si>
    <t>1.243111e+07</t>
  </si>
  <si>
    <t>9.627355e+06</t>
  </si>
  <si>
    <t>7.561222e+08</t>
  </si>
  <si>
    <t>5.855838e+08</t>
  </si>
  <si>
    <t>2.209721e+10</t>
  </si>
  <si>
    <t>1.711333e+10</t>
  </si>
  <si>
    <t>1.650560e+07</t>
  </si>
  <si>
    <t>1.278287e+07</t>
  </si>
  <si>
    <t>3.894679e+08</t>
  </si>
  <si>
    <t>3.016259e+08</t>
  </si>
  <si>
    <t>8.040294e+07</t>
  </si>
  <si>
    <t>8.348199e+07</t>
  </si>
  <si>
    <t>4.440638e+06</t>
  </si>
  <si>
    <t>4.610693e+06</t>
  </si>
  <si>
    <t>23141.932041</t>
  </si>
  <si>
    <t>24028.157126</t>
  </si>
  <si>
    <t>3.051561e+06</t>
  </si>
  <si>
    <t>3.168421e+06</t>
  </si>
  <si>
    <t>1.980314e+07</t>
  </si>
  <si>
    <t>2.056151e+07</t>
  </si>
  <si>
    <t>9.451081e+08</t>
  </si>
  <si>
    <t>9.813012e+08</t>
  </si>
  <si>
    <t>7.728891e+09</t>
  </si>
  <si>
    <t>8.024871e+09</t>
  </si>
  <si>
    <t>7.697398e+06</t>
  </si>
  <si>
    <t>7.992171e+06</t>
  </si>
  <si>
    <t>3.219069e+08</t>
  </si>
  <si>
    <t>3.342344e+08</t>
  </si>
  <si>
    <t>6.376486e+07</t>
  </si>
  <si>
    <t>1.755852e+07</t>
  </si>
  <si>
    <t>1.221084e+08</t>
  </si>
  <si>
    <t>2.896579e+07</t>
  </si>
  <si>
    <t>1.310751e+06</t>
  </si>
  <si>
    <t>3.735915e+05</t>
  </si>
  <si>
    <t>2.813658e+06</t>
  </si>
  <si>
    <t>6.674380e+05</t>
  </si>
  <si>
    <t>22286.932891</t>
  </si>
  <si>
    <t>6328.065073</t>
  </si>
  <si>
    <t>47261.224915</t>
  </si>
  <si>
    <t>11211.007850</t>
  </si>
  <si>
    <t>8.744644e+05</t>
  </si>
  <si>
    <t>2.887400e+05</t>
  </si>
  <si>
    <t>2.824465e+06</t>
  </si>
  <si>
    <t>6.700017e+05</t>
  </si>
  <si>
    <t>5.586337e+06</t>
  </si>
  <si>
    <t>1.588768e+06</t>
  </si>
  <si>
    <t>1.190876e+07</t>
  </si>
  <si>
    <t>2.824920e+06</t>
  </si>
  <si>
    <t>8.007522e+09</t>
  </si>
  <si>
    <t>1.824959e+09</t>
  </si>
  <si>
    <t>6.219908e+09</t>
  </si>
  <si>
    <t>1.475447e+09</t>
  </si>
  <si>
    <t>1.445629e+10</t>
  </si>
  <si>
    <t>3.869671e+09</t>
  </si>
  <si>
    <t>2.501974e+10</t>
  </si>
  <si>
    <t>5.935023e+09</t>
  </si>
  <si>
    <t>4.647137e+08</t>
  </si>
  <si>
    <t>9.211243e+07</t>
  </si>
  <si>
    <t>3.003201e+07</t>
  </si>
  <si>
    <t>7.124003e+06</t>
  </si>
  <si>
    <t>6.763860e+08</t>
  </si>
  <si>
    <t>1.689144e+08</t>
  </si>
  <si>
    <t>8.794411e+08</t>
  </si>
  <si>
    <t>2.086154e+08</t>
  </si>
  <si>
    <t>1.204177e+08</t>
  </si>
  <si>
    <t>9.000771e+07</t>
  </si>
  <si>
    <t>1.619530e+07</t>
  </si>
  <si>
    <t>1.350069e+07</t>
  </si>
  <si>
    <t>3.252613e+05</t>
  </si>
  <si>
    <t>2.520132e+05</t>
  </si>
  <si>
    <t>1.330781e+05</t>
  </si>
  <si>
    <t>1.109363e+05</t>
  </si>
  <si>
    <t>28774.591208</t>
  </si>
  <si>
    <t>21436.906463</t>
  </si>
  <si>
    <t>3156.419707</t>
  </si>
  <si>
    <t>2631.248736</t>
  </si>
  <si>
    <t>1.447134e+05</t>
  </si>
  <si>
    <t>1.089261e+05</t>
  </si>
  <si>
    <t>2.707985e+04</t>
  </si>
  <si>
    <t>2.257426e+04</t>
  </si>
  <si>
    <t>8.864080e+05</t>
  </si>
  <si>
    <t>7.185424e+05</t>
  </si>
  <si>
    <t>6.816385e+05</t>
  </si>
  <si>
    <t>5.682263e+05</t>
  </si>
  <si>
    <t>1.628901e+09</t>
  </si>
  <si>
    <t>1.246890e+09</t>
  </si>
  <si>
    <t>5.138874e+08</t>
  </si>
  <si>
    <t>4.283858e+08</t>
  </si>
  <si>
    <t>-3.261496e+08</t>
  </si>
  <si>
    <t>-3.242751e+08</t>
  </si>
  <si>
    <t>-8.524629e+08</t>
  </si>
  <si>
    <t>-7.106285e+08</t>
  </si>
  <si>
    <t>1.017168e+08</t>
  </si>
  <si>
    <t>8.474915e+07</t>
  </si>
  <si>
    <t>1.012763e+08</t>
  </si>
  <si>
    <t>8.442578e+07</t>
  </si>
  <si>
    <t>1.918271e+09</t>
  </si>
  <si>
    <t>1.435529e+09</t>
  </si>
  <si>
    <t>2.750005e+08</t>
  </si>
  <si>
    <t>2.292454e+08</t>
  </si>
  <si>
    <t>3.907545e+07</t>
  </si>
  <si>
    <t>3.257401e+07</t>
  </si>
  <si>
    <t>5.697601e+07</t>
  </si>
  <si>
    <t>4.749623e+07</t>
  </si>
  <si>
    <t>6.065887e+05</t>
  </si>
  <si>
    <t>5.056633e+05</t>
  </si>
  <si>
    <t>5.446919e+05</t>
  </si>
  <si>
    <t>4.540650e+05</t>
  </si>
  <si>
    <t>16134.268128</t>
  </si>
  <si>
    <t>13449.818645</t>
  </si>
  <si>
    <t>17145.414294</t>
  </si>
  <si>
    <t>14292.728435</t>
  </si>
  <si>
    <t>1.980698e+05</t>
  </si>
  <si>
    <t>1.651146e+05</t>
  </si>
  <si>
    <t>1.869283e+06</t>
  </si>
  <si>
    <t>1.558269e+06</t>
  </si>
  <si>
    <t>2.129250e+06</t>
  </si>
  <si>
    <t>1.774981e+06</t>
  </si>
  <si>
    <t>1.265371e+10</t>
  </si>
  <si>
    <t>1.054836e+10</t>
  </si>
  <si>
    <t>1.254575e+10</t>
  </si>
  <si>
    <t>1.045836e+10</t>
  </si>
  <si>
    <t>3.804437e+09</t>
  </si>
  <si>
    <t>3.171448e+09</t>
  </si>
  <si>
    <t>4.940504e+09</t>
  </si>
  <si>
    <t>4.118494e+09</t>
  </si>
  <si>
    <t>9.713218e+08</t>
  </si>
  <si>
    <t>8.097114e+08</t>
  </si>
  <si>
    <t>1.715779e+08</t>
  </si>
  <si>
    <t>1.430305e+08</t>
  </si>
  <si>
    <t>7.528384e+08</t>
  </si>
  <si>
    <t>6.275798e+08</t>
  </si>
  <si>
    <t>9.209316e+08</t>
  </si>
  <si>
    <t>7.677053e+08</t>
  </si>
  <si>
    <t>Area ConvSFP [ha]</t>
  </si>
  <si>
    <t>Area ConvEAT [ha]</t>
  </si>
  <si>
    <t>Area OrgSFP [ha]</t>
  </si>
  <si>
    <t>Area OrgEAT [ha]</t>
  </si>
  <si>
    <t>19767.8455</t>
  </si>
  <si>
    <t>1195.05101</t>
  </si>
  <si>
    <t>33531.3293</t>
  </si>
  <si>
    <t>1545.94167</t>
  </si>
  <si>
    <t>21480.5216</t>
  </si>
  <si>
    <t>5752.87888</t>
  </si>
  <si>
    <t>36500.3328</t>
  </si>
  <si>
    <t>8720.56434</t>
  </si>
  <si>
    <t>11487.6666</t>
  </si>
  <si>
    <t>15188.3949</t>
  </si>
  <si>
    <t>17165.7327</t>
  </si>
  <si>
    <t>22722.4859</t>
  </si>
  <si>
    <t>3106.71966</t>
  </si>
  <si>
    <t>12246.6414</t>
  </si>
  <si>
    <t>3961.10186</t>
  </si>
  <si>
    <t>15614.6029</t>
  </si>
  <si>
    <t>7849.83856</t>
  </si>
  <si>
    <t>6054.1727</t>
  </si>
  <si>
    <t>12214.1236</t>
  </si>
  <si>
    <t>9420.11907</t>
  </si>
  <si>
    <t>34720.2186</t>
  </si>
  <si>
    <t>26929.971</t>
  </si>
  <si>
    <t>59282.0932</t>
  </si>
  <si>
    <t>45777.1734</t>
  </si>
  <si>
    <t>30221.8874</t>
  </si>
  <si>
    <t>31330.103</t>
  </si>
  <si>
    <t>36798.9161</t>
  </si>
  <si>
    <t>38154.4678</t>
  </si>
  <si>
    <t>6244.34738</t>
  </si>
  <si>
    <t>6432.94407</t>
  </si>
  <si>
    <t>8521.68313</t>
  </si>
  <si>
    <t>8785.1386</t>
  </si>
  <si>
    <t>6347.94032</t>
  </si>
  <si>
    <t>5332.52656</t>
  </si>
  <si>
    <t>8082.38715</t>
  </si>
  <si>
    <t>6735.32263</t>
  </si>
  <si>
    <t>4938.2708</t>
  </si>
  <si>
    <t>4115.22567</t>
  </si>
  <si>
    <t>7837.18186</t>
  </si>
  <si>
    <t>6530.98488</t>
  </si>
  <si>
    <t>5362.32729</t>
  </si>
  <si>
    <t>4454.16016</t>
  </si>
  <si>
    <t>2378.66916</t>
  </si>
  <si>
    <t>1982.90177</t>
  </si>
  <si>
    <t>425.032043</t>
  </si>
  <si>
    <t>359.474125</t>
  </si>
  <si>
    <t>476.865837</t>
  </si>
  <si>
    <t>397.524013</t>
  </si>
  <si>
    <t>20840.8611</t>
  </si>
  <si>
    <t>17373.3199</t>
  </si>
  <si>
    <t>31605.4862</t>
  </si>
  <si>
    <t>26346.9067</t>
  </si>
  <si>
    <t>12091.3499</t>
  </si>
  <si>
    <t>19344.5227</t>
  </si>
  <si>
    <t>17986.1351</t>
  </si>
  <si>
    <t>29728.1412</t>
  </si>
  <si>
    <t>3365.69677</t>
  </si>
  <si>
    <t>5591.73928</t>
  </si>
  <si>
    <t>6258.91768</t>
  </si>
  <si>
    <t>10398.5113</t>
  </si>
  <si>
    <t>6579.04427</t>
  </si>
  <si>
    <t>8959.65791</t>
  </si>
  <si>
    <t>8204.40705</t>
  </si>
  <si>
    <t>12037.3231</t>
  </si>
  <si>
    <t>199.847433</t>
  </si>
  <si>
    <t>262.498792</t>
  </si>
  <si>
    <t>159.183451</t>
  </si>
  <si>
    <t>209.086816</t>
  </si>
  <si>
    <t>1393.67834</t>
  </si>
  <si>
    <t>1458.98625</t>
  </si>
  <si>
    <t>1658.97344</t>
  </si>
  <si>
    <t>1763.92579</t>
  </si>
  <si>
    <t>891.978146</t>
  </si>
  <si>
    <t>1303.41901</t>
  </si>
  <si>
    <t>852.790013</t>
  </si>
  <si>
    <t>1604.47797</t>
  </si>
  <si>
    <t>34570.3528</t>
  </si>
  <si>
    <t>58703.0586</t>
  </si>
  <si>
    <t>42420.6468</t>
  </si>
  <si>
    <t>75956.1331</t>
  </si>
  <si>
    <t>18933.5186</t>
  </si>
  <si>
    <t>23431.6526</t>
  </si>
  <si>
    <t>LCA plants - computed</t>
  </si>
  <si>
    <t>Impact category</t>
  </si>
  <si>
    <t>Unit_x</t>
  </si>
  <si>
    <t>Barley grain, Swiss integrated production {CH}| barley production, Swiss integrated production, intensive | Cut-off, U</t>
  </si>
  <si>
    <t>Barley grain, organic {CH}| barley production, organic | Cut-off, U</t>
  </si>
  <si>
    <t>Relative evolution</t>
  </si>
  <si>
    <t>Wheat grain, Swiss integrated production {CH}| wheat production, Swiss integrated production, intensive | Cut-off, U</t>
  </si>
  <si>
    <t>Wheat grain, organic {CH}| wheat production, organic | Cut-off, U</t>
  </si>
  <si>
    <t>Carrot, conventional, national average, at farm gate</t>
  </si>
  <si>
    <t>Carrot, organic, Lower Normandy, at farm gate</t>
  </si>
  <si>
    <t>Cauliflower, winter, conventional, at farm gate/kg</t>
  </si>
  <si>
    <t>Cauliflower, winter, organic, at farm gate/kg</t>
  </si>
  <si>
    <t>Chicory witloof, season, conventional, at farm gate/kg</t>
  </si>
  <si>
    <t>Chicory witloof, season, organic, at farm gate/kg</t>
  </si>
  <si>
    <t>Rape seed, Swiss integrated production {CH}| rape seed production, Swiss integrated production, intensive | Cut-off, U</t>
  </si>
  <si>
    <t>Rape seed, organic {CH}| production | Cut-off, U</t>
  </si>
  <si>
    <t>Millet {RoW}| millet production | Cut-off, U</t>
  </si>
  <si>
    <t>Average Relative evolution (barley, wheat)</t>
  </si>
  <si>
    <t>Millet, organic - Computed</t>
  </si>
  <si>
    <t>Oat, consumption mix</t>
  </si>
  <si>
    <t>Oat, organic - Computed</t>
  </si>
  <si>
    <t>Onion, national average, at farm/FR U</t>
  </si>
  <si>
    <t>Average Relative evolution (carrot, cauliflower, chicory)</t>
  </si>
  <si>
    <t>Onion, organic - Computed</t>
  </si>
  <si>
    <t>Sugar beet {CH}| production | Cut-off, U</t>
  </si>
  <si>
    <t>Sugar beet, organic - Computed</t>
  </si>
  <si>
    <t>Sunflower seed, Swiss integrated production {CH}| sunflower production, Swiss integrated production, intensive | Cut-off, U</t>
  </si>
  <si>
    <t>Average Relative evolution (rapeseed)</t>
  </si>
  <si>
    <t>Sunflower seed, organic - Computed</t>
  </si>
  <si>
    <t>Products to compute as organic</t>
  </si>
  <si>
    <t>Relative evolution to org</t>
  </si>
  <si>
    <t>Database</t>
  </si>
  <si>
    <t>No</t>
  </si>
  <si>
    <t>Ecoinvent</t>
  </si>
  <si>
    <t>Millet</t>
  </si>
  <si>
    <t>barley, wheat</t>
  </si>
  <si>
    <t>Climate change</t>
  </si>
  <si>
    <t>kg CO2 eq</t>
  </si>
  <si>
    <t>Almond (nuts and products)</t>
  </si>
  <si>
    <t>Walnuts (no comp needed)</t>
  </si>
  <si>
    <t>Ozone depletion</t>
  </si>
  <si>
    <t>kg CFC11 eq</t>
  </si>
  <si>
    <t>Ozone depletion [kg CFC11 eq]</t>
  </si>
  <si>
    <t>barley, wheat, (triticale?)</t>
  </si>
  <si>
    <t>Ionising radiation</t>
  </si>
  <si>
    <t>kBq U-235 eq</t>
  </si>
  <si>
    <t>Ionising radiation [ kBq U-235 eq]</t>
  </si>
  <si>
    <t>carrot, cauliflower, chicory witloof</t>
  </si>
  <si>
    <t>Photochemical ozone formation</t>
  </si>
  <si>
    <t>kg NMVOC eq</t>
  </si>
  <si>
    <t>Photochemical ozone formation [ kg NMVOC eq]</t>
  </si>
  <si>
    <t>Pulses (lentils or consider peas)</t>
  </si>
  <si>
    <t>Peas (no comp needed)</t>
  </si>
  <si>
    <t>Particulate matter</t>
  </si>
  <si>
    <t>disease inc,</t>
  </si>
  <si>
    <t>Particulate matter [ disease inc,]</t>
  </si>
  <si>
    <t>Human toxicity, non-cancer</t>
  </si>
  <si>
    <t>CTUh</t>
  </si>
  <si>
    <t>Human toxicity, non-cancer [ CTUh]</t>
  </si>
  <si>
    <t>Rapeseed</t>
  </si>
  <si>
    <t>Human toxicity, cancer</t>
  </si>
  <si>
    <t>Human toxicity, cancer [ CTUh]</t>
  </si>
  <si>
    <t>Acidification</t>
  </si>
  <si>
    <t>mol H+ eq</t>
  </si>
  <si>
    <t>FORMULA relative evolution</t>
  </si>
  <si>
    <t>Eutrophication, freshwater</t>
  </si>
  <si>
    <t>kg P eq</t>
  </si>
  <si>
    <t>ER = (impact org - impatc conv) / impact conv</t>
  </si>
  <si>
    <t>Eutrophication, marine</t>
  </si>
  <si>
    <t>kg N eq</t>
  </si>
  <si>
    <t>Eutrophication, terrestrial</t>
  </si>
  <si>
    <t>mol N eq</t>
  </si>
  <si>
    <t>FORMULA Impacts</t>
  </si>
  <si>
    <t>Ecotoxicity, freshwater</t>
  </si>
  <si>
    <t>CTUe</t>
  </si>
  <si>
    <t>impact org = impact conv * (1+ER)</t>
  </si>
  <si>
    <t>Land use</t>
  </si>
  <si>
    <t>Pt</t>
  </si>
  <si>
    <t>Water use</t>
  </si>
  <si>
    <t>m3 depriv,</t>
  </si>
  <si>
    <t>Resource use, fossils</t>
  </si>
  <si>
    <t>MJ</t>
  </si>
  <si>
    <t>Resource use, minerals and metals</t>
  </si>
  <si>
    <t>kg Sb eq</t>
  </si>
  <si>
    <t>Resource use, minerals and metals [ kg Sb eq]</t>
  </si>
  <si>
    <t>Climate change - Fossil</t>
  </si>
  <si>
    <t>Climate change - Fossil [ kg CO2 eq]</t>
  </si>
  <si>
    <t>Climate change - Biogenic</t>
  </si>
  <si>
    <t>Climate change - Biogenic [ kg CO2 eq]</t>
  </si>
  <si>
    <t>Climate change - Land use and LU change</t>
  </si>
  <si>
    <t>Climate change - Land use and LU change [ kg CO2 eq]</t>
  </si>
  <si>
    <t>Human toxicity, non-cancer - organics</t>
  </si>
  <si>
    <t>Human toxicity, non-cancer - organics [ CTUh]</t>
  </si>
  <si>
    <t>Human toxicity, non-cancer - inorganics</t>
  </si>
  <si>
    <t>Human toxicity, non-cancer - inorganics [ CTUh]</t>
  </si>
  <si>
    <t>Human toxicity, non-cancer - metals</t>
  </si>
  <si>
    <t>Human toxicity, non-cancer - metals [ CTUh]</t>
  </si>
  <si>
    <t>Human toxicity, cancer - organics</t>
  </si>
  <si>
    <t>Human toxicity, cancer - organics [ CTUh]</t>
  </si>
  <si>
    <t>Human toxicity, cancer - inorganics</t>
  </si>
  <si>
    <t>Human toxicity, cancer - inorganics [ CTUh]</t>
  </si>
  <si>
    <t>Human toxicity, cancer - metals</t>
  </si>
  <si>
    <t>Human toxicity, cancer - metals [ CTUh]</t>
  </si>
  <si>
    <t>Ecotoxicity, freshwater - organics</t>
  </si>
  <si>
    <t>Ecotoxicity, freshwater - organics [ CTUe]</t>
  </si>
  <si>
    <t>Ecotoxicity, freshwater - inorganics</t>
  </si>
  <si>
    <t>Ecotoxicity, freshwater - inorganics [ CTUe]</t>
  </si>
  <si>
    <t>Ecotoxicity, freshwater - metals</t>
  </si>
  <si>
    <t>Ecotoxicity, freshwater - metals [ CTUe]</t>
  </si>
  <si>
    <t>Agribalyse</t>
  </si>
  <si>
    <t>Lamb, conventional, indoor production system, at farm gate</t>
  </si>
  <si>
    <t>Lamb, organic, system n°1, at farm gate</t>
  </si>
  <si>
    <t>Cull ewe, conventional, indoor production system, at farm gate</t>
  </si>
  <si>
    <t>Cull ewe, organic, system n°1, at farm gate</t>
  </si>
  <si>
    <t>Cull cow, conventional, lowland milk system, silage maize 5 to 10%, at farm gate</t>
  </si>
  <si>
    <t>Cull cow, organic, lowland milk system, silage maize 5 to 10%, at farm gate</t>
  </si>
  <si>
    <t>Pig, conventional, national average, at farm gate</t>
  </si>
  <si>
    <t>Pig, organic, at farm gate</t>
  </si>
  <si>
    <t>Calf, conventional, lowland milk system, silage maize 5 to 10%, at farm gate</t>
  </si>
  <si>
    <t>Calf, organic, lowland milk system, silage maize 5 to 10%, at farm gate</t>
  </si>
  <si>
    <t>Beef cattle, national average, at farm gate/kg</t>
  </si>
  <si>
    <t>Relative evolution (average cow and calf)</t>
  </si>
  <si>
    <t>Beef cattle, organic - Computed</t>
  </si>
  <si>
    <t>Kid goat, conventional, intensive forage area, at farm gate</t>
  </si>
  <si>
    <t>Relative evolution (average ewe and lamb)</t>
  </si>
  <si>
    <t>Kid goat, organic - Computed</t>
  </si>
  <si>
    <t>Cull goat, conventional, intensive forage area, at farm gate</t>
  </si>
  <si>
    <t>Cull goat, organic - Computed</t>
  </si>
  <si>
    <t>Beef cattle</t>
  </si>
  <si>
    <t>cull cow, calf</t>
  </si>
  <si>
    <t>Kid goat</t>
  </si>
  <si>
    <t>lamb, cull ewe</t>
  </si>
  <si>
    <t>Cull goat</t>
  </si>
  <si>
    <t>LCA livestock - computed</t>
  </si>
  <si>
    <t>computations of environmental impacts for livestock items where data was not available</t>
  </si>
  <si>
    <t>computations of environmental impacts for plant items where data was not available</t>
  </si>
  <si>
    <t>1.000000</t>
  </si>
  <si>
    <t>0.415914</t>
  </si>
  <si>
    <t>0.325350</t>
  </si>
  <si>
    <t>0.390813</t>
  </si>
  <si>
    <t>0.339216</t>
  </si>
  <si>
    <t>0.410374</t>
  </si>
  <si>
    <t>0.356906</t>
  </si>
  <si>
    <t>0.502350</t>
  </si>
  <si>
    <t>0.545125</t>
  </si>
  <si>
    <t>0.456100</t>
  </si>
  <si>
    <t>0.492275</t>
  </si>
  <si>
    <t>0.490736</t>
  </si>
  <si>
    <t>0.575870</t>
  </si>
  <si>
    <t>0.489385</t>
  </si>
  <si>
    <t>0.502054</t>
  </si>
  <si>
    <t>0.693286</t>
  </si>
  <si>
    <t>0.805430</t>
  </si>
  <si>
    <t>0.408172</t>
  </si>
  <si>
    <t>0.351734</t>
  </si>
  <si>
    <t>0.507945</t>
  </si>
  <si>
    <t>0.549257</t>
  </si>
  <si>
    <t>0.602381</t>
  </si>
  <si>
    <t>0.556317</t>
  </si>
  <si>
    <t>0.625378</t>
  </si>
  <si>
    <t>0.442863</t>
  </si>
  <si>
    <t>0.464550</t>
  </si>
  <si>
    <t>0.397092</t>
  </si>
  <si>
    <t>0.560076</t>
  </si>
  <si>
    <t>0.576845</t>
  </si>
  <si>
    <t>0.702808</t>
  </si>
  <si>
    <t>0.705149</t>
  </si>
  <si>
    <t>0.712049</t>
  </si>
  <si>
    <t>0.757378</t>
  </si>
  <si>
    <t>0.487211</t>
  </si>
  <si>
    <t>0.497157</t>
  </si>
  <si>
    <t>0.428349</t>
  </si>
  <si>
    <t>0.509208</t>
  </si>
  <si>
    <t>5.931318e+09</t>
  </si>
  <si>
    <t>9.674950e+07</t>
  </si>
  <si>
    <t>879512.301644</t>
  </si>
  <si>
    <t>3.859928e+07</t>
  </si>
  <si>
    <t>4.239932e+08</t>
  </si>
  <si>
    <t>1.318378e+11</t>
  </si>
  <si>
    <t>4.775110e+11</t>
  </si>
  <si>
    <t>5.883280e+09</t>
  </si>
  <si>
    <t>2.431909e+10</t>
  </si>
  <si>
    <t>2.466919e+09</t>
  </si>
  <si>
    <t>3.970350e+07</t>
  </si>
  <si>
    <t>401145.800164</t>
  </si>
  <si>
    <t>1.888991e+07</t>
  </si>
  <si>
    <t>1.730621e+08</t>
  </si>
  <si>
    <t>7.941658e+10</t>
  </si>
  <si>
    <t>2.218276e+11</t>
  </si>
  <si>
    <t>4.134816e+09</t>
  </si>
  <si>
    <t>1.184854e+10</t>
  </si>
  <si>
    <t>1.929757e+09</t>
  </si>
  <si>
    <t>3.453050e+07</t>
  </si>
  <si>
    <t>432961.575254</t>
  </si>
  <si>
    <t>1.937894e+07</t>
  </si>
  <si>
    <t>1.491329e+08</t>
  </si>
  <si>
    <t>7.334358e+10</t>
  </si>
  <si>
    <t>1.896157e+11</t>
  </si>
  <si>
    <t>4.148587e+09</t>
  </si>
  <si>
    <t>1.209041e+10</t>
  </si>
  <si>
    <t>2.318033e+09</t>
  </si>
  <si>
    <t>4.860211e+07</t>
  </si>
  <si>
    <t>431608.316110</t>
  </si>
  <si>
    <t>2.676034e+07</t>
  </si>
  <si>
    <t>2.153654e+08</t>
  </si>
  <si>
    <t>8.244840e+10</t>
  </si>
  <si>
    <t>2.674426e+11</t>
  </si>
  <si>
    <t>4.189181e+09</t>
  </si>
  <si>
    <t>1.041706e+10</t>
  </si>
  <si>
    <t>2.012001e+09</t>
  </si>
  <si>
    <t>5.274053e+07</t>
  </si>
  <si>
    <t>506485.051601</t>
  </si>
  <si>
    <t>3.108901e+07</t>
  </si>
  <si>
    <t>2.328811e+08</t>
  </si>
  <si>
    <t>5.838608e+10</t>
  </si>
  <si>
    <t>2.754501e+11</t>
  </si>
  <si>
    <t>4.455869e+09</t>
  </si>
  <si>
    <t>1.238349e+10</t>
  </si>
  <si>
    <t>4.430966e+07</t>
  </si>
  <si>
    <t>8.038154e+05</t>
  </si>
  <si>
    <t>9290.111338</t>
  </si>
  <si>
    <t>8.343100e+05</t>
  </si>
  <si>
    <t>3.524179e+06</t>
  </si>
  <si>
    <t>1.882551e+09</t>
  </si>
  <si>
    <t>7.801946e+09</t>
  </si>
  <si>
    <t>6.961986e+06</t>
  </si>
  <si>
    <t>2.461016e+08</t>
  </si>
  <si>
    <t>5.026373e+06</t>
  </si>
  <si>
    <t>4.990693e+04</t>
  </si>
  <si>
    <t>1589.151730</t>
  </si>
  <si>
    <t>3.034523e+04</t>
  </si>
  <si>
    <t>1.986440e+05</t>
  </si>
  <si>
    <t>7.967288e+08</t>
  </si>
  <si>
    <t>1.346683e+09</t>
  </si>
  <si>
    <t>8.328638e+07</t>
  </si>
  <si>
    <t>6.111896e+07</t>
  </si>
  <si>
    <t>1.123124e+07</t>
  </si>
  <si>
    <t>9.716379e+04</t>
  </si>
  <si>
    <t>4272.596472</t>
  </si>
  <si>
    <t>2.126862e+05</t>
  </si>
  <si>
    <t>4.007048e+05</t>
  </si>
  <si>
    <t>1.033196e+09</t>
  </si>
  <si>
    <t>3.582282e+09</t>
  </si>
  <si>
    <t>7.529131e+06</t>
  </si>
  <si>
    <t>7.403769e+07</t>
  </si>
  <si>
    <t>6.049958e+07</t>
  </si>
  <si>
    <t>5.662016e+05</t>
  </si>
  <si>
    <t>22887.516551</t>
  </si>
  <si>
    <t>1.153453e+06</t>
  </si>
  <si>
    <t>2.353859e+06</t>
  </si>
  <si>
    <t>5.410268e+09</t>
  </si>
  <si>
    <t>1.916850e+10</t>
  </si>
  <si>
    <t>3.965736e+07</t>
  </si>
  <si>
    <t>3.947540e+08</t>
  </si>
  <si>
    <t>6.487924e+07</t>
  </si>
  <si>
    <t>1.652020e+06</t>
  </si>
  <si>
    <t>20401.350553</t>
  </si>
  <si>
    <t>1.865970e+06</t>
  </si>
  <si>
    <t>7.129974e+06</t>
  </si>
  <si>
    <t>1.899430e+09</t>
  </si>
  <si>
    <t>7.635211e+09</t>
  </si>
  <si>
    <t>1.514160e+07</t>
  </si>
  <si>
    <t>4.561746e+08</t>
  </si>
  <si>
    <t>1.058501e+07</t>
  </si>
  <si>
    <t>9.460773e+04</t>
  </si>
  <si>
    <t>3847.194171</t>
  </si>
  <si>
    <t>3.000354e+05</t>
  </si>
  <si>
    <t>3.904554e+05</t>
  </si>
  <si>
    <t>7.939852e+08</t>
  </si>
  <si>
    <t>3.259195e+09</t>
  </si>
  <si>
    <t>2.479940e+06</t>
  </si>
  <si>
    <t>7.401348e+07</t>
  </si>
  <si>
    <t>3.740063e+06</t>
  </si>
  <si>
    <t>4.658121e+04</t>
  </si>
  <si>
    <t>2467.687255</t>
  </si>
  <si>
    <t>1.058206e+05</t>
  </si>
  <si>
    <t>1.568565e+05</t>
  </si>
  <si>
    <t>6.596916e+08</t>
  </si>
  <si>
    <t>9.144324e+08</t>
  </si>
  <si>
    <t>1.644135e+08</t>
  </si>
  <si>
    <t>8.897026e+07</t>
  </si>
  <si>
    <t>1.792607e+07</t>
  </si>
  <si>
    <t>4.360427e+05</t>
  </si>
  <si>
    <t>5866.492681</t>
  </si>
  <si>
    <t>6.084027e+05</t>
  </si>
  <si>
    <t>1.873725e+06</t>
  </si>
  <si>
    <t>1.242630e+09</t>
  </si>
  <si>
    <t>1.482209e+09</t>
  </si>
  <si>
    <t>6.280504e+06</t>
  </si>
  <si>
    <t>1.474747e+08</t>
  </si>
  <si>
    <t>4.813741e+06</t>
  </si>
  <si>
    <t>8.561047e+04</t>
  </si>
  <si>
    <t>1456.402267</t>
  </si>
  <si>
    <t>1.424487e+05</t>
  </si>
  <si>
    <t>3.589004e+05</t>
  </si>
  <si>
    <t>3.945543e+08</t>
  </si>
  <si>
    <t>4.565776e+08</t>
  </si>
  <si>
    <t>1.863952e+06</t>
  </si>
  <si>
    <t>4.222063e+07</t>
  </si>
  <si>
    <t>1.871141e+06</t>
  </si>
  <si>
    <t>1.371927e+05</t>
  </si>
  <si>
    <t>2668.000445</t>
  </si>
  <si>
    <t>2.874048e+05</t>
  </si>
  <si>
    <t>6.155560e+05</t>
  </si>
  <si>
    <t>-1.518409e+07</t>
  </si>
  <si>
    <t>-4.688655e+07</t>
  </si>
  <si>
    <t>6.940664e+05</t>
  </si>
  <si>
    <t>4.677900e+06</t>
  </si>
  <si>
    <t>9.701125e+05</t>
  </si>
  <si>
    <t>5.254551e+04</t>
  </si>
  <si>
    <t>448.063095</t>
  </si>
  <si>
    <t>6.072510e+04</t>
  </si>
  <si>
    <t>2.347579e+05</t>
  </si>
  <si>
    <t>2.142268e+06</t>
  </si>
  <si>
    <t>2.866493e+07</t>
  </si>
  <si>
    <t>3.392970e+04</t>
  </si>
  <si>
    <t>5.107698e+06</t>
  </si>
  <si>
    <t>5.893967e+07</t>
  </si>
  <si>
    <t>1.860761e+06</t>
  </si>
  <si>
    <t>18981.357481</t>
  </si>
  <si>
    <t>2.151205e+06</t>
  </si>
  <si>
    <t>8.120335e+06</t>
  </si>
  <si>
    <t>3.079050e+09</t>
  </si>
  <si>
    <t>3.282457e+09</t>
  </si>
  <si>
    <t>1.977050e+07</t>
  </si>
  <si>
    <t>4.399049e+08</t>
  </si>
  <si>
    <t>2.947833e+05</t>
  </si>
  <si>
    <t>5.917065e+03</t>
  </si>
  <si>
    <t>45.929845</t>
  </si>
  <si>
    <t>1.771992e+03</t>
  </si>
  <si>
    <t>2.586395e+04</t>
  </si>
  <si>
    <t>4.767821e+06</t>
  </si>
  <si>
    <t>2.263652e+07</t>
  </si>
  <si>
    <t>1.935452e+05</t>
  </si>
  <si>
    <t>1.360621e+06</t>
  </si>
  <si>
    <t>3.478016e+07</t>
  </si>
  <si>
    <t>8.734415e+05</t>
  </si>
  <si>
    <t>2930.956063</t>
  </si>
  <si>
    <t>1.665609e+05</t>
  </si>
  <si>
    <t>3.894985e+06</t>
  </si>
  <si>
    <t>3.931222e+08</t>
  </si>
  <si>
    <t>1.922473e+09</t>
  </si>
  <si>
    <t>2.896609e+07</t>
  </si>
  <si>
    <t>1.049761e+08</t>
  </si>
  <si>
    <t>1.928107e+08</t>
  </si>
  <si>
    <t>2.387126e+06</t>
  </si>
  <si>
    <t>10359.967190</t>
  </si>
  <si>
    <t>5.938785e+05</t>
  </si>
  <si>
    <t>1.063091e+07</t>
  </si>
  <si>
    <t>1.416793e+09</t>
  </si>
  <si>
    <t>1.277656e+10</t>
  </si>
  <si>
    <t>3.484265e+07</t>
  </si>
  <si>
    <t>3.148875e+08</t>
  </si>
  <si>
    <t>2.951559e+08</t>
  </si>
  <si>
    <t>3.650297e+06</t>
  </si>
  <si>
    <t>15902.458042</t>
  </si>
  <si>
    <t>9.049438e+05</t>
  </si>
  <si>
    <t>1.625273e+07</t>
  </si>
  <si>
    <t>2.180970e+09</t>
  </si>
  <si>
    <t>1.946871e+10</t>
  </si>
  <si>
    <t>5.310739e+07</t>
  </si>
  <si>
    <t>4.817554e+08</t>
  </si>
  <si>
    <t>ConvSWISS</t>
  </si>
  <si>
    <t>5.859995e+07</t>
  </si>
  <si>
    <t>1.064022e+06</t>
  </si>
  <si>
    <t>12290.441283</t>
  </si>
  <si>
    <t>1.104127e+06</t>
  </si>
  <si>
    <t>4.665035e+06</t>
  </si>
  <si>
    <t>2.492338e+09</t>
  </si>
  <si>
    <t>1.031450e+10</t>
  </si>
  <si>
    <t>9.222126e+06</t>
  </si>
  <si>
    <t>3.255407e+08</t>
  </si>
  <si>
    <t>1.981389e+07</t>
  </si>
  <si>
    <t>1.967324e+05</t>
  </si>
  <si>
    <t>6264.411801</t>
  </si>
  <si>
    <t>1.196204e+05</t>
  </si>
  <si>
    <t>7.830515e+05</t>
  </si>
  <si>
    <t>3.140693e+09</t>
  </si>
  <si>
    <t>5.308604e+09</t>
  </si>
  <si>
    <t>3.283136e+08</t>
  </si>
  <si>
    <t>2.409300e+08</t>
  </si>
  <si>
    <t>8.698109e+06</t>
  </si>
  <si>
    <t>7.524913e+04</t>
  </si>
  <si>
    <t>3308.940203</t>
  </si>
  <si>
    <t>1.647162e+05</t>
  </si>
  <si>
    <t>3.103284e+05</t>
  </si>
  <si>
    <t>8.001658e+08</t>
  </si>
  <si>
    <t>2.774321e+09</t>
  </si>
  <si>
    <t>5.830985e+06</t>
  </si>
  <si>
    <t>5.733897e+07</t>
  </si>
  <si>
    <t>4.698953e+07</t>
  </si>
  <si>
    <t>4.493234e+05</t>
  </si>
  <si>
    <t>17748.016447</t>
  </si>
  <si>
    <t>8.976135e+05</t>
  </si>
  <si>
    <t>1.871851e+06</t>
  </si>
  <si>
    <t>4.167438e+09</t>
  </si>
  <si>
    <t>1.485938e+10</t>
  </si>
  <si>
    <t>3.060058e+07</t>
  </si>
  <si>
    <t>3.056941e+08</t>
  </si>
  <si>
    <t>6.735136e+07</t>
  </si>
  <si>
    <t>1.713048e+06</t>
  </si>
  <si>
    <t>21180.426364</t>
  </si>
  <si>
    <t>1.936477e+06</t>
  </si>
  <si>
    <t>7.392853e+06</t>
  </si>
  <si>
    <t>1.972934e+09</t>
  </si>
  <si>
    <t>7.927528e+09</t>
  </si>
  <si>
    <t>1.572742e+07</t>
  </si>
  <si>
    <t>4.737516e+08</t>
  </si>
  <si>
    <t>1.098445e+07</t>
  </si>
  <si>
    <t>9.787823e+04</t>
  </si>
  <si>
    <t>3993.310782</t>
  </si>
  <si>
    <t>3.110870e+05</t>
  </si>
  <si>
    <t>4.038812e+05</t>
  </si>
  <si>
    <t>8.253516e+08</t>
  </si>
  <si>
    <t>3.383912e+09</t>
  </si>
  <si>
    <t>2.577844e+06</t>
  </si>
  <si>
    <t>7.689985e+07</t>
  </si>
  <si>
    <t>3.126314e+06</t>
  </si>
  <si>
    <t>3.884535e+04</t>
  </si>
  <si>
    <t>2060.929243</t>
  </si>
  <si>
    <t>8.830114e+04</t>
  </si>
  <si>
    <t>1.308049e+05</t>
  </si>
  <si>
    <t>5.499158e+08</t>
  </si>
  <si>
    <t>7.650649e+08</t>
  </si>
  <si>
    <t>1.368563e+08</t>
  </si>
  <si>
    <t>7.432958e+07</t>
  </si>
  <si>
    <t>3.523278e+07</t>
  </si>
  <si>
    <t>7.438356e+05</t>
  </si>
  <si>
    <t>11102.655670</t>
  </si>
  <si>
    <t>1.120545e+06</t>
  </si>
  <si>
    <t>3.164069e+06</t>
  </si>
  <si>
    <t>2.661160e+09</t>
  </si>
  <si>
    <t>3.123729e+09</t>
  </si>
  <si>
    <t>1.298192e+07</t>
  </si>
  <si>
    <t>2.992693e+08</t>
  </si>
  <si>
    <t>9.473239e+06</t>
  </si>
  <si>
    <t>1.684778e+05</t>
  </si>
  <si>
    <t>2866.138457</t>
  </si>
  <si>
    <t>2.803331e+05</t>
  </si>
  <si>
    <t>7.063009e+05</t>
  </si>
  <si>
    <t>7.764663e+08</t>
  </si>
  <si>
    <t>8.985254e+08</t>
  </si>
  <si>
    <t>3.668178e+06</t>
  </si>
  <si>
    <t>8.308843e+07</t>
  </si>
  <si>
    <t>3.676226e+06</t>
  </si>
  <si>
    <t>1.660269e+05</t>
  </si>
  <si>
    <t>4242.411928</t>
  </si>
  <si>
    <t>4.040462e+05</t>
  </si>
  <si>
    <t>7.359760e+05</t>
  </si>
  <si>
    <t>3.995715e+07</t>
  </si>
  <si>
    <t>3.458592e+08</t>
  </si>
  <si>
    <t>2.000940e+06</t>
  </si>
  <si>
    <t>1.482701e+07</t>
  </si>
  <si>
    <t>1.759145e+06</t>
  </si>
  <si>
    <t>6.615869e+04</t>
  </si>
  <si>
    <t>699.254984</t>
  </si>
  <si>
    <t>8.546473e+04</t>
  </si>
  <si>
    <t>2.917007e+05</t>
  </si>
  <si>
    <t>6.856855e+07</t>
  </si>
  <si>
    <t>1.145394e+08</t>
  </si>
  <si>
    <t>3.035980e+05</t>
  </si>
  <si>
    <t>1.195245e+07</t>
  </si>
  <si>
    <t>1.162090e+08</t>
  </si>
  <si>
    <t>2.744352e+06</t>
  </si>
  <si>
    <t>35027.817079</t>
  </si>
  <si>
    <t>3.656320e+06</t>
  </si>
  <si>
    <t>1.179485e+07</t>
  </si>
  <si>
    <t>7.454049e+09</t>
  </si>
  <si>
    <t>7.806446e+09</t>
  </si>
  <si>
    <t>3.989320e+07</t>
  </si>
  <si>
    <t>9.432744e+08</t>
  </si>
  <si>
    <t>1.729995e+05</t>
  </si>
  <si>
    <t>3.472549e+03</t>
  </si>
  <si>
    <t>26.954853</t>
  </si>
  <si>
    <t>1.039929e+03</t>
  </si>
  <si>
    <t>1.517878e+04</t>
  </si>
  <si>
    <t>2.798092e+06</t>
  </si>
  <si>
    <t>1.328470e+07</t>
  </si>
  <si>
    <t>1.135859e+05</t>
  </si>
  <si>
    <t>7.985078e+05</t>
  </si>
  <si>
    <t>2.750459e+06</t>
  </si>
  <si>
    <t>6.907285e+04</t>
  </si>
  <si>
    <t>231.783690</t>
  </si>
  <si>
    <t>1.317185e+04</t>
  </si>
  <si>
    <t>3.080203e+05</t>
  </si>
  <si>
    <t>3.108859e+07</t>
  </si>
  <si>
    <t>1.520315e+08</t>
  </si>
  <si>
    <t>2.290674e+06</t>
  </si>
  <si>
    <t>8.301646e+06</t>
  </si>
  <si>
    <t>1.131548e+08</t>
  </si>
  <si>
    <t>1.400933e+06</t>
  </si>
  <si>
    <t>6079.955081</t>
  </si>
  <si>
    <t>3.485295e+05</t>
  </si>
  <si>
    <t>6.238963e+06</t>
  </si>
  <si>
    <t>8.314736e+08</t>
  </si>
  <si>
    <t>7.498180e+09</t>
  </si>
  <si>
    <t>2.044811e+07</t>
  </si>
  <si>
    <t>1.847981e+08</t>
  </si>
  <si>
    <t>1.732182e+08</t>
  </si>
  <si>
    <t>2.142250e+06</t>
  </si>
  <si>
    <t>9332.677295</t>
  </si>
  <si>
    <t>5.310845e+05</t>
  </si>
  <si>
    <t>9.538243e+06</t>
  </si>
  <si>
    <t>1.279946e+09</t>
  </si>
  <si>
    <t>1.142560e+10</t>
  </si>
  <si>
    <t>3.116714e+07</t>
  </si>
  <si>
    <t>2.827279e+08</t>
  </si>
  <si>
    <t>6.378834e+07</t>
  </si>
  <si>
    <t>8.513671e+05</t>
  </si>
  <si>
    <t>12053.984209</t>
  </si>
  <si>
    <t>9.660125e+05</t>
  </si>
  <si>
    <t>3.723686e+06</t>
  </si>
  <si>
    <t>1.874303e+09</t>
  </si>
  <si>
    <t>1.238426e+10</t>
  </si>
  <si>
    <t>5.338353e+06</t>
  </si>
  <si>
    <t>3.325075e+08</t>
  </si>
  <si>
    <t>5.590901e+06</t>
  </si>
  <si>
    <t>7.896571e+04</t>
  </si>
  <si>
    <t>4.022067e+04</t>
  </si>
  <si>
    <t>3.404190e+05</t>
  </si>
  <si>
    <t>6.511311e+07</t>
  </si>
  <si>
    <t>1.729796e+09</t>
  </si>
  <si>
    <t>1.038822e+08</t>
  </si>
  <si>
    <t>6.495991e+07</t>
  </si>
  <si>
    <t>1.657032e+07</t>
  </si>
  <si>
    <t>5.245175e+05</t>
  </si>
  <si>
    <t>5166.001051</t>
  </si>
  <si>
    <t>3.829975e+05</t>
  </si>
  <si>
    <t>2.330833e+06</t>
  </si>
  <si>
    <t>1.417729e+08</t>
  </si>
  <si>
    <t>4.143227e+09</t>
  </si>
  <si>
    <t>3.094801e+06</t>
  </si>
  <si>
    <t>7.302522e+07</t>
  </si>
  <si>
    <t>1.299132e+07</t>
  </si>
  <si>
    <t>2.379752e+05</t>
  </si>
  <si>
    <t>4340.297365</t>
  </si>
  <si>
    <t>4.783152e+05</t>
  </si>
  <si>
    <t>1.011387e+06</t>
  </si>
  <si>
    <t>4.033046e+08</t>
  </si>
  <si>
    <t>3.297539e+09</t>
  </si>
  <si>
    <t>1.286416e+06</t>
  </si>
  <si>
    <t>5.286133e+07</t>
  </si>
  <si>
    <t>5.333328e+06</t>
  </si>
  <si>
    <t>4.927358e+04</t>
  </si>
  <si>
    <t>3181.302478</t>
  </si>
  <si>
    <t>1.221069e+05</t>
  </si>
  <si>
    <t>1.655329e+05</t>
  </si>
  <si>
    <t>6.568637e+08</t>
  </si>
  <si>
    <t>1.433238e+09</t>
  </si>
  <si>
    <t>1.267113e+08</t>
  </si>
  <si>
    <t>1.192986e+08</t>
  </si>
  <si>
    <t>2.206062e+05</t>
  </si>
  <si>
    <t>9.490080e+03</t>
  </si>
  <si>
    <t>17.715448</t>
  </si>
  <si>
    <t>5.049086e+03</t>
  </si>
  <si>
    <t>4.403457e+04</t>
  </si>
  <si>
    <t>5.743539e+05</t>
  </si>
  <si>
    <t>6.337089e+06</t>
  </si>
  <si>
    <t>2.866360e+04</t>
  </si>
  <si>
    <t>3.952088e+05</t>
  </si>
  <si>
    <t>1.868963e+06</t>
  </si>
  <si>
    <t>1.000783e+05</t>
  </si>
  <si>
    <t>2308.111141</t>
  </si>
  <si>
    <t>2.297303e+05</t>
  </si>
  <si>
    <t>4.458351e+05</t>
  </si>
  <si>
    <t>9.748175e+06</t>
  </si>
  <si>
    <t>1.095247e+08</t>
  </si>
  <si>
    <t>9.207764e+05</t>
  </si>
  <si>
    <t>6.684616e+06</t>
  </si>
  <si>
    <t>2.124287e+05</t>
  </si>
  <si>
    <t>2.290483e+03</t>
  </si>
  <si>
    <t>23.068190</t>
  </si>
  <si>
    <t>1.448765e+03</t>
  </si>
  <si>
    <t>1.006634e+04</t>
  </si>
  <si>
    <t>3.966447e+05</t>
  </si>
  <si>
    <t>5.223612e+06</t>
  </si>
  <si>
    <t>4.594926e+04</t>
  </si>
  <si>
    <t>6.493424e+05</t>
  </si>
  <si>
    <t>2.506351e+07</t>
  </si>
  <si>
    <t>3.381073e+05</t>
  </si>
  <si>
    <t>1472.067885</t>
  </si>
  <si>
    <t>1.361787e+05</t>
  </si>
  <si>
    <t>1.515941e+06</t>
  </si>
  <si>
    <t>3.270462e+07</t>
  </si>
  <si>
    <t>4.436305e+08</t>
  </si>
  <si>
    <t>6.876791e+06</t>
  </si>
  <si>
    <t>5.009879e+07</t>
  </si>
  <si>
    <t>1.610480e+08</t>
  </si>
  <si>
    <t>2.116154e+06</t>
  </si>
  <si>
    <t>7305.164813</t>
  </si>
  <si>
    <t>6.257025e+05</t>
  </si>
  <si>
    <t>9.536826e+06</t>
  </si>
  <si>
    <t>8.060875e+08</t>
  </si>
  <si>
    <t>1.346220e+10</t>
  </si>
  <si>
    <t>3.625420e+07</t>
  </si>
  <si>
    <t>2.716126e+08</t>
  </si>
  <si>
    <t>2.456802e+08</t>
  </si>
  <si>
    <t>3.228213e+06</t>
  </si>
  <si>
    <t>11144.096591</t>
  </si>
  <si>
    <t>9.545149e+05</t>
  </si>
  <si>
    <t>1.454852e+07</t>
  </si>
  <si>
    <t>1.229694e+09</t>
  </si>
  <si>
    <t>2.053671e+10</t>
  </si>
  <si>
    <t>5.530611e+07</t>
  </si>
  <si>
    <t>4.143476e+08</t>
  </si>
  <si>
    <t>8.444949e+07</t>
  </si>
  <si>
    <t>1.127126e+06</t>
  </si>
  <si>
    <t>15958.290039</t>
  </si>
  <si>
    <t>1.278906e+06</t>
  </si>
  <si>
    <t>4.929794e+06</t>
  </si>
  <si>
    <t>2.481392e+09</t>
  </si>
  <si>
    <t>1.639554e+10</t>
  </si>
  <si>
    <t>7.067455e+06</t>
  </si>
  <si>
    <t>4.402073e+08</t>
  </si>
  <si>
    <t>2.203924e+07</t>
  </si>
  <si>
    <t>3.112816e+05</t>
  </si>
  <si>
    <t>1.585493e+05</t>
  </si>
  <si>
    <t>1.341926e+06</t>
  </si>
  <si>
    <t>2.566749e+08</t>
  </si>
  <si>
    <t>6.818829e+09</t>
  </si>
  <si>
    <t>4.095021e+08</t>
  </si>
  <si>
    <t>2.560710e+08</t>
  </si>
  <si>
    <t>1.283299e+07</t>
  </si>
  <si>
    <t>4.062160e+05</t>
  </si>
  <si>
    <t>4000.843205</t>
  </si>
  <si>
    <t>2.966149e+05</t>
  </si>
  <si>
    <t>1.805129e+06</t>
  </si>
  <si>
    <t>1.097970e+08</t>
  </si>
  <si>
    <t>3.208749e+09</t>
  </si>
  <si>
    <t>2.396789e+06</t>
  </si>
  <si>
    <t>5.655486e+07</t>
  </si>
  <si>
    <t>1.348883e+07</t>
  </si>
  <si>
    <t>2.470885e+05</t>
  </si>
  <si>
    <t>4506.509952</t>
  </si>
  <si>
    <t>4.966324e+05</t>
  </si>
  <si>
    <t>1.050118e+06</t>
  </si>
  <si>
    <t>4.187493e+08</t>
  </si>
  <si>
    <t>3.423819e+09</t>
  </si>
  <si>
    <t>1.335680e+06</t>
  </si>
  <si>
    <t>5.488566e+07</t>
  </si>
  <si>
    <t>4.445959e+06</t>
  </si>
  <si>
    <t>4.107535e+04</t>
  </si>
  <si>
    <t>2651.991466</t>
  </si>
  <si>
    <t>1.017905e+05</t>
  </si>
  <si>
    <t>1.379913e+05</t>
  </si>
  <si>
    <t>5.475735e+08</t>
  </si>
  <si>
    <t>1.194773e+09</t>
  </si>
  <si>
    <t>1.056288e+08</t>
  </si>
  <si>
    <t>9.944951e+07</t>
  </si>
  <si>
    <t>4.341438e+05</t>
  </si>
  <si>
    <t>1.867608e+04</t>
  </si>
  <si>
    <t>34.863258</t>
  </si>
  <si>
    <t>9.936389e+03</t>
  </si>
  <si>
    <t>8.665819e+04</t>
  </si>
  <si>
    <t>1.130304e+06</t>
  </si>
  <si>
    <t>1.247112e+07</t>
  </si>
  <si>
    <t>5.640877e+04</t>
  </si>
  <si>
    <t>7.777542e+05</t>
  </si>
  <si>
    <t>3.678041e+06</t>
  </si>
  <si>
    <t>1.969499e+05</t>
  </si>
  <si>
    <t>4542.265728</t>
  </si>
  <si>
    <t>4.520996e+05</t>
  </si>
  <si>
    <t>8.773847e+05</t>
  </si>
  <si>
    <t>1.918400e+07</t>
  </si>
  <si>
    <t>2.155399e+08</t>
  </si>
  <si>
    <t>1.812049e+06</t>
  </si>
  <si>
    <t>1.315504e+07</t>
  </si>
  <si>
    <t>1.246681e+05</t>
  </si>
  <si>
    <t>1.344216e+03</t>
  </si>
  <si>
    <t>13.538031</t>
  </si>
  <si>
    <t>8.502369e+02</t>
  </si>
  <si>
    <t>5.907634e+03</t>
  </si>
  <si>
    <t>2.327789e+05</t>
  </si>
  <si>
    <t>3.065582e+06</t>
  </si>
  <si>
    <t>2.696624e+04</t>
  </si>
  <si>
    <t>3.810797e+05</t>
  </si>
  <si>
    <t>1.982054e+06</t>
  </si>
  <si>
    <t>2.673795e+04</t>
  </si>
  <si>
    <t>116.412979</t>
  </si>
  <si>
    <t>1.076918e+04</t>
  </si>
  <si>
    <t>1.198826e+05</t>
  </si>
  <si>
    <t>2.586323e+06</t>
  </si>
  <si>
    <t>3.508286e+07</t>
  </si>
  <si>
    <t>5.438253e+05</t>
  </si>
  <si>
    <t>3.961875e+06</t>
  </si>
  <si>
    <t>9.451427e+07</t>
  </si>
  <si>
    <t>1.241908e+06</t>
  </si>
  <si>
    <t>4287.182875</t>
  </si>
  <si>
    <t>3.672061e+05</t>
  </si>
  <si>
    <t>5.596878e+06</t>
  </si>
  <si>
    <t>4.730686e+08</t>
  </si>
  <si>
    <t>7.900563e+09</t>
  </si>
  <si>
    <t>2.127650e+07</t>
  </si>
  <si>
    <t>1.594013e+08</t>
  </si>
  <si>
    <t>1.441824e+08</t>
  </si>
  <si>
    <t>1.894542e+06</t>
  </si>
  <si>
    <t>6540.137188</t>
  </si>
  <si>
    <t>5.601763e+05</t>
  </si>
  <si>
    <t>8.538089e+06</t>
  </si>
  <si>
    <t>7.216706e+08</t>
  </si>
  <si>
    <t>1.205238e+10</t>
  </si>
  <si>
    <t>3.245750e+07</t>
  </si>
  <si>
    <t>2.431682e+08</t>
  </si>
  <si>
    <t>OrgSWISS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</si>
</sst>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0"/>
      <color rgb="FF000000"/>
      <name val="Helvetica"/>
      <family val="2"/>
    </font>
    <font>
      <sz val="10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/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2" xfId="0" applyBorder="1"/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wrapText="1"/>
    </xf>
    <xf numFmtId="0" fontId="9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wrapText="1"/>
    </xf>
    <xf numFmtId="0" fontId="9" fillId="2" borderId="4" xfId="0" applyFont="1" applyFill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9" fillId="3" borderId="3" xfId="0" applyFont="1" applyFill="1" applyBorder="1" applyAlignment="1">
      <alignment horizontal="center" vertical="top" wrapText="1"/>
    </xf>
    <xf numFmtId="0" fontId="9" fillId="0" borderId="0" xfId="0" applyFont="1"/>
    <xf numFmtId="0" fontId="12" fillId="0" borderId="0" xfId="0" applyFont="1" applyAlignment="1">
      <alignment wrapText="1"/>
    </xf>
    <xf numFmtId="0" fontId="8" fillId="0" borderId="0" xfId="0" applyFont="1" applyAlignment="1">
      <alignment wrapText="1"/>
    </xf>
    <xf numFmtId="11" fontId="0" fillId="0" borderId="0" xfId="0" applyNumberFormat="1"/>
    <xf numFmtId="11" fontId="8" fillId="0" borderId="0" xfId="0" applyNumberFormat="1" applyFont="1" applyAlignment="1">
      <alignment wrapText="1"/>
    </xf>
    <xf numFmtId="11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11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/>
    </xf>
    <xf numFmtId="0" fontId="9" fillId="3" borderId="0" xfId="0" applyFont="1" applyFill="1" applyAlignment="1">
      <alignment horizontal="center" vertical="top" wrapText="1"/>
    </xf>
    <xf numFmtId="11" fontId="12" fillId="0" borderId="0" xfId="0" applyNumberFormat="1" applyFont="1" applyAlignment="1">
      <alignment wrapText="1"/>
    </xf>
    <xf numFmtId="0" fontId="13" fillId="0" borderId="0" xfId="0" applyFont="1"/>
    <xf numFmtId="0" fontId="14" fillId="0" borderId="0" xfId="0" applyFont="1"/>
    <xf numFmtId="0" fontId="2" fillId="0" borderId="0" xfId="0" applyFont="1"/>
    <xf numFmtId="0" fontId="0" fillId="0" borderId="0" xfId="0"/>
    <xf numFmtId="0" fontId="2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"/>
  <sheetViews>
    <sheetView workbookViewId="0">
      <selection activeCell="B10" sqref="B10"/>
    </sheetView>
  </sheetViews>
  <sheetFormatPr baseColWidth="10" defaultColWidth="12.6640625" defaultRowHeight="15.75" customHeight="1" x14ac:dyDescent="0.15"/>
  <cols>
    <col min="1" max="1" width="16.1640625" customWidth="1"/>
    <col min="2" max="2" width="53.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17" t="s">
        <v>2</v>
      </c>
      <c r="B2" s="17" t="s">
        <v>3</v>
      </c>
    </row>
    <row r="3" spans="1:2" ht="15.75" customHeight="1" x14ac:dyDescent="0.15">
      <c r="A3" s="17" t="s">
        <v>4</v>
      </c>
      <c r="B3" s="17" t="s">
        <v>5</v>
      </c>
    </row>
    <row r="4" spans="1:2" ht="15.75" customHeight="1" x14ac:dyDescent="0.15">
      <c r="A4" s="17" t="s">
        <v>6</v>
      </c>
      <c r="B4" s="17" t="s">
        <v>7</v>
      </c>
    </row>
    <row r="5" spans="1:2" ht="15.75" customHeight="1" x14ac:dyDescent="0.15">
      <c r="A5" s="17" t="s">
        <v>8</v>
      </c>
      <c r="B5" s="17" t="s">
        <v>9</v>
      </c>
    </row>
    <row r="6" spans="1:2" ht="15.75" customHeight="1" x14ac:dyDescent="0.15">
      <c r="A6" s="4" t="s">
        <v>10</v>
      </c>
      <c r="B6" s="17" t="s">
        <v>11</v>
      </c>
    </row>
    <row r="7" spans="1:2" ht="15.75" customHeight="1" x14ac:dyDescent="0.15">
      <c r="A7" s="18" t="s">
        <v>12</v>
      </c>
      <c r="B7" s="2" t="s">
        <v>13</v>
      </c>
    </row>
    <row r="8" spans="1:2" ht="15.75" customHeight="1" x14ac:dyDescent="0.15">
      <c r="A8" s="3" t="s">
        <v>14</v>
      </c>
      <c r="B8" s="3" t="s">
        <v>15</v>
      </c>
    </row>
    <row r="9" spans="1:2" ht="15.75" customHeight="1" x14ac:dyDescent="0.15">
      <c r="A9" s="19" t="s">
        <v>1014</v>
      </c>
      <c r="B9" s="17" t="s">
        <v>1149</v>
      </c>
    </row>
    <row r="10" spans="1:2" ht="15.75" customHeight="1" x14ac:dyDescent="0.15">
      <c r="A10" s="19" t="s">
        <v>1147</v>
      </c>
      <c r="B10" s="17" t="s">
        <v>1148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AA8B-09DF-324E-8DE2-0B30E73A0D1E}">
  <dimension ref="A1:AH30"/>
  <sheetViews>
    <sheetView workbookViewId="0">
      <selection activeCell="E35" sqref="E35"/>
    </sheetView>
  </sheetViews>
  <sheetFormatPr baseColWidth="10" defaultRowHeight="13" x14ac:dyDescent="0.15"/>
  <sheetData>
    <row r="1" spans="1:34" ht="150" x14ac:dyDescent="0.15">
      <c r="B1" s="21"/>
      <c r="E1" s="21" t="s">
        <v>1015</v>
      </c>
      <c r="F1" s="21" t="s">
        <v>1016</v>
      </c>
      <c r="G1" s="21" t="s">
        <v>1124</v>
      </c>
      <c r="H1" s="21" t="s">
        <v>1125</v>
      </c>
      <c r="I1" s="23" t="s">
        <v>1019</v>
      </c>
      <c r="J1" s="35" t="s">
        <v>1126</v>
      </c>
      <c r="K1" s="21" t="s">
        <v>1127</v>
      </c>
      <c r="L1" s="23" t="s">
        <v>1019</v>
      </c>
      <c r="M1" s="21" t="s">
        <v>1128</v>
      </c>
      <c r="N1" s="21" t="s">
        <v>1129</v>
      </c>
      <c r="O1" s="23" t="s">
        <v>1019</v>
      </c>
      <c r="P1" s="21" t="s">
        <v>1130</v>
      </c>
      <c r="Q1" s="21" t="s">
        <v>1131</v>
      </c>
      <c r="R1" s="23" t="s">
        <v>1019</v>
      </c>
      <c r="S1" s="21" t="s">
        <v>1132</v>
      </c>
      <c r="T1" s="21" t="s">
        <v>1133</v>
      </c>
      <c r="U1" s="23" t="s">
        <v>1019</v>
      </c>
      <c r="X1" s="36" t="s">
        <v>1015</v>
      </c>
      <c r="Y1" s="21" t="s">
        <v>1016</v>
      </c>
      <c r="Z1" s="21" t="s">
        <v>1134</v>
      </c>
      <c r="AA1" s="23" t="s">
        <v>1135</v>
      </c>
      <c r="AB1" s="37" t="s">
        <v>1136</v>
      </c>
      <c r="AC1" s="21" t="s">
        <v>1137</v>
      </c>
      <c r="AD1" s="23" t="s">
        <v>1138</v>
      </c>
      <c r="AE1" s="37" t="s">
        <v>1139</v>
      </c>
      <c r="AF1" s="21" t="s">
        <v>1140</v>
      </c>
      <c r="AG1" s="23" t="s">
        <v>1138</v>
      </c>
      <c r="AH1" s="37" t="s">
        <v>1141</v>
      </c>
    </row>
    <row r="2" spans="1:34" ht="14" x14ac:dyDescent="0.15">
      <c r="A2" s="27" t="s">
        <v>1043</v>
      </c>
      <c r="B2" s="27" t="s">
        <v>1044</v>
      </c>
      <c r="E2" t="s">
        <v>1045</v>
      </c>
      <c r="F2" t="s">
        <v>1046</v>
      </c>
      <c r="G2" s="20" t="s">
        <v>1123</v>
      </c>
      <c r="H2" s="20" t="s">
        <v>1123</v>
      </c>
      <c r="J2" s="20" t="s">
        <v>1123</v>
      </c>
      <c r="K2" s="20" t="s">
        <v>1123</v>
      </c>
      <c r="M2" s="20" t="s">
        <v>1123</v>
      </c>
      <c r="N2" s="20" t="s">
        <v>1123</v>
      </c>
      <c r="P2" s="20" t="s">
        <v>1123</v>
      </c>
      <c r="Q2" s="20" t="s">
        <v>1123</v>
      </c>
      <c r="S2" s="20" t="s">
        <v>1123</v>
      </c>
      <c r="T2" s="20" t="s">
        <v>1123</v>
      </c>
      <c r="X2" t="s">
        <v>1045</v>
      </c>
      <c r="Y2" t="s">
        <v>1046</v>
      </c>
      <c r="Z2" s="20" t="s">
        <v>1123</v>
      </c>
      <c r="AA2" s="20"/>
      <c r="AC2" s="20" t="s">
        <v>1123</v>
      </c>
      <c r="AF2" s="20" t="s">
        <v>1123</v>
      </c>
    </row>
    <row r="3" spans="1:34" ht="14" x14ac:dyDescent="0.15">
      <c r="A3" t="s">
        <v>1142</v>
      </c>
      <c r="B3" t="s">
        <v>1143</v>
      </c>
      <c r="E3" t="s">
        <v>1050</v>
      </c>
      <c r="F3" t="s">
        <v>1051</v>
      </c>
      <c r="G3" s="20">
        <v>769.15732000000003</v>
      </c>
      <c r="H3" s="20">
        <v>521.81700000000001</v>
      </c>
      <c r="I3">
        <f>(H3-G3)/G3</f>
        <v>-0.32157312108789399</v>
      </c>
      <c r="J3" s="28">
        <v>1413.1544200000001</v>
      </c>
      <c r="K3">
        <v>756.86130000000003</v>
      </c>
      <c r="L3">
        <f>(K3-J3)/J3</f>
        <v>-0.46441713001187795</v>
      </c>
      <c r="M3" s="30">
        <v>10241.299999999999</v>
      </c>
      <c r="N3">
        <v>7662.5542500000001</v>
      </c>
      <c r="O3" s="30">
        <f>(N3-M3)/M3</f>
        <v>-0.25179867302002668</v>
      </c>
      <c r="P3">
        <v>469.58721000000003</v>
      </c>
      <c r="Q3">
        <v>516.55929000000003</v>
      </c>
      <c r="R3">
        <f>(Q3-P3)/P3</f>
        <v>0.10002844838981029</v>
      </c>
      <c r="S3">
        <v>1543.55267</v>
      </c>
      <c r="T3">
        <v>1292.3739700000001</v>
      </c>
      <c r="U3">
        <f>(T3-S3)/S3</f>
        <v>-0.16272765088087338</v>
      </c>
      <c r="W3" t="s">
        <v>253</v>
      </c>
      <c r="X3" t="s">
        <v>1050</v>
      </c>
      <c r="Y3" t="s">
        <v>1051</v>
      </c>
      <c r="Z3" s="30">
        <v>11532.7</v>
      </c>
      <c r="AA3" s="30">
        <f>AVERAGE(O3,U3)</f>
        <v>-0.20726316195045003</v>
      </c>
      <c r="AB3" s="30">
        <f>Z3*(1+AA3)</f>
        <v>9142.3961321740462</v>
      </c>
      <c r="AC3">
        <v>32.626370000000001</v>
      </c>
      <c r="AD3">
        <f>AVERAGE(I3,L3)</f>
        <v>-0.39299512554988597</v>
      </c>
      <c r="AE3">
        <f>AC3*(1+AD3)</f>
        <v>19.804365625612967</v>
      </c>
      <c r="AF3">
        <v>720.28447000000006</v>
      </c>
      <c r="AG3">
        <f>AD3</f>
        <v>-0.39299512554988597</v>
      </c>
      <c r="AH3">
        <f>AF3*(1+AG3)</f>
        <v>437.2161842807169</v>
      </c>
    </row>
    <row r="4" spans="1:34" ht="14" x14ac:dyDescent="0.15">
      <c r="A4" t="s">
        <v>1144</v>
      </c>
      <c r="B4" t="s">
        <v>1145</v>
      </c>
      <c r="E4" t="s">
        <v>1054</v>
      </c>
      <c r="F4" t="s">
        <v>1055</v>
      </c>
      <c r="G4" s="32">
        <v>2.0166600000000001E-5</v>
      </c>
      <c r="H4" s="32">
        <v>8.19146E-6</v>
      </c>
      <c r="I4">
        <f t="shared" ref="I4:I30" si="0">(H4-G4)/G4</f>
        <v>-0.59381055805143157</v>
      </c>
      <c r="J4" s="38">
        <v>2.2975900000000001E-5</v>
      </c>
      <c r="K4" s="30">
        <v>1.02391E-5</v>
      </c>
      <c r="L4">
        <f t="shared" ref="L4:L30" si="1">(K4-J4)/J4</f>
        <v>-0.55435478044385644</v>
      </c>
      <c r="M4">
        <v>1.4999999999999999E-4</v>
      </c>
      <c r="N4">
        <v>1.3999999999999999E-4</v>
      </c>
      <c r="O4" s="30">
        <f t="shared" ref="O4:O30" si="2">(N4-M4)/M4</f>
        <v>-6.6666666666666666E-2</v>
      </c>
      <c r="P4" s="30">
        <v>3.0085799999999999E-5</v>
      </c>
      <c r="Q4" s="30">
        <v>2.11768E-5</v>
      </c>
      <c r="R4">
        <f t="shared" ref="R4:R30" si="3">(Q4-P4)/P4</f>
        <v>-0.29611976414122276</v>
      </c>
      <c r="S4" s="30">
        <v>3.8456800000000001E-5</v>
      </c>
      <c r="T4" s="30">
        <v>3.0965800000000001E-5</v>
      </c>
      <c r="U4">
        <f t="shared" ref="U4:U30" si="4">(T4-S4)/S4</f>
        <v>-0.19478999812776934</v>
      </c>
      <c r="W4" t="s">
        <v>1056</v>
      </c>
      <c r="X4" t="s">
        <v>1054</v>
      </c>
      <c r="Y4" t="s">
        <v>1055</v>
      </c>
      <c r="Z4">
        <v>2.1000000000000001E-4</v>
      </c>
      <c r="AA4" s="30">
        <f t="shared" ref="AA4:AA30" si="5">AVERAGE(O4,U4)</f>
        <v>-0.13072833239721801</v>
      </c>
      <c r="AB4" s="30">
        <f t="shared" ref="AB4:AB30" si="6">Z4*(1+AA4)</f>
        <v>1.8254705019658422E-4</v>
      </c>
      <c r="AC4" s="30">
        <v>1.4823E-6</v>
      </c>
      <c r="AD4">
        <f t="shared" ref="AD4:AD30" si="7">AVERAGE(I4,L4)</f>
        <v>-0.57408266924764395</v>
      </c>
      <c r="AE4">
        <f t="shared" ref="AE4:AE30" si="8">AC4*(1+AD4)</f>
        <v>6.3133725937421741E-7</v>
      </c>
      <c r="AF4" s="30">
        <v>2.37633E-5</v>
      </c>
      <c r="AG4">
        <f t="shared" ref="AG4:AG30" si="9">AD4</f>
        <v>-0.57408266924764395</v>
      </c>
      <c r="AH4">
        <f t="shared" ref="AH4:AH30" si="10">AF4*(1+AG4)</f>
        <v>1.0121201305867463E-5</v>
      </c>
    </row>
    <row r="5" spans="1:34" ht="14" x14ac:dyDescent="0.15">
      <c r="A5" t="s">
        <v>1146</v>
      </c>
      <c r="B5" t="s">
        <v>1145</v>
      </c>
      <c r="E5" t="s">
        <v>1058</v>
      </c>
      <c r="F5" t="s">
        <v>1059</v>
      </c>
      <c r="G5" s="20">
        <v>28.926850000000002</v>
      </c>
      <c r="H5" s="20">
        <v>4.1949899999999998</v>
      </c>
      <c r="I5">
        <f t="shared" si="0"/>
        <v>-0.85497937037734839</v>
      </c>
      <c r="J5" s="28">
        <v>20.458850000000002</v>
      </c>
      <c r="K5">
        <v>5.3090000000000002</v>
      </c>
      <c r="L5">
        <f t="shared" si="1"/>
        <v>-0.74050349848598529</v>
      </c>
      <c r="M5">
        <v>148.71724</v>
      </c>
      <c r="N5">
        <v>157.53081</v>
      </c>
      <c r="O5" s="30">
        <f t="shared" si="2"/>
        <v>5.9263942768168626E-2</v>
      </c>
      <c r="P5">
        <v>66.105199999999996</v>
      </c>
      <c r="Q5">
        <v>32.988909999999997</v>
      </c>
      <c r="R5">
        <f t="shared" si="3"/>
        <v>-0.50096346429630345</v>
      </c>
      <c r="S5">
        <v>65.540679999999995</v>
      </c>
      <c r="T5">
        <v>63.243090000000002</v>
      </c>
      <c r="U5">
        <f t="shared" si="4"/>
        <v>-3.5055937777880741E-2</v>
      </c>
      <c r="W5" t="s">
        <v>1060</v>
      </c>
      <c r="X5" t="s">
        <v>1058</v>
      </c>
      <c r="Y5" t="s">
        <v>1059</v>
      </c>
      <c r="Z5">
        <v>293.80189999999999</v>
      </c>
      <c r="AA5" s="30">
        <f t="shared" si="5"/>
        <v>1.2104002495143942E-2</v>
      </c>
      <c r="AB5" s="30">
        <f t="shared" si="6"/>
        <v>297.358078930678</v>
      </c>
      <c r="AC5">
        <v>3.2361900000000001</v>
      </c>
      <c r="AD5">
        <f t="shared" si="7"/>
        <v>-0.7977414344316669</v>
      </c>
      <c r="AE5">
        <f t="shared" si="8"/>
        <v>0.65454714730658392</v>
      </c>
      <c r="AF5">
        <v>53.516620000000003</v>
      </c>
      <c r="AG5">
        <f t="shared" si="9"/>
        <v>-0.7977414344316669</v>
      </c>
      <c r="AH5">
        <f t="shared" si="10"/>
        <v>10.824194795265567</v>
      </c>
    </row>
    <row r="6" spans="1:34" ht="14" x14ac:dyDescent="0.15">
      <c r="E6" t="s">
        <v>1062</v>
      </c>
      <c r="F6" t="s">
        <v>1063</v>
      </c>
      <c r="G6" s="20">
        <v>1.30213</v>
      </c>
      <c r="H6" s="20">
        <v>0.62107999999999997</v>
      </c>
      <c r="I6">
        <f t="shared" si="0"/>
        <v>-0.52302765468885604</v>
      </c>
      <c r="J6" s="28">
        <v>1.9229700000000001</v>
      </c>
      <c r="K6">
        <v>0.80733999999999995</v>
      </c>
      <c r="L6">
        <f t="shared" si="1"/>
        <v>-0.58015985688804306</v>
      </c>
      <c r="M6">
        <v>13.874700000000001</v>
      </c>
      <c r="N6">
        <v>11.257860000000001</v>
      </c>
      <c r="O6" s="30">
        <f t="shared" si="2"/>
        <v>-0.18860515903046551</v>
      </c>
      <c r="P6">
        <v>1.4389700000000001</v>
      </c>
      <c r="Q6">
        <v>1.14499</v>
      </c>
      <c r="R6">
        <f t="shared" si="3"/>
        <v>-0.20429890824687111</v>
      </c>
      <c r="S6">
        <v>2.6992099999999999</v>
      </c>
      <c r="T6">
        <v>2.1406800000000001</v>
      </c>
      <c r="U6">
        <f t="shared" si="4"/>
        <v>-0.20692350724841704</v>
      </c>
      <c r="W6" t="s">
        <v>1064</v>
      </c>
      <c r="X6" t="s">
        <v>1062</v>
      </c>
      <c r="Y6" t="s">
        <v>1063</v>
      </c>
      <c r="Z6">
        <v>15.46551</v>
      </c>
      <c r="AA6" s="30">
        <f t="shared" si="5"/>
        <v>-0.19776433313944128</v>
      </c>
      <c r="AB6" s="30">
        <f t="shared" si="6"/>
        <v>12.406983728188639</v>
      </c>
      <c r="AC6">
        <v>8.5129999999999997E-2</v>
      </c>
      <c r="AD6">
        <f t="shared" si="7"/>
        <v>-0.5515937557884496</v>
      </c>
      <c r="AE6">
        <f t="shared" si="8"/>
        <v>3.8172823569729286E-2</v>
      </c>
      <c r="AF6">
        <v>1.5930599999999999</v>
      </c>
      <c r="AG6">
        <f t="shared" si="9"/>
        <v>-0.5515937557884496</v>
      </c>
      <c r="AH6">
        <f t="shared" si="10"/>
        <v>0.71433805140365247</v>
      </c>
    </row>
    <row r="7" spans="1:34" ht="14" x14ac:dyDescent="0.15">
      <c r="E7" t="s">
        <v>1067</v>
      </c>
      <c r="F7" t="s">
        <v>1068</v>
      </c>
      <c r="G7" s="32">
        <v>8.1414800000000005E-5</v>
      </c>
      <c r="H7" s="32">
        <v>2.6246700000000001E-5</v>
      </c>
      <c r="I7">
        <f t="shared" si="0"/>
        <v>-0.67761758304386921</v>
      </c>
      <c r="J7" s="28">
        <v>1.2999999999999999E-4</v>
      </c>
      <c r="K7" s="30">
        <v>2.7627299999999999E-5</v>
      </c>
      <c r="L7">
        <f t="shared" si="1"/>
        <v>-0.78748230769230765</v>
      </c>
      <c r="M7">
        <v>1.09E-3</v>
      </c>
      <c r="N7">
        <v>7.6999999999999996E-4</v>
      </c>
      <c r="O7" s="30">
        <f t="shared" si="2"/>
        <v>-0.29357798165137622</v>
      </c>
      <c r="P7" s="30">
        <v>7.1336399999999997E-5</v>
      </c>
      <c r="Q7" s="30">
        <v>9.8144000000000001E-5</v>
      </c>
      <c r="R7">
        <f t="shared" si="3"/>
        <v>0.37579132112077435</v>
      </c>
      <c r="S7">
        <v>1.2E-4</v>
      </c>
      <c r="T7">
        <v>1.1E-4</v>
      </c>
      <c r="U7">
        <f t="shared" si="4"/>
        <v>-8.3333333333333329E-2</v>
      </c>
      <c r="W7" t="s">
        <v>1069</v>
      </c>
      <c r="X7" t="s">
        <v>1067</v>
      </c>
      <c r="Y7" t="s">
        <v>1068</v>
      </c>
      <c r="Z7">
        <v>9.3999999999999997E-4</v>
      </c>
      <c r="AA7" s="30">
        <f t="shared" si="5"/>
        <v>-0.18845565749235477</v>
      </c>
      <c r="AB7" s="30">
        <f t="shared" si="6"/>
        <v>7.6285168195718641E-4</v>
      </c>
      <c r="AC7" s="30">
        <v>5.36232E-6</v>
      </c>
      <c r="AD7">
        <f t="shared" si="7"/>
        <v>-0.73254994536808837</v>
      </c>
      <c r="AE7">
        <f t="shared" si="8"/>
        <v>1.4341527769537923E-6</v>
      </c>
      <c r="AF7">
        <v>1.4999999999999999E-4</v>
      </c>
      <c r="AG7">
        <f t="shared" si="9"/>
        <v>-0.73254994536808837</v>
      </c>
      <c r="AH7">
        <f t="shared" si="10"/>
        <v>4.0117508194786738E-5</v>
      </c>
    </row>
    <row r="8" spans="1:34" ht="14" x14ac:dyDescent="0.15">
      <c r="A8" s="27" t="s">
        <v>1078</v>
      </c>
      <c r="E8" t="s">
        <v>1070</v>
      </c>
      <c r="F8" t="s">
        <v>1071</v>
      </c>
      <c r="G8" s="32">
        <v>2.8523799999999999E-6</v>
      </c>
      <c r="H8" s="32">
        <v>-2.3382499999999998E-5</v>
      </c>
      <c r="I8">
        <f t="shared" si="0"/>
        <v>-9.1975402996795648</v>
      </c>
      <c r="J8" s="38">
        <v>-6.0969900000000004E-7</v>
      </c>
      <c r="K8" s="30">
        <v>-2.6875600000000001E-5</v>
      </c>
      <c r="L8">
        <f t="shared" si="1"/>
        <v>43.080111661655998</v>
      </c>
      <c r="M8">
        <v>1.6000000000000001E-4</v>
      </c>
      <c r="N8" s="30">
        <v>-5.6718999999999997E-5</v>
      </c>
      <c r="O8" s="30">
        <f t="shared" si="2"/>
        <v>-1.3544937500000001</v>
      </c>
      <c r="P8" s="30">
        <v>1.50824E-5</v>
      </c>
      <c r="Q8" s="30">
        <v>-8.4925799999999992E-6</v>
      </c>
      <c r="R8">
        <f t="shared" si="3"/>
        <v>-1.5630788203468944</v>
      </c>
      <c r="S8" s="30">
        <v>2.7263900000000002E-5</v>
      </c>
      <c r="T8" s="30">
        <v>-6.8587899999999996E-6</v>
      </c>
      <c r="U8">
        <f t="shared" si="4"/>
        <v>-1.2515703916167533</v>
      </c>
      <c r="W8" t="s">
        <v>1072</v>
      </c>
      <c r="X8" t="s">
        <v>1070</v>
      </c>
      <c r="Y8" t="s">
        <v>1071</v>
      </c>
      <c r="Z8" s="30">
        <v>6.3756099999999998E-5</v>
      </c>
      <c r="AA8" s="30">
        <f t="shared" si="5"/>
        <v>-1.3030320708083767</v>
      </c>
      <c r="AB8" s="30">
        <f t="shared" si="6"/>
        <v>-1.9320143009665943E-5</v>
      </c>
      <c r="AC8" s="30">
        <v>6.3364500000000003E-7</v>
      </c>
      <c r="AD8">
        <f t="shared" si="7"/>
        <v>16.941285680988216</v>
      </c>
      <c r="AE8">
        <f t="shared" si="8"/>
        <v>1.1368405965329779E-5</v>
      </c>
      <c r="AF8" s="30">
        <v>1.70371E-5</v>
      </c>
      <c r="AG8">
        <f t="shared" si="9"/>
        <v>16.941285680988216</v>
      </c>
      <c r="AH8">
        <f t="shared" si="10"/>
        <v>3.0566747827556431E-4</v>
      </c>
    </row>
    <row r="9" spans="1:34" ht="14" x14ac:dyDescent="0.15">
      <c r="A9" s="33" t="s">
        <v>1081</v>
      </c>
      <c r="E9" t="s">
        <v>1074</v>
      </c>
      <c r="F9" t="s">
        <v>1071</v>
      </c>
      <c r="G9" s="32">
        <v>2.5637200000000001E-7</v>
      </c>
      <c r="H9" s="32">
        <v>-1.6992999999999999E-7</v>
      </c>
      <c r="I9">
        <f t="shared" si="0"/>
        <v>-1.6628258936233284</v>
      </c>
      <c r="J9" s="38">
        <v>2.8125499999999999E-7</v>
      </c>
      <c r="K9" s="30">
        <v>-1.8970299999999999E-7</v>
      </c>
      <c r="L9">
        <f t="shared" si="1"/>
        <v>-1.6744875646655171</v>
      </c>
      <c r="M9" s="30">
        <v>2.8435500000000001E-6</v>
      </c>
      <c r="N9" s="30">
        <v>1.1132800000000001E-6</v>
      </c>
      <c r="O9" s="30">
        <f t="shared" si="2"/>
        <v>-0.60848938826466914</v>
      </c>
      <c r="P9" s="30">
        <v>4.8987900000000002E-7</v>
      </c>
      <c r="Q9" s="30">
        <v>3.4430900000000002E-7</v>
      </c>
      <c r="R9">
        <f t="shared" si="3"/>
        <v>-0.29715501174779896</v>
      </c>
      <c r="S9" s="30">
        <v>7.9965800000000005E-7</v>
      </c>
      <c r="T9" s="30">
        <v>2.7999200000000001E-7</v>
      </c>
      <c r="U9">
        <f t="shared" si="4"/>
        <v>-0.64986031528478416</v>
      </c>
      <c r="W9" t="s">
        <v>1075</v>
      </c>
      <c r="X9" t="s">
        <v>1074</v>
      </c>
      <c r="Y9" t="s">
        <v>1071</v>
      </c>
      <c r="Z9" s="30">
        <v>2.7709099999999999E-6</v>
      </c>
      <c r="AA9" s="30">
        <f t="shared" si="5"/>
        <v>-0.62917485177472665</v>
      </c>
      <c r="AB9" s="30">
        <f t="shared" si="6"/>
        <v>1.0275231114688922E-6</v>
      </c>
      <c r="AC9" s="30">
        <v>1.8669399999999998E-8</v>
      </c>
      <c r="AD9">
        <f t="shared" si="7"/>
        <v>-1.6686567291444228</v>
      </c>
      <c r="AE9">
        <f t="shared" si="8"/>
        <v>-1.2483419939088885E-8</v>
      </c>
      <c r="AF9" s="30">
        <v>3.8993E-7</v>
      </c>
      <c r="AG9">
        <f t="shared" si="9"/>
        <v>-1.6686567291444228</v>
      </c>
      <c r="AH9">
        <f t="shared" si="10"/>
        <v>-2.6072931839528475E-7</v>
      </c>
    </row>
    <row r="10" spans="1:34" ht="14" x14ac:dyDescent="0.15">
      <c r="B10" s="20"/>
      <c r="E10" t="s">
        <v>1076</v>
      </c>
      <c r="F10" t="s">
        <v>1077</v>
      </c>
      <c r="G10" s="20">
        <v>12.14494</v>
      </c>
      <c r="H10" s="20">
        <v>4.0453299999999999</v>
      </c>
      <c r="I10">
        <f t="shared" si="0"/>
        <v>-0.66691231080598179</v>
      </c>
      <c r="J10" s="28">
        <v>19.972339999999999</v>
      </c>
      <c r="K10">
        <v>4.3086900000000004</v>
      </c>
      <c r="L10">
        <f t="shared" si="1"/>
        <v>-0.78426714145663445</v>
      </c>
      <c r="M10">
        <v>162.25740999999999</v>
      </c>
      <c r="N10">
        <v>116.19258000000001</v>
      </c>
      <c r="O10" s="30">
        <f t="shared" si="2"/>
        <v>-0.28389969986578728</v>
      </c>
      <c r="P10">
        <v>10.554220000000001</v>
      </c>
      <c r="Q10">
        <v>14.436439999999999</v>
      </c>
      <c r="R10">
        <f t="shared" si="3"/>
        <v>0.36783580406699862</v>
      </c>
      <c r="S10">
        <v>17.375679999999999</v>
      </c>
      <c r="T10">
        <v>17.265650000000001</v>
      </c>
      <c r="U10">
        <f t="shared" si="4"/>
        <v>-6.3324140407741338E-3</v>
      </c>
      <c r="W10" t="s">
        <v>254</v>
      </c>
      <c r="X10" t="s">
        <v>1076</v>
      </c>
      <c r="Y10" t="s">
        <v>1077</v>
      </c>
      <c r="Z10">
        <v>140.52215000000001</v>
      </c>
      <c r="AA10" s="30">
        <f t="shared" si="5"/>
        <v>-0.1451160569532807</v>
      </c>
      <c r="AB10" s="30">
        <f t="shared" si="6"/>
        <v>120.13012967740256</v>
      </c>
      <c r="AC10">
        <v>0.77817000000000003</v>
      </c>
      <c r="AD10">
        <f t="shared" si="7"/>
        <v>-0.72558972613130812</v>
      </c>
      <c r="AE10">
        <f t="shared" si="8"/>
        <v>0.21353784281639995</v>
      </c>
      <c r="AF10">
        <v>21.493569999999998</v>
      </c>
      <c r="AG10">
        <f t="shared" si="9"/>
        <v>-0.72558972613130812</v>
      </c>
      <c r="AH10">
        <f t="shared" si="10"/>
        <v>5.8980564301158989</v>
      </c>
    </row>
    <row r="11" spans="1:34" ht="14" x14ac:dyDescent="0.15">
      <c r="A11" s="27" t="s">
        <v>1086</v>
      </c>
      <c r="B11" s="20"/>
      <c r="E11" t="s">
        <v>1079</v>
      </c>
      <c r="F11" t="s">
        <v>1080</v>
      </c>
      <c r="G11" s="20">
        <v>6.5199999999999994E-2</v>
      </c>
      <c r="H11" s="20">
        <v>2.2329999999999999E-2</v>
      </c>
      <c r="I11">
        <f t="shared" si="0"/>
        <v>-0.65751533742331281</v>
      </c>
      <c r="J11" s="28">
        <v>7.0230000000000001E-2</v>
      </c>
      <c r="K11">
        <v>2.8850000000000001E-2</v>
      </c>
      <c r="L11">
        <f t="shared" si="1"/>
        <v>-0.58920689164174855</v>
      </c>
      <c r="M11">
        <v>0.36853000000000002</v>
      </c>
      <c r="N11">
        <v>0.27983000000000002</v>
      </c>
      <c r="O11" s="30">
        <f t="shared" si="2"/>
        <v>-0.2406859685778634</v>
      </c>
      <c r="P11">
        <v>0.10936</v>
      </c>
      <c r="Q11">
        <v>9.5119999999999996E-2</v>
      </c>
      <c r="R11">
        <f t="shared" si="3"/>
        <v>-0.13021214337966353</v>
      </c>
      <c r="S11">
        <v>0.16059999999999999</v>
      </c>
      <c r="T11">
        <v>8.4699999999999998E-2</v>
      </c>
      <c r="U11">
        <f t="shared" si="4"/>
        <v>-0.4726027397260274</v>
      </c>
      <c r="W11" t="s">
        <v>255</v>
      </c>
      <c r="X11" t="s">
        <v>1079</v>
      </c>
      <c r="Y11" t="s">
        <v>1080</v>
      </c>
      <c r="Z11">
        <v>0.64459</v>
      </c>
      <c r="AA11" s="30">
        <f t="shared" si="5"/>
        <v>-0.3566443541519454</v>
      </c>
      <c r="AB11" s="30">
        <f t="shared" si="6"/>
        <v>0.41470061575719752</v>
      </c>
      <c r="AC11">
        <v>5.7099999999999998E-3</v>
      </c>
      <c r="AD11">
        <f t="shared" si="7"/>
        <v>-0.62336111453253062</v>
      </c>
      <c r="AE11">
        <f t="shared" si="8"/>
        <v>2.1506080360192501E-3</v>
      </c>
      <c r="AF11">
        <v>6.8180000000000004E-2</v>
      </c>
      <c r="AG11">
        <f t="shared" si="9"/>
        <v>-0.62336111453253062</v>
      </c>
      <c r="AH11">
        <f t="shared" si="10"/>
        <v>2.5679239211172062E-2</v>
      </c>
    </row>
    <row r="12" spans="1:34" ht="14" x14ac:dyDescent="0.15">
      <c r="A12" s="34" t="s">
        <v>1089</v>
      </c>
      <c r="B12" s="20"/>
      <c r="E12" t="s">
        <v>1082</v>
      </c>
      <c r="F12" t="s">
        <v>1083</v>
      </c>
      <c r="G12" s="20">
        <v>3.3090000000000002</v>
      </c>
      <c r="H12" s="20">
        <v>2.68323</v>
      </c>
      <c r="I12">
        <f t="shared" si="0"/>
        <v>-0.18911151405258389</v>
      </c>
      <c r="J12" s="28">
        <v>4.9337400000000002</v>
      </c>
      <c r="K12">
        <v>3.18824</v>
      </c>
      <c r="L12">
        <f t="shared" si="1"/>
        <v>-0.35378840392886535</v>
      </c>
      <c r="M12">
        <v>29.037839999999999</v>
      </c>
      <c r="N12">
        <v>28.582519999999999</v>
      </c>
      <c r="O12" s="30">
        <f t="shared" si="2"/>
        <v>-1.5680229658955363E-2</v>
      </c>
      <c r="P12">
        <v>4.1330799999999996</v>
      </c>
      <c r="Q12">
        <v>4.9731100000000001</v>
      </c>
      <c r="R12">
        <f t="shared" si="3"/>
        <v>0.20324552149970496</v>
      </c>
      <c r="S12">
        <v>5.0720400000000003</v>
      </c>
      <c r="T12">
        <v>5.8849799999999997</v>
      </c>
      <c r="U12">
        <f t="shared" si="4"/>
        <v>0.16027870442662109</v>
      </c>
      <c r="W12" t="s">
        <v>256</v>
      </c>
      <c r="X12" t="s">
        <v>1082</v>
      </c>
      <c r="Y12" t="s">
        <v>1083</v>
      </c>
      <c r="Z12">
        <v>33.125050000000002</v>
      </c>
      <c r="AA12" s="30">
        <f t="shared" si="5"/>
        <v>7.2299237383832871E-2</v>
      </c>
      <c r="AB12" s="30">
        <f t="shared" si="6"/>
        <v>35.519965853301336</v>
      </c>
      <c r="AC12">
        <v>0.18539</v>
      </c>
      <c r="AD12">
        <f t="shared" si="7"/>
        <v>-0.2714499589907246</v>
      </c>
      <c r="AE12">
        <f t="shared" si="8"/>
        <v>0.13506589210270956</v>
      </c>
      <c r="AF12">
        <v>3.26065</v>
      </c>
      <c r="AG12">
        <f t="shared" si="9"/>
        <v>-0.2714499589907246</v>
      </c>
      <c r="AH12">
        <f t="shared" si="10"/>
        <v>2.3755466912168939</v>
      </c>
    </row>
    <row r="13" spans="1:34" ht="14" x14ac:dyDescent="0.15">
      <c r="B13" s="20"/>
      <c r="E13" t="s">
        <v>1084</v>
      </c>
      <c r="F13" t="s">
        <v>1085</v>
      </c>
      <c r="G13" s="20">
        <v>53.887479999999996</v>
      </c>
      <c r="H13" s="20">
        <v>18.096879999999999</v>
      </c>
      <c r="I13">
        <f t="shared" si="0"/>
        <v>-0.66417282827105661</v>
      </c>
      <c r="J13" s="28">
        <v>89.034440000000004</v>
      </c>
      <c r="K13">
        <v>19.27872</v>
      </c>
      <c r="L13">
        <f t="shared" si="1"/>
        <v>-0.78346895875348899</v>
      </c>
      <c r="M13">
        <v>722.86096999999995</v>
      </c>
      <c r="N13">
        <v>519.38825999999995</v>
      </c>
      <c r="O13" s="30">
        <f t="shared" si="2"/>
        <v>-0.28148249586639051</v>
      </c>
      <c r="P13">
        <v>46.496339999999996</v>
      </c>
      <c r="Q13">
        <v>63.701529999999998</v>
      </c>
      <c r="R13">
        <f t="shared" si="3"/>
        <v>0.3700332112161947</v>
      </c>
      <c r="S13">
        <v>75.415450000000007</v>
      </c>
      <c r="T13">
        <v>76.732960000000006</v>
      </c>
      <c r="U13">
        <f t="shared" si="4"/>
        <v>1.7470027693264424E-2</v>
      </c>
      <c r="W13" t="s">
        <v>257</v>
      </c>
      <c r="X13" t="s">
        <v>1084</v>
      </c>
      <c r="Y13" t="s">
        <v>1085</v>
      </c>
      <c r="Z13">
        <v>623.72320000000002</v>
      </c>
      <c r="AA13" s="30">
        <f t="shared" si="5"/>
        <v>-0.13200623408656303</v>
      </c>
      <c r="AB13" s="30">
        <f t="shared" si="6"/>
        <v>541.38784925557979</v>
      </c>
      <c r="AC13">
        <v>3.3980399999999999</v>
      </c>
      <c r="AD13">
        <f t="shared" si="7"/>
        <v>-0.72382089351227274</v>
      </c>
      <c r="AE13">
        <f t="shared" si="8"/>
        <v>0.93846765100955676</v>
      </c>
      <c r="AF13">
        <v>95.751570000000001</v>
      </c>
      <c r="AG13">
        <f t="shared" si="9"/>
        <v>-0.72382089351227274</v>
      </c>
      <c r="AH13">
        <f t="shared" si="10"/>
        <v>26.444583047397071</v>
      </c>
    </row>
    <row r="14" spans="1:34" ht="14" x14ac:dyDescent="0.15">
      <c r="B14" s="20"/>
      <c r="E14" t="s">
        <v>1087</v>
      </c>
      <c r="F14" t="s">
        <v>1088</v>
      </c>
      <c r="G14" s="20">
        <v>9639.6238900000008</v>
      </c>
      <c r="H14" s="20">
        <v>471.19103999999999</v>
      </c>
      <c r="I14">
        <f t="shared" si="0"/>
        <v>-0.95111935430501537</v>
      </c>
      <c r="J14" s="38">
        <v>10445.5</v>
      </c>
      <c r="K14">
        <v>566.03936999999996</v>
      </c>
      <c r="L14">
        <f t="shared" si="1"/>
        <v>-0.94581021779713748</v>
      </c>
      <c r="M14" s="30">
        <v>35043.800000000003</v>
      </c>
      <c r="N14" s="30">
        <v>23718.6</v>
      </c>
      <c r="O14" s="30">
        <f t="shared" si="2"/>
        <v>-0.32317271528772573</v>
      </c>
      <c r="P14" s="30">
        <v>15117.2</v>
      </c>
      <c r="Q14">
        <v>6884.2310500000003</v>
      </c>
      <c r="R14">
        <f t="shared" si="3"/>
        <v>-0.54460938202841791</v>
      </c>
      <c r="S14" s="30">
        <v>14549.4</v>
      </c>
      <c r="T14">
        <v>4670.4607999999998</v>
      </c>
      <c r="U14">
        <f t="shared" si="4"/>
        <v>-0.6789928931777256</v>
      </c>
      <c r="W14" t="s">
        <v>258</v>
      </c>
      <c r="X14" t="s">
        <v>1087</v>
      </c>
      <c r="Y14" t="s">
        <v>1088</v>
      </c>
      <c r="Z14" s="30">
        <v>91718.8</v>
      </c>
      <c r="AA14" s="30">
        <f t="shared" si="5"/>
        <v>-0.50108280423272566</v>
      </c>
      <c r="AB14" s="30">
        <f t="shared" si="6"/>
        <v>45760.086495139483</v>
      </c>
      <c r="AC14">
        <v>717.53863000000001</v>
      </c>
      <c r="AD14">
        <f t="shared" si="7"/>
        <v>-0.94846478605107643</v>
      </c>
      <c r="AE14">
        <f t="shared" si="8"/>
        <v>36.978506813667515</v>
      </c>
      <c r="AF14" s="30">
        <v>11070.3</v>
      </c>
      <c r="AG14">
        <f t="shared" si="9"/>
        <v>-0.94846478605107643</v>
      </c>
      <c r="AH14">
        <f t="shared" si="10"/>
        <v>570.51027897876861</v>
      </c>
    </row>
    <row r="15" spans="1:34" ht="14" x14ac:dyDescent="0.15">
      <c r="B15" s="20"/>
      <c r="E15" t="s">
        <v>1090</v>
      </c>
      <c r="F15" t="s">
        <v>1091</v>
      </c>
      <c r="G15" s="32">
        <v>76407.3</v>
      </c>
      <c r="H15" s="32">
        <v>16252.2</v>
      </c>
      <c r="I15">
        <f t="shared" si="0"/>
        <v>-0.78729519299857476</v>
      </c>
      <c r="J15" s="38">
        <v>119598</v>
      </c>
      <c r="K15" s="30">
        <v>10984.9</v>
      </c>
      <c r="L15">
        <f t="shared" si="1"/>
        <v>-0.90815147410491814</v>
      </c>
      <c r="M15" s="30">
        <v>529742</v>
      </c>
      <c r="N15" s="30">
        <v>557382</v>
      </c>
      <c r="O15" s="30">
        <f t="shared" si="2"/>
        <v>5.2176342445945385E-2</v>
      </c>
      <c r="P15" s="30">
        <v>54491.9</v>
      </c>
      <c r="Q15" s="30">
        <v>67135.5</v>
      </c>
      <c r="R15">
        <f t="shared" si="3"/>
        <v>0.23202714531884552</v>
      </c>
      <c r="S15" s="30">
        <v>97235.6</v>
      </c>
      <c r="T15" s="30">
        <v>106243</v>
      </c>
      <c r="U15">
        <f t="shared" si="4"/>
        <v>9.2634796309170653E-2</v>
      </c>
      <c r="W15" t="s">
        <v>259</v>
      </c>
      <c r="X15" t="s">
        <v>1090</v>
      </c>
      <c r="Y15" t="s">
        <v>1091</v>
      </c>
      <c r="Z15" s="30">
        <v>712626</v>
      </c>
      <c r="AA15" s="30">
        <f t="shared" si="5"/>
        <v>7.2405569377558016E-2</v>
      </c>
      <c r="AB15" s="30">
        <f t="shared" si="6"/>
        <v>764224.09128325165</v>
      </c>
      <c r="AC15">
        <v>3198.0503600000002</v>
      </c>
      <c r="AD15">
        <f t="shared" si="7"/>
        <v>-0.84772333355174645</v>
      </c>
      <c r="AE15">
        <f t="shared" si="8"/>
        <v>486.98844795443722</v>
      </c>
      <c r="AF15" s="30">
        <v>50820.9</v>
      </c>
      <c r="AG15">
        <f t="shared" si="9"/>
        <v>-0.84772333355174645</v>
      </c>
      <c r="AH15">
        <f t="shared" si="10"/>
        <v>7738.8372379000493</v>
      </c>
    </row>
    <row r="16" spans="1:34" ht="14" x14ac:dyDescent="0.15">
      <c r="E16" t="s">
        <v>1092</v>
      </c>
      <c r="F16" t="s">
        <v>1093</v>
      </c>
      <c r="G16" s="20">
        <v>273.04685000000001</v>
      </c>
      <c r="H16" s="20">
        <v>26.020489999999999</v>
      </c>
      <c r="I16">
        <f t="shared" si="0"/>
        <v>-0.90470320386409875</v>
      </c>
      <c r="J16" s="28">
        <v>133.51145</v>
      </c>
      <c r="K16">
        <v>29.232880000000002</v>
      </c>
      <c r="L16">
        <f t="shared" si="1"/>
        <v>-0.78104589531459667</v>
      </c>
      <c r="M16">
        <v>1496.2891999999999</v>
      </c>
      <c r="N16">
        <v>1473.0223900000001</v>
      </c>
      <c r="O16" s="30">
        <f t="shared" si="2"/>
        <v>-1.5549674488060097E-2</v>
      </c>
      <c r="P16">
        <v>312.06225999999998</v>
      </c>
      <c r="Q16">
        <v>436.68065000000001</v>
      </c>
      <c r="R16">
        <f t="shared" si="3"/>
        <v>0.39933822821125514</v>
      </c>
      <c r="S16">
        <v>367.24142000000001</v>
      </c>
      <c r="T16">
        <v>412.92471</v>
      </c>
      <c r="U16">
        <f t="shared" si="4"/>
        <v>0.12439579936271894</v>
      </c>
      <c r="W16" t="s">
        <v>260</v>
      </c>
      <c r="X16" t="s">
        <v>1092</v>
      </c>
      <c r="Y16" t="s">
        <v>1093</v>
      </c>
      <c r="Z16">
        <v>1951.85717</v>
      </c>
      <c r="AA16" s="30">
        <f t="shared" si="5"/>
        <v>5.4423062437329424E-2</v>
      </c>
      <c r="AB16" s="30">
        <f t="shared" si="6"/>
        <v>2058.0832146316593</v>
      </c>
      <c r="AC16">
        <v>27.263380000000002</v>
      </c>
      <c r="AD16">
        <f t="shared" si="7"/>
        <v>-0.84287454958934771</v>
      </c>
      <c r="AE16">
        <f t="shared" si="8"/>
        <v>4.2837708622167696</v>
      </c>
      <c r="AF16">
        <v>763.47286999999994</v>
      </c>
      <c r="AG16">
        <f t="shared" si="9"/>
        <v>-0.84287454958934771</v>
      </c>
      <c r="AH16">
        <f t="shared" si="10"/>
        <v>119.96101857506338</v>
      </c>
    </row>
    <row r="17" spans="5:34" ht="14" x14ac:dyDescent="0.15">
      <c r="E17" t="s">
        <v>1094</v>
      </c>
      <c r="F17" t="s">
        <v>1095</v>
      </c>
      <c r="G17" s="20">
        <v>1842.47381</v>
      </c>
      <c r="H17" s="20">
        <v>576.06221000000005</v>
      </c>
      <c r="I17">
        <f t="shared" si="0"/>
        <v>-0.6873430673079689</v>
      </c>
      <c r="J17" s="28">
        <v>1834.1333999999999</v>
      </c>
      <c r="K17">
        <v>723.07087000000001</v>
      </c>
      <c r="L17">
        <f t="shared" si="1"/>
        <v>-0.6057697493541091</v>
      </c>
      <c r="M17" s="30">
        <v>12545.1</v>
      </c>
      <c r="N17" s="30">
        <v>11460.1</v>
      </c>
      <c r="O17" s="30">
        <f t="shared" si="2"/>
        <v>-8.6487951471092298E-2</v>
      </c>
      <c r="P17">
        <v>3115.3802099999998</v>
      </c>
      <c r="Q17">
        <v>2075.1497599999998</v>
      </c>
      <c r="R17">
        <f t="shared" si="3"/>
        <v>-0.33390160426036736</v>
      </c>
      <c r="S17">
        <v>4123.7923799999999</v>
      </c>
      <c r="T17">
        <v>3042.23432</v>
      </c>
      <c r="U17">
        <f t="shared" si="4"/>
        <v>-0.26227267532804355</v>
      </c>
      <c r="W17" t="s">
        <v>261</v>
      </c>
      <c r="X17" t="s">
        <v>1094</v>
      </c>
      <c r="Y17" t="s">
        <v>1095</v>
      </c>
      <c r="Z17" s="30">
        <v>18675.599999999999</v>
      </c>
      <c r="AA17" s="30">
        <f t="shared" si="5"/>
        <v>-0.17438031339956792</v>
      </c>
      <c r="AB17" s="30">
        <f t="shared" si="6"/>
        <v>15418.943019075028</v>
      </c>
      <c r="AC17">
        <v>171.27794</v>
      </c>
      <c r="AD17">
        <f t="shared" si="7"/>
        <v>-0.646556408331039</v>
      </c>
      <c r="AE17">
        <f t="shared" si="8"/>
        <v>60.537090287260803</v>
      </c>
      <c r="AF17">
        <v>2472.6432199999999</v>
      </c>
      <c r="AG17">
        <f t="shared" si="9"/>
        <v>-0.646556408331039</v>
      </c>
      <c r="AH17">
        <f t="shared" si="10"/>
        <v>873.93990059270493</v>
      </c>
    </row>
    <row r="18" spans="5:34" ht="14" x14ac:dyDescent="0.15">
      <c r="E18" t="s">
        <v>1096</v>
      </c>
      <c r="F18" t="s">
        <v>1097</v>
      </c>
      <c r="G18" s="20">
        <v>4.2999999999999999E-4</v>
      </c>
      <c r="H18" s="20">
        <v>1.6000000000000001E-4</v>
      </c>
      <c r="I18">
        <f t="shared" si="0"/>
        <v>-0.62790697674418594</v>
      </c>
      <c r="J18" s="28">
        <v>4.8000000000000001E-4</v>
      </c>
      <c r="K18">
        <v>2.1000000000000001E-4</v>
      </c>
      <c r="L18">
        <f t="shared" si="1"/>
        <v>-0.5625</v>
      </c>
      <c r="M18">
        <v>4.6100000000000004E-3</v>
      </c>
      <c r="N18">
        <v>2.8500000000000001E-3</v>
      </c>
      <c r="O18" s="30">
        <f t="shared" si="2"/>
        <v>-0.38177874186550981</v>
      </c>
      <c r="P18">
        <v>5.5999999999999995E-4</v>
      </c>
      <c r="Q18">
        <v>5.5999999999999995E-4</v>
      </c>
      <c r="R18">
        <f t="shared" si="3"/>
        <v>0</v>
      </c>
      <c r="S18">
        <v>1.23E-3</v>
      </c>
      <c r="T18">
        <v>7.2999999999999996E-4</v>
      </c>
      <c r="U18">
        <f t="shared" si="4"/>
        <v>-0.4065040650406504</v>
      </c>
      <c r="W18" t="s">
        <v>1098</v>
      </c>
      <c r="X18" t="s">
        <v>1096</v>
      </c>
      <c r="Y18" t="s">
        <v>1097</v>
      </c>
      <c r="Z18">
        <v>4.3699999999999998E-3</v>
      </c>
      <c r="AA18" s="30">
        <f t="shared" si="5"/>
        <v>-0.39414140345308013</v>
      </c>
      <c r="AB18" s="30">
        <f t="shared" si="6"/>
        <v>2.6476020669100398E-3</v>
      </c>
      <c r="AC18" s="30">
        <v>3.5034899999999999E-5</v>
      </c>
      <c r="AD18">
        <f t="shared" si="7"/>
        <v>-0.59520348837209291</v>
      </c>
      <c r="AE18">
        <f t="shared" si="8"/>
        <v>1.4182005305232562E-5</v>
      </c>
      <c r="AF18">
        <v>5.5999999999999995E-4</v>
      </c>
      <c r="AG18">
        <f t="shared" si="9"/>
        <v>-0.59520348837209291</v>
      </c>
      <c r="AH18">
        <f t="shared" si="10"/>
        <v>2.2668604651162794E-4</v>
      </c>
    </row>
    <row r="19" spans="5:34" ht="14" x14ac:dyDescent="0.15">
      <c r="E19" t="s">
        <v>1099</v>
      </c>
      <c r="F19" t="s">
        <v>1051</v>
      </c>
      <c r="G19" s="20">
        <v>277.09643</v>
      </c>
      <c r="H19" s="20">
        <v>82.67116</v>
      </c>
      <c r="I19">
        <f t="shared" si="0"/>
        <v>-0.70165202056193943</v>
      </c>
      <c r="J19" s="28">
        <v>395.89326999999997</v>
      </c>
      <c r="K19">
        <v>99.492840000000001</v>
      </c>
      <c r="L19">
        <f t="shared" si="1"/>
        <v>-0.74868772080919688</v>
      </c>
      <c r="M19">
        <v>2561.86906</v>
      </c>
      <c r="N19">
        <v>1972.9720199999999</v>
      </c>
      <c r="O19" s="30">
        <f t="shared" si="2"/>
        <v>-0.22987007774706489</v>
      </c>
      <c r="P19">
        <v>289.74256000000003</v>
      </c>
      <c r="Q19">
        <v>389.70089000000002</v>
      </c>
      <c r="R19">
        <f t="shared" si="3"/>
        <v>0.34499015263756894</v>
      </c>
      <c r="S19">
        <v>461.08954</v>
      </c>
      <c r="T19">
        <v>356.07454999999999</v>
      </c>
      <c r="U19">
        <f t="shared" si="4"/>
        <v>-0.2277540063042853</v>
      </c>
      <c r="W19" t="s">
        <v>1100</v>
      </c>
      <c r="X19" t="s">
        <v>1099</v>
      </c>
      <c r="Y19" t="s">
        <v>1051</v>
      </c>
      <c r="Z19">
        <v>2938.05528</v>
      </c>
      <c r="AA19" s="30">
        <f t="shared" si="5"/>
        <v>-0.22881204202567509</v>
      </c>
      <c r="AB19" s="30">
        <f t="shared" si="6"/>
        <v>2265.7928517988835</v>
      </c>
      <c r="AC19">
        <v>18.01398</v>
      </c>
      <c r="AD19">
        <f t="shared" si="7"/>
        <v>-0.72516987068556815</v>
      </c>
      <c r="AE19">
        <f t="shared" si="8"/>
        <v>4.9507844528675893</v>
      </c>
      <c r="AF19">
        <v>309.63603999999998</v>
      </c>
      <c r="AG19">
        <f t="shared" si="9"/>
        <v>-0.72516987068556815</v>
      </c>
      <c r="AH19">
        <f t="shared" si="10"/>
        <v>85.09731291360859</v>
      </c>
    </row>
    <row r="20" spans="5:34" ht="14" x14ac:dyDescent="0.15">
      <c r="E20" t="s">
        <v>1101</v>
      </c>
      <c r="F20" t="s">
        <v>1051</v>
      </c>
      <c r="G20" s="20">
        <v>475.05259999999998</v>
      </c>
      <c r="H20" s="20">
        <v>439.12986999999998</v>
      </c>
      <c r="I20">
        <f t="shared" si="0"/>
        <v>-7.5618426254271634E-2</v>
      </c>
      <c r="J20" s="28">
        <v>1001.44157</v>
      </c>
      <c r="K20">
        <v>657.34762000000001</v>
      </c>
      <c r="L20">
        <f t="shared" si="1"/>
        <v>-0.34359862852507705</v>
      </c>
      <c r="M20">
        <v>7594.7169800000001</v>
      </c>
      <c r="N20">
        <v>5689.2540200000003</v>
      </c>
      <c r="O20" s="30">
        <f t="shared" si="2"/>
        <v>-0.25089321498323952</v>
      </c>
      <c r="P20">
        <v>153.26007000000001</v>
      </c>
      <c r="Q20">
        <v>126.76993</v>
      </c>
      <c r="R20">
        <f t="shared" si="3"/>
        <v>-0.17284436839941419</v>
      </c>
      <c r="S20">
        <v>985.48553000000004</v>
      </c>
      <c r="T20">
        <v>936.21365000000003</v>
      </c>
      <c r="U20">
        <f t="shared" si="4"/>
        <v>-4.9997568203766531E-2</v>
      </c>
      <c r="W20" t="s">
        <v>1102</v>
      </c>
      <c r="X20" t="s">
        <v>1101</v>
      </c>
      <c r="Y20" t="s">
        <v>1051</v>
      </c>
      <c r="Z20">
        <v>8359.1195399999997</v>
      </c>
      <c r="AA20" s="30">
        <f t="shared" si="5"/>
        <v>-0.15044539159350304</v>
      </c>
      <c r="AB20" s="30">
        <f t="shared" si="6"/>
        <v>7101.5285274277967</v>
      </c>
      <c r="AC20">
        <v>13.80195</v>
      </c>
      <c r="AD20">
        <f t="shared" si="7"/>
        <v>-0.20960852738967434</v>
      </c>
      <c r="AE20">
        <f t="shared" si="8"/>
        <v>10.908943585394084</v>
      </c>
      <c r="AF20">
        <v>402.42207000000002</v>
      </c>
      <c r="AG20">
        <f t="shared" si="9"/>
        <v>-0.20960852738967434</v>
      </c>
      <c r="AH20">
        <f t="shared" si="10"/>
        <v>318.07097251819556</v>
      </c>
    </row>
    <row r="21" spans="5:34" ht="14" x14ac:dyDescent="0.15">
      <c r="E21" t="s">
        <v>1103</v>
      </c>
      <c r="F21" t="s">
        <v>1051</v>
      </c>
      <c r="G21" s="20">
        <v>17.008279999999999</v>
      </c>
      <c r="H21" s="20">
        <v>1.5970000000000002E-2</v>
      </c>
      <c r="I21">
        <f t="shared" si="0"/>
        <v>-0.99906104556133835</v>
      </c>
      <c r="J21" s="28">
        <v>15.81958</v>
      </c>
      <c r="K21">
        <v>2.0840000000000001E-2</v>
      </c>
      <c r="L21">
        <f t="shared" si="1"/>
        <v>-0.9986826451776849</v>
      </c>
      <c r="M21">
        <v>84.690749999999994</v>
      </c>
      <c r="N21">
        <v>0.32819999999999999</v>
      </c>
      <c r="O21" s="30">
        <f t="shared" si="2"/>
        <v>-0.99612472436482147</v>
      </c>
      <c r="P21">
        <v>26.584579999999999</v>
      </c>
      <c r="Q21">
        <v>8.8469999999999993E-2</v>
      </c>
      <c r="R21">
        <f t="shared" si="3"/>
        <v>-0.9966721309872113</v>
      </c>
      <c r="S21">
        <v>96.977599999999995</v>
      </c>
      <c r="T21">
        <v>8.5769999999999999E-2</v>
      </c>
      <c r="U21">
        <f t="shared" si="4"/>
        <v>-0.99911556895613007</v>
      </c>
      <c r="W21" t="s">
        <v>1104</v>
      </c>
      <c r="X21" t="s">
        <v>1103</v>
      </c>
      <c r="Y21" t="s">
        <v>1051</v>
      </c>
      <c r="Z21">
        <v>235.53945999999999</v>
      </c>
      <c r="AA21" s="30">
        <f t="shared" si="5"/>
        <v>-0.99762014666047572</v>
      </c>
      <c r="AB21" s="30">
        <f t="shared" si="6"/>
        <v>0.56054937047074671</v>
      </c>
      <c r="AC21">
        <v>0.81044000000000005</v>
      </c>
      <c r="AD21">
        <f t="shared" si="7"/>
        <v>-0.99887184536951157</v>
      </c>
      <c r="AE21">
        <f t="shared" si="8"/>
        <v>9.143016387330445E-4</v>
      </c>
      <c r="AF21">
        <v>8.2263500000000001</v>
      </c>
      <c r="AG21">
        <f t="shared" si="9"/>
        <v>-0.99887184536951157</v>
      </c>
      <c r="AH21">
        <f t="shared" si="10"/>
        <v>9.2805948445185086E-3</v>
      </c>
    </row>
    <row r="22" spans="5:34" ht="14" x14ac:dyDescent="0.15">
      <c r="E22" t="s">
        <v>1105</v>
      </c>
      <c r="F22" t="s">
        <v>1071</v>
      </c>
      <c r="G22" s="32">
        <v>8.7139699999999995E-7</v>
      </c>
      <c r="H22" s="32">
        <v>6.1936599999999996E-7</v>
      </c>
      <c r="I22">
        <f t="shared" si="0"/>
        <v>-0.28922638016885532</v>
      </c>
      <c r="J22" s="38">
        <v>1.55274E-6</v>
      </c>
      <c r="K22" s="30">
        <v>9.2425600000000004E-7</v>
      </c>
      <c r="L22">
        <f t="shared" si="1"/>
        <v>-0.40475804062495974</v>
      </c>
      <c r="M22" s="30">
        <v>1.1369899999999999E-5</v>
      </c>
      <c r="N22" s="30">
        <v>8.3215399999999993E-6</v>
      </c>
      <c r="O22" s="30">
        <f t="shared" si="2"/>
        <v>-0.26810789892611198</v>
      </c>
      <c r="P22" s="30">
        <v>6.3211500000000005E-7</v>
      </c>
      <c r="Q22" s="30">
        <v>2.8609500000000002E-7</v>
      </c>
      <c r="R22">
        <f t="shared" si="3"/>
        <v>-0.54740039391566409</v>
      </c>
      <c r="S22" s="30">
        <v>1.80943E-6</v>
      </c>
      <c r="T22" s="30">
        <v>1.40419E-6</v>
      </c>
      <c r="U22">
        <f t="shared" si="4"/>
        <v>-0.22396003161216516</v>
      </c>
      <c r="W22" t="s">
        <v>1106</v>
      </c>
      <c r="X22" t="s">
        <v>1105</v>
      </c>
      <c r="Y22" t="s">
        <v>1071</v>
      </c>
      <c r="Z22" s="30">
        <v>1.3971000000000001E-5</v>
      </c>
      <c r="AA22" s="30">
        <f t="shared" si="5"/>
        <v>-0.24603396526913857</v>
      </c>
      <c r="AB22" s="30">
        <f t="shared" si="6"/>
        <v>1.0533659471224866E-5</v>
      </c>
      <c r="AC22" s="30">
        <v>3.7020200000000001E-8</v>
      </c>
      <c r="AD22">
        <f t="shared" si="7"/>
        <v>-0.34699221039690753</v>
      </c>
      <c r="AE22">
        <f t="shared" si="8"/>
        <v>2.4174478972664403E-8</v>
      </c>
      <c r="AF22" s="30">
        <v>9.2605999999999997E-7</v>
      </c>
      <c r="AG22">
        <f t="shared" si="9"/>
        <v>-0.34699221039690753</v>
      </c>
      <c r="AH22">
        <f t="shared" si="10"/>
        <v>6.0472439363983977E-7</v>
      </c>
    </row>
    <row r="23" spans="5:34" ht="14" x14ac:dyDescent="0.15">
      <c r="E23" t="s">
        <v>1107</v>
      </c>
      <c r="F23" t="s">
        <v>1071</v>
      </c>
      <c r="G23" s="32">
        <v>7.0349300000000004E-7</v>
      </c>
      <c r="H23" s="32">
        <v>1.2497699999999999E-7</v>
      </c>
      <c r="I23">
        <f t="shared" si="0"/>
        <v>-0.8223479124881129</v>
      </c>
      <c r="J23" s="38">
        <v>7.3392999999999996E-7</v>
      </c>
      <c r="K23" s="30">
        <v>1.5756099999999999E-7</v>
      </c>
      <c r="L23">
        <f t="shared" si="1"/>
        <v>-0.78531876336980366</v>
      </c>
      <c r="M23" s="30">
        <v>4.6000199999999997E-6</v>
      </c>
      <c r="N23" s="30">
        <v>2.6587099999999999E-6</v>
      </c>
      <c r="O23" s="30">
        <f t="shared" si="2"/>
        <v>-0.42202207816487752</v>
      </c>
      <c r="P23" s="30">
        <v>1.18888E-6</v>
      </c>
      <c r="Q23" s="30">
        <v>5.1531599999999998E-7</v>
      </c>
      <c r="R23">
        <f t="shared" si="3"/>
        <v>-0.56655339479173683</v>
      </c>
      <c r="S23" s="30">
        <v>2.5977000000000001E-6</v>
      </c>
      <c r="T23" s="30">
        <v>6.0232300000000004E-7</v>
      </c>
      <c r="U23">
        <f t="shared" si="4"/>
        <v>-0.7681321938638026</v>
      </c>
      <c r="W23" t="s">
        <v>1108</v>
      </c>
      <c r="X23" t="s">
        <v>1107</v>
      </c>
      <c r="Y23" t="s">
        <v>1071</v>
      </c>
      <c r="Z23" s="30">
        <v>7.4915299999999997E-6</v>
      </c>
      <c r="AA23" s="30">
        <f t="shared" si="5"/>
        <v>-0.59507713601434009</v>
      </c>
      <c r="AB23" s="30">
        <f t="shared" si="6"/>
        <v>3.0334917832344907E-6</v>
      </c>
      <c r="AC23" s="30">
        <v>7.5599599999999994E-8</v>
      </c>
      <c r="AD23">
        <f t="shared" si="7"/>
        <v>-0.80383333792895828</v>
      </c>
      <c r="AE23">
        <f t="shared" si="8"/>
        <v>1.4830121185905924E-8</v>
      </c>
      <c r="AF23" s="30">
        <v>8.9131000000000001E-7</v>
      </c>
      <c r="AG23">
        <f t="shared" si="9"/>
        <v>-0.80383333792895828</v>
      </c>
      <c r="AH23">
        <f t="shared" si="10"/>
        <v>1.7484530757054019E-7</v>
      </c>
    </row>
    <row r="24" spans="5:34" ht="14" x14ac:dyDescent="0.15">
      <c r="E24" t="s">
        <v>1109</v>
      </c>
      <c r="F24" t="s">
        <v>1071</v>
      </c>
      <c r="G24" s="32">
        <v>1.2571E-6</v>
      </c>
      <c r="H24" s="32">
        <v>-2.4128400000000001E-5</v>
      </c>
      <c r="I24">
        <f t="shared" si="0"/>
        <v>-20.193699785219952</v>
      </c>
      <c r="J24" s="38">
        <v>-2.9204500000000001E-6</v>
      </c>
      <c r="K24" s="30">
        <v>-2.7959399999999999E-5</v>
      </c>
      <c r="L24">
        <f t="shared" si="1"/>
        <v>8.5736615932476159</v>
      </c>
      <c r="M24">
        <v>1.3999999999999999E-4</v>
      </c>
      <c r="N24" s="30">
        <v>-6.7760299999999996E-5</v>
      </c>
      <c r="O24" s="30">
        <f t="shared" si="2"/>
        <v>-1.4840021428571428</v>
      </c>
      <c r="P24" s="30">
        <v>1.3230200000000001E-5</v>
      </c>
      <c r="Q24" s="30">
        <v>-9.3511900000000005E-6</v>
      </c>
      <c r="R24">
        <f t="shared" si="3"/>
        <v>-1.7068063974845429</v>
      </c>
      <c r="S24" s="30">
        <v>2.2821000000000001E-5</v>
      </c>
      <c r="T24" s="30">
        <v>-8.8996399999999997E-6</v>
      </c>
      <c r="U24">
        <f t="shared" si="4"/>
        <v>-1.3899758993909117</v>
      </c>
      <c r="W24" t="s">
        <v>1110</v>
      </c>
      <c r="X24" t="s">
        <v>1109</v>
      </c>
      <c r="Y24" t="s">
        <v>1071</v>
      </c>
      <c r="Z24" s="30">
        <v>4.21029E-5</v>
      </c>
      <c r="AA24" s="30">
        <f t="shared" si="5"/>
        <v>-1.4369890211240273</v>
      </c>
      <c r="AB24" s="30">
        <f t="shared" si="6"/>
        <v>-1.8398505057482807E-5</v>
      </c>
      <c r="AC24" s="30">
        <v>5.1037000000000004E-7</v>
      </c>
      <c r="AD24">
        <f t="shared" si="7"/>
        <v>-5.8100190959861679</v>
      </c>
      <c r="AE24">
        <f t="shared" si="8"/>
        <v>-2.4548894460184607E-6</v>
      </c>
      <c r="AF24" s="30">
        <v>1.5196300000000001E-5</v>
      </c>
      <c r="AG24">
        <f t="shared" si="9"/>
        <v>-5.8100190959861679</v>
      </c>
      <c r="AH24">
        <f t="shared" si="10"/>
        <v>-7.3094493188334602E-5</v>
      </c>
    </row>
    <row r="25" spans="5:34" ht="14" x14ac:dyDescent="0.15">
      <c r="E25" t="s">
        <v>1111</v>
      </c>
      <c r="F25" t="s">
        <v>1071</v>
      </c>
      <c r="G25" s="32">
        <v>7.3580699999999999E-8</v>
      </c>
      <c r="H25" s="32">
        <v>1.04398E-8</v>
      </c>
      <c r="I25">
        <f t="shared" si="0"/>
        <v>-0.85811768575183445</v>
      </c>
      <c r="J25" s="38">
        <v>7.5342000000000001E-8</v>
      </c>
      <c r="K25" s="30">
        <v>1.35264E-8</v>
      </c>
      <c r="L25">
        <f t="shared" si="1"/>
        <v>-0.82046667197579048</v>
      </c>
      <c r="M25" s="30">
        <v>6.0202099999999996E-7</v>
      </c>
      <c r="N25" s="30">
        <v>2.6869899999999999E-7</v>
      </c>
      <c r="O25" s="30">
        <f t="shared" si="2"/>
        <v>-0.55367171577071228</v>
      </c>
      <c r="P25" s="30">
        <v>1.53954E-7</v>
      </c>
      <c r="Q25" s="30">
        <v>3.7336800000000001E-8</v>
      </c>
      <c r="R25">
        <f t="shared" si="3"/>
        <v>-0.75748080595502554</v>
      </c>
      <c r="S25" s="30">
        <v>3.4517099999999999E-7</v>
      </c>
      <c r="T25" s="30">
        <v>5.8937699999999998E-8</v>
      </c>
      <c r="U25">
        <f t="shared" si="4"/>
        <v>-0.82925071920874005</v>
      </c>
      <c r="W25" t="s">
        <v>1112</v>
      </c>
      <c r="X25" t="s">
        <v>1111</v>
      </c>
      <c r="Y25" t="s">
        <v>1071</v>
      </c>
      <c r="Z25" s="30">
        <v>6.4161100000000001E-7</v>
      </c>
      <c r="AA25" s="30">
        <f t="shared" si="5"/>
        <v>-0.69146121748972611</v>
      </c>
      <c r="AB25" s="30">
        <f t="shared" si="6"/>
        <v>1.9796187678519934E-7</v>
      </c>
      <c r="AC25" s="30">
        <v>5.31848E-9</v>
      </c>
      <c r="AD25">
        <f t="shared" si="7"/>
        <v>-0.83929217886381247</v>
      </c>
      <c r="AE25">
        <f t="shared" si="8"/>
        <v>8.5472133255639067E-10</v>
      </c>
      <c r="AF25" s="30">
        <v>8.8558200000000002E-8</v>
      </c>
      <c r="AG25">
        <f t="shared" si="9"/>
        <v>-0.83929217886381247</v>
      </c>
      <c r="AH25">
        <f t="shared" si="10"/>
        <v>1.4231995365742723E-8</v>
      </c>
    </row>
    <row r="26" spans="5:34" ht="14" x14ac:dyDescent="0.15">
      <c r="E26" t="s">
        <v>1113</v>
      </c>
      <c r="F26" t="s">
        <v>1071</v>
      </c>
      <c r="G26" s="20">
        <v>0</v>
      </c>
      <c r="H26" s="20">
        <v>0</v>
      </c>
      <c r="I26" t="e">
        <f t="shared" si="0"/>
        <v>#DIV/0!</v>
      </c>
      <c r="J26" s="28">
        <v>0</v>
      </c>
      <c r="K26">
        <v>0</v>
      </c>
      <c r="L26" t="e">
        <f t="shared" si="1"/>
        <v>#DIV/0!</v>
      </c>
      <c r="M26">
        <v>0</v>
      </c>
      <c r="N26">
        <v>0</v>
      </c>
      <c r="O26" s="30" t="e">
        <f t="shared" si="2"/>
        <v>#DIV/0!</v>
      </c>
      <c r="P26">
        <v>0</v>
      </c>
      <c r="Q26">
        <v>0</v>
      </c>
      <c r="R26" t="e">
        <f t="shared" si="3"/>
        <v>#DIV/0!</v>
      </c>
      <c r="S26">
        <v>0</v>
      </c>
      <c r="T26">
        <v>0</v>
      </c>
      <c r="U26" t="e">
        <f t="shared" si="4"/>
        <v>#DIV/0!</v>
      </c>
      <c r="W26" t="s">
        <v>1114</v>
      </c>
      <c r="X26" t="s">
        <v>1113</v>
      </c>
      <c r="Y26" t="s">
        <v>1071</v>
      </c>
      <c r="Z26">
        <v>0</v>
      </c>
      <c r="AA26" s="30" t="e">
        <f t="shared" si="5"/>
        <v>#DIV/0!</v>
      </c>
      <c r="AB26" s="30" t="e">
        <f t="shared" si="6"/>
        <v>#DIV/0!</v>
      </c>
      <c r="AC26">
        <v>0</v>
      </c>
      <c r="AD26" t="e">
        <f t="shared" si="7"/>
        <v>#DIV/0!</v>
      </c>
      <c r="AE26" t="e">
        <f t="shared" si="8"/>
        <v>#DIV/0!</v>
      </c>
      <c r="AF26">
        <v>0</v>
      </c>
      <c r="AG26" t="e">
        <f t="shared" si="9"/>
        <v>#DIV/0!</v>
      </c>
      <c r="AH26" t="e">
        <f t="shared" si="10"/>
        <v>#DIV/0!</v>
      </c>
    </row>
    <row r="27" spans="5:34" ht="14" x14ac:dyDescent="0.15">
      <c r="E27" t="s">
        <v>1115</v>
      </c>
      <c r="F27" t="s">
        <v>1071</v>
      </c>
      <c r="G27" s="32">
        <v>1.8279200000000001E-7</v>
      </c>
      <c r="H27" s="32">
        <v>-1.8036999999999999E-7</v>
      </c>
      <c r="I27">
        <f t="shared" si="0"/>
        <v>-1.9867499671758062</v>
      </c>
      <c r="J27" s="38">
        <v>2.05913E-7</v>
      </c>
      <c r="K27" s="30">
        <v>-2.0323E-7</v>
      </c>
      <c r="L27">
        <f t="shared" si="1"/>
        <v>-1.9869702252893213</v>
      </c>
      <c r="M27" s="30">
        <v>2.24153E-6</v>
      </c>
      <c r="N27" s="30">
        <v>8.4457600000000001E-7</v>
      </c>
      <c r="O27" s="30">
        <f t="shared" si="2"/>
        <v>-0.62321450080971474</v>
      </c>
      <c r="P27" s="30">
        <v>3.3592499999999999E-7</v>
      </c>
      <c r="Q27" s="30">
        <v>3.0697299999999998E-7</v>
      </c>
      <c r="R27">
        <f t="shared" si="3"/>
        <v>-8.6185904591798784E-2</v>
      </c>
      <c r="S27" s="30">
        <v>4.5448700000000001E-7</v>
      </c>
      <c r="T27" s="30">
        <v>2.2105499999999999E-7</v>
      </c>
      <c r="U27">
        <f t="shared" si="4"/>
        <v>-0.51361645107560838</v>
      </c>
      <c r="W27" t="s">
        <v>1116</v>
      </c>
      <c r="X27" t="s">
        <v>1115</v>
      </c>
      <c r="Y27" t="s">
        <v>1071</v>
      </c>
      <c r="Z27" s="30">
        <v>2.1293000000000001E-6</v>
      </c>
      <c r="AA27" s="30">
        <f t="shared" si="5"/>
        <v>-0.56841547594266162</v>
      </c>
      <c r="AB27" s="30">
        <f t="shared" si="6"/>
        <v>9.189729270752907E-7</v>
      </c>
      <c r="AC27" s="30">
        <v>1.3350899999999999E-8</v>
      </c>
      <c r="AD27">
        <f t="shared" si="7"/>
        <v>-1.9868600962325638</v>
      </c>
      <c r="AE27">
        <f t="shared" si="8"/>
        <v>-1.3175470458791336E-8</v>
      </c>
      <c r="AF27" s="30">
        <v>3.0137200000000001E-7</v>
      </c>
      <c r="AG27">
        <f t="shared" si="9"/>
        <v>-1.9868600962325638</v>
      </c>
      <c r="AH27">
        <f t="shared" si="10"/>
        <v>-2.9741200092180019E-7</v>
      </c>
    </row>
    <row r="28" spans="5:34" ht="14" x14ac:dyDescent="0.15">
      <c r="E28" t="s">
        <v>1117</v>
      </c>
      <c r="F28" t="s">
        <v>1088</v>
      </c>
      <c r="G28" s="20">
        <v>2536.5672500000001</v>
      </c>
      <c r="H28" s="20">
        <v>36.262270000000001</v>
      </c>
      <c r="I28">
        <f t="shared" si="0"/>
        <v>-0.98570419530568321</v>
      </c>
      <c r="J28" s="28">
        <v>1664.2496799999999</v>
      </c>
      <c r="K28">
        <v>46.201610000000002</v>
      </c>
      <c r="L28">
        <f t="shared" si="1"/>
        <v>-0.97223877489344024</v>
      </c>
      <c r="M28">
        <v>4227.2896600000004</v>
      </c>
      <c r="N28">
        <v>976.98911999999996</v>
      </c>
      <c r="O28" s="30">
        <f t="shared" si="2"/>
        <v>-0.76888521994492331</v>
      </c>
      <c r="P28">
        <v>5339.4727000000003</v>
      </c>
      <c r="Q28">
        <v>198.86313000000001</v>
      </c>
      <c r="R28">
        <f t="shared" si="3"/>
        <v>-0.96275603581604607</v>
      </c>
      <c r="S28">
        <v>1971.70839</v>
      </c>
      <c r="T28">
        <v>186.92769000000001</v>
      </c>
      <c r="U28">
        <f t="shared" si="4"/>
        <v>-0.90519506284598206</v>
      </c>
      <c r="W28" t="s">
        <v>1118</v>
      </c>
      <c r="X28" t="s">
        <v>1117</v>
      </c>
      <c r="Y28" t="s">
        <v>1088</v>
      </c>
      <c r="Z28" s="30">
        <v>23466.400000000001</v>
      </c>
      <c r="AA28" s="30">
        <f t="shared" si="5"/>
        <v>-0.83704014139545269</v>
      </c>
      <c r="AB28" s="30">
        <f t="shared" si="6"/>
        <v>3824.0812259577492</v>
      </c>
      <c r="AC28">
        <v>182.76363000000001</v>
      </c>
      <c r="AD28">
        <f t="shared" si="7"/>
        <v>-0.97897148509956167</v>
      </c>
      <c r="AE28">
        <f t="shared" si="8"/>
        <v>3.8432477167131984</v>
      </c>
      <c r="AF28">
        <v>4646.86337</v>
      </c>
      <c r="AG28">
        <f t="shared" si="9"/>
        <v>-0.97897148509956167</v>
      </c>
      <c r="AH28">
        <f t="shared" si="10"/>
        <v>97.716635616346082</v>
      </c>
    </row>
    <row r="29" spans="5:34" ht="14" x14ac:dyDescent="0.15">
      <c r="E29" t="s">
        <v>1119</v>
      </c>
      <c r="F29" t="s">
        <v>1088</v>
      </c>
      <c r="G29" s="20">
        <v>849.98469</v>
      </c>
      <c r="H29" s="20">
        <v>236.87648999999999</v>
      </c>
      <c r="I29">
        <f t="shared" si="0"/>
        <v>-0.72131675689358599</v>
      </c>
      <c r="J29" s="28">
        <v>1229.9829299999999</v>
      </c>
      <c r="K29">
        <v>264.09854999999999</v>
      </c>
      <c r="L29">
        <f t="shared" si="1"/>
        <v>-0.78528275185087326</v>
      </c>
      <c r="M29">
        <v>7930.2329499999996</v>
      </c>
      <c r="N29">
        <v>5973.7930299999998</v>
      </c>
      <c r="O29" s="30">
        <f t="shared" si="2"/>
        <v>-0.24670648798532455</v>
      </c>
      <c r="P29">
        <v>1015.63839</v>
      </c>
      <c r="Q29">
        <v>1112.1197500000001</v>
      </c>
      <c r="R29">
        <f t="shared" si="3"/>
        <v>9.4995778960265689E-2</v>
      </c>
      <c r="S29">
        <v>1251.68794</v>
      </c>
      <c r="T29">
        <v>962.40904999999998</v>
      </c>
      <c r="U29">
        <f t="shared" si="4"/>
        <v>-0.23111103075739473</v>
      </c>
      <c r="W29" t="s">
        <v>1120</v>
      </c>
      <c r="X29" t="s">
        <v>1119</v>
      </c>
      <c r="Y29" t="s">
        <v>1088</v>
      </c>
      <c r="Z29">
        <v>9039.73812</v>
      </c>
      <c r="AA29" s="30">
        <f t="shared" si="5"/>
        <v>-0.23890875937135964</v>
      </c>
      <c r="AB29" s="30">
        <f t="shared" si="6"/>
        <v>6880.0655007088126</v>
      </c>
      <c r="AC29">
        <v>56.487130000000001</v>
      </c>
      <c r="AD29">
        <f t="shared" si="7"/>
        <v>-0.75329975437222962</v>
      </c>
      <c r="AE29">
        <f t="shared" si="8"/>
        <v>13.935388845807797</v>
      </c>
      <c r="AF29">
        <v>1148.7979499999999</v>
      </c>
      <c r="AG29">
        <f t="shared" si="9"/>
        <v>-0.75329975437222962</v>
      </c>
      <c r="AH29">
        <f t="shared" si="10"/>
        <v>283.40873644167903</v>
      </c>
    </row>
    <row r="30" spans="5:34" ht="14" x14ac:dyDescent="0.15">
      <c r="E30" t="s">
        <v>1121</v>
      </c>
      <c r="F30" t="s">
        <v>1088</v>
      </c>
      <c r="G30" s="20">
        <v>6259.2236599999997</v>
      </c>
      <c r="H30" s="20">
        <v>201.45547999999999</v>
      </c>
      <c r="I30">
        <f t="shared" si="0"/>
        <v>-0.96781462191750478</v>
      </c>
      <c r="J30" s="28">
        <v>7558.9645399999999</v>
      </c>
      <c r="K30">
        <v>259.98944</v>
      </c>
      <c r="L30">
        <f t="shared" si="1"/>
        <v>-0.96560515152251258</v>
      </c>
      <c r="M30" s="30">
        <v>22941.5</v>
      </c>
      <c r="N30" s="30">
        <v>16820.400000000001</v>
      </c>
      <c r="O30" s="30">
        <f t="shared" si="2"/>
        <v>-0.26681341673386649</v>
      </c>
      <c r="P30">
        <v>8769.6756299999997</v>
      </c>
      <c r="Q30">
        <v>5580.9493599999996</v>
      </c>
      <c r="R30">
        <f t="shared" si="3"/>
        <v>-0.36360823416224808</v>
      </c>
      <c r="S30" s="30">
        <v>11338.6</v>
      </c>
      <c r="T30">
        <v>3531.7232100000001</v>
      </c>
      <c r="U30">
        <f t="shared" si="4"/>
        <v>-0.6885221094314995</v>
      </c>
      <c r="W30" t="s">
        <v>1122</v>
      </c>
      <c r="X30" t="s">
        <v>1121</v>
      </c>
      <c r="Y30" t="s">
        <v>1088</v>
      </c>
      <c r="Z30" s="30">
        <v>59282.9</v>
      </c>
      <c r="AA30" s="30">
        <f t="shared" si="5"/>
        <v>-0.47766776308268299</v>
      </c>
      <c r="AB30" s="30">
        <f t="shared" si="6"/>
        <v>30965.369767945613</v>
      </c>
      <c r="AC30">
        <v>478.72259000000003</v>
      </c>
      <c r="AD30">
        <f t="shared" si="7"/>
        <v>-0.96670988672000868</v>
      </c>
      <c r="AE30">
        <f t="shared" si="8"/>
        <v>15.93672925079084</v>
      </c>
      <c r="AF30">
        <v>5281.2260900000001</v>
      </c>
      <c r="AG30">
        <f t="shared" si="9"/>
        <v>-0.96670988672000868</v>
      </c>
      <c r="AH30">
        <f t="shared" si="10"/>
        <v>175.81261479334563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9"/>
  <sheetViews>
    <sheetView workbookViewId="0"/>
  </sheetViews>
  <sheetFormatPr baseColWidth="10" defaultColWidth="12.6640625" defaultRowHeight="15.75" customHeight="1" x14ac:dyDescent="0.15"/>
  <cols>
    <col min="1" max="1" width="22" customWidth="1"/>
    <col min="3" max="3" width="14.1640625" customWidth="1"/>
    <col min="4" max="4" width="15.1640625" customWidth="1"/>
  </cols>
  <sheetData>
    <row r="1" spans="1:4" ht="15.75" customHeight="1" x14ac:dyDescent="0.15">
      <c r="A1" s="1" t="s">
        <v>16</v>
      </c>
      <c r="B1" s="1" t="s">
        <v>17</v>
      </c>
      <c r="C1" s="1" t="s">
        <v>18</v>
      </c>
      <c r="D1" s="1" t="s">
        <v>19</v>
      </c>
    </row>
    <row r="2" spans="1:4" ht="15.75" customHeight="1" x14ac:dyDescent="0.15">
      <c r="A2" s="4" t="s">
        <v>20</v>
      </c>
      <c r="B2" s="4" t="s">
        <v>21</v>
      </c>
      <c r="C2" s="5">
        <v>45053</v>
      </c>
      <c r="D2" s="6">
        <v>31</v>
      </c>
    </row>
    <row r="3" spans="1:4" ht="15.75" customHeight="1" x14ac:dyDescent="0.15">
      <c r="A3" s="4" t="s">
        <v>22</v>
      </c>
      <c r="B3" s="4" t="s">
        <v>23</v>
      </c>
      <c r="C3" s="6">
        <v>50</v>
      </c>
      <c r="D3" s="6">
        <v>0</v>
      </c>
    </row>
    <row r="4" spans="1:4" ht="15.75" customHeight="1" x14ac:dyDescent="0.15">
      <c r="A4" s="4" t="s">
        <v>24</v>
      </c>
      <c r="B4" s="4" t="s">
        <v>24</v>
      </c>
      <c r="C4" s="6">
        <v>100</v>
      </c>
      <c r="D4" s="6">
        <v>232</v>
      </c>
    </row>
    <row r="5" spans="1:4" ht="15.75" customHeight="1" x14ac:dyDescent="0.15">
      <c r="A5" s="41" t="s">
        <v>25</v>
      </c>
      <c r="B5" s="4" t="s">
        <v>26</v>
      </c>
      <c r="C5" s="5">
        <v>45059</v>
      </c>
      <c r="D5" s="6">
        <v>0</v>
      </c>
    </row>
    <row r="6" spans="1:4" ht="15.75" customHeight="1" x14ac:dyDescent="0.15">
      <c r="A6" s="42"/>
      <c r="B6" s="4" t="s">
        <v>27</v>
      </c>
      <c r="C6" s="6">
        <v>600</v>
      </c>
      <c r="D6" s="6">
        <v>250</v>
      </c>
    </row>
    <row r="7" spans="1:4" ht="15.75" customHeight="1" x14ac:dyDescent="0.15">
      <c r="A7" s="41" t="s">
        <v>28</v>
      </c>
      <c r="B7" s="4" t="s">
        <v>29</v>
      </c>
      <c r="C7" s="6">
        <v>0</v>
      </c>
      <c r="D7" s="6">
        <v>0</v>
      </c>
    </row>
    <row r="8" spans="1:4" ht="15.75" customHeight="1" x14ac:dyDescent="0.15">
      <c r="A8" s="42"/>
      <c r="B8" s="4" t="s">
        <v>30</v>
      </c>
      <c r="C8" s="5">
        <v>45058</v>
      </c>
      <c r="D8" s="6">
        <v>0</v>
      </c>
    </row>
    <row r="9" spans="1:4" ht="15.75" customHeight="1" x14ac:dyDescent="0.15">
      <c r="A9" s="42"/>
      <c r="B9" s="4" t="s">
        <v>31</v>
      </c>
      <c r="C9" s="6" t="s">
        <v>32</v>
      </c>
      <c r="D9" s="6" t="s">
        <v>33</v>
      </c>
    </row>
    <row r="10" spans="1:4" ht="15.75" customHeight="1" x14ac:dyDescent="0.15">
      <c r="A10" s="4" t="s">
        <v>34</v>
      </c>
      <c r="B10" s="4" t="s">
        <v>34</v>
      </c>
      <c r="C10" s="6">
        <v>240</v>
      </c>
      <c r="D10" s="6">
        <v>200</v>
      </c>
    </row>
    <row r="11" spans="1:4" ht="15.75" customHeight="1" x14ac:dyDescent="0.15">
      <c r="A11" s="41" t="s">
        <v>35</v>
      </c>
      <c r="B11" s="4" t="s">
        <v>36</v>
      </c>
      <c r="C11" s="43" t="s">
        <v>37</v>
      </c>
      <c r="D11" s="6">
        <v>14</v>
      </c>
    </row>
    <row r="12" spans="1:4" ht="15.75" customHeight="1" x14ac:dyDescent="0.15">
      <c r="A12" s="42"/>
      <c r="B12" s="4" t="s">
        <v>38</v>
      </c>
      <c r="C12" s="42"/>
      <c r="D12" s="6">
        <v>29</v>
      </c>
    </row>
    <row r="13" spans="1:4" ht="15.75" customHeight="1" x14ac:dyDescent="0.15">
      <c r="A13" s="42"/>
      <c r="B13" s="4" t="s">
        <v>39</v>
      </c>
      <c r="C13" s="6" t="s">
        <v>40</v>
      </c>
      <c r="D13" s="6">
        <v>13</v>
      </c>
    </row>
    <row r="14" spans="1:4" ht="15.75" customHeight="1" x14ac:dyDescent="0.15">
      <c r="A14" s="42"/>
      <c r="B14" s="4" t="s">
        <v>41</v>
      </c>
      <c r="C14" s="6" t="s">
        <v>37</v>
      </c>
      <c r="D14" s="6">
        <v>28</v>
      </c>
    </row>
    <row r="15" spans="1:4" ht="15.75" customHeight="1" x14ac:dyDescent="0.15">
      <c r="A15" s="42"/>
      <c r="B15" s="4" t="s">
        <v>42</v>
      </c>
      <c r="C15" s="5">
        <v>45058</v>
      </c>
      <c r="D15" s="6">
        <v>50</v>
      </c>
    </row>
    <row r="16" spans="1:4" ht="15.75" customHeight="1" x14ac:dyDescent="0.15">
      <c r="A16" s="42"/>
      <c r="B16" s="4" t="s">
        <v>43</v>
      </c>
      <c r="C16" s="6">
        <v>80</v>
      </c>
      <c r="D16" s="43">
        <v>75</v>
      </c>
    </row>
    <row r="17" spans="1:4" ht="15.75" customHeight="1" x14ac:dyDescent="0.15">
      <c r="A17" s="42"/>
      <c r="B17" s="4" t="s">
        <v>44</v>
      </c>
      <c r="C17" s="6" t="s">
        <v>37</v>
      </c>
      <c r="D17" s="42"/>
    </row>
    <row r="18" spans="1:4" ht="15.75" customHeight="1" x14ac:dyDescent="0.15">
      <c r="A18" s="4" t="s">
        <v>45</v>
      </c>
      <c r="B18" s="4" t="s">
        <v>46</v>
      </c>
      <c r="C18" s="6">
        <v>240</v>
      </c>
      <c r="D18" s="6">
        <v>50</v>
      </c>
    </row>
    <row r="19" spans="1:4" ht="15.75" customHeight="1" x14ac:dyDescent="0.15">
      <c r="A19" s="4" t="s">
        <v>47</v>
      </c>
      <c r="B19" s="4" t="s">
        <v>47</v>
      </c>
      <c r="C19" s="6">
        <v>360</v>
      </c>
      <c r="D19" s="6">
        <v>300</v>
      </c>
    </row>
  </sheetData>
  <mergeCells count="5">
    <mergeCell ref="A5:A6"/>
    <mergeCell ref="A7:A9"/>
    <mergeCell ref="A11:A17"/>
    <mergeCell ref="C11:C12"/>
    <mergeCell ref="D16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4"/>
  <sheetViews>
    <sheetView workbookViewId="0">
      <selection activeCell="I30" sqref="I30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7" t="s">
        <v>17</v>
      </c>
      <c r="B1" s="7" t="s">
        <v>48</v>
      </c>
      <c r="C1" s="7" t="s">
        <v>49</v>
      </c>
      <c r="D1" s="7" t="s">
        <v>50</v>
      </c>
      <c r="E1" s="7" t="s">
        <v>51</v>
      </c>
      <c r="F1" s="7" t="s">
        <v>52</v>
      </c>
      <c r="G1" s="7" t="s">
        <v>53</v>
      </c>
    </row>
    <row r="2" spans="1:7" ht="14" x14ac:dyDescent="0.2">
      <c r="A2" s="8" t="s">
        <v>44</v>
      </c>
      <c r="B2" s="9" t="s">
        <v>54</v>
      </c>
      <c r="C2" s="9" t="s">
        <v>55</v>
      </c>
      <c r="D2" s="9" t="s">
        <v>54</v>
      </c>
      <c r="E2" s="9" t="s">
        <v>56</v>
      </c>
      <c r="F2" s="9" t="s">
        <v>57</v>
      </c>
      <c r="G2" s="9" t="s">
        <v>58</v>
      </c>
    </row>
    <row r="3" spans="1:7" ht="14" x14ac:dyDescent="0.2">
      <c r="A3" s="8" t="s">
        <v>59</v>
      </c>
      <c r="B3" s="9" t="s">
        <v>60</v>
      </c>
      <c r="C3" s="9" t="s">
        <v>61</v>
      </c>
      <c r="D3" s="9" t="s">
        <v>60</v>
      </c>
      <c r="E3" s="9" t="s">
        <v>62</v>
      </c>
      <c r="F3" s="9" t="s">
        <v>63</v>
      </c>
      <c r="G3" s="9" t="s">
        <v>64</v>
      </c>
    </row>
    <row r="4" spans="1:7" ht="14" x14ac:dyDescent="0.2">
      <c r="A4" s="8" t="s">
        <v>65</v>
      </c>
      <c r="B4" s="9" t="s">
        <v>66</v>
      </c>
      <c r="C4" s="9" t="s">
        <v>67</v>
      </c>
      <c r="D4" s="9" t="s">
        <v>66</v>
      </c>
      <c r="E4" s="9" t="s">
        <v>68</v>
      </c>
      <c r="F4" s="9" t="s">
        <v>69</v>
      </c>
      <c r="G4" s="9" t="s">
        <v>70</v>
      </c>
    </row>
    <row r="5" spans="1:7" ht="14" x14ac:dyDescent="0.2">
      <c r="A5" s="8" t="s">
        <v>71</v>
      </c>
      <c r="B5" s="9">
        <v>0</v>
      </c>
      <c r="C5" s="9" t="s">
        <v>72</v>
      </c>
      <c r="D5" s="9">
        <v>0</v>
      </c>
      <c r="E5" s="9" t="s">
        <v>73</v>
      </c>
      <c r="F5" s="9" t="s">
        <v>72</v>
      </c>
      <c r="G5" s="9" t="s">
        <v>73</v>
      </c>
    </row>
    <row r="6" spans="1:7" ht="14" x14ac:dyDescent="0.2">
      <c r="A6" s="8" t="s">
        <v>74</v>
      </c>
      <c r="B6" s="9">
        <v>0</v>
      </c>
      <c r="C6" s="9" t="s">
        <v>75</v>
      </c>
      <c r="D6" s="9">
        <v>0</v>
      </c>
      <c r="E6" s="9" t="s">
        <v>76</v>
      </c>
      <c r="F6" s="9" t="s">
        <v>75</v>
      </c>
      <c r="G6" s="9" t="s">
        <v>76</v>
      </c>
    </row>
    <row r="7" spans="1:7" ht="14" x14ac:dyDescent="0.2">
      <c r="A7" s="8" t="s">
        <v>77</v>
      </c>
      <c r="B7" s="9" t="s">
        <v>78</v>
      </c>
      <c r="C7" s="9" t="s">
        <v>79</v>
      </c>
      <c r="D7" s="9" t="s">
        <v>78</v>
      </c>
      <c r="E7" s="9" t="s">
        <v>80</v>
      </c>
      <c r="F7" s="9" t="s">
        <v>81</v>
      </c>
      <c r="G7" s="9" t="s">
        <v>82</v>
      </c>
    </row>
    <row r="8" spans="1:7" ht="14" x14ac:dyDescent="0.2">
      <c r="A8" s="8" t="s">
        <v>83</v>
      </c>
      <c r="B8" s="9" t="s">
        <v>84</v>
      </c>
      <c r="C8" s="9" t="s">
        <v>85</v>
      </c>
      <c r="D8" s="9" t="s">
        <v>84</v>
      </c>
      <c r="E8" s="9" t="s">
        <v>86</v>
      </c>
      <c r="F8" s="9" t="s">
        <v>87</v>
      </c>
      <c r="G8" s="9" t="s">
        <v>88</v>
      </c>
    </row>
    <row r="9" spans="1:7" ht="14" x14ac:dyDescent="0.2">
      <c r="A9" s="8" t="s">
        <v>89</v>
      </c>
      <c r="B9" s="9" t="s">
        <v>90</v>
      </c>
      <c r="C9" s="9" t="s">
        <v>91</v>
      </c>
      <c r="D9" s="9" t="s">
        <v>90</v>
      </c>
      <c r="E9" s="9" t="s">
        <v>92</v>
      </c>
      <c r="F9" s="9" t="s">
        <v>93</v>
      </c>
      <c r="G9" s="9" t="s">
        <v>94</v>
      </c>
    </row>
    <row r="10" spans="1:7" ht="14" x14ac:dyDescent="0.2">
      <c r="A10" s="8" t="s">
        <v>95</v>
      </c>
      <c r="B10" s="9" t="s">
        <v>96</v>
      </c>
      <c r="C10" s="9" t="s">
        <v>97</v>
      </c>
      <c r="D10" s="9" t="s">
        <v>96</v>
      </c>
      <c r="E10" s="9" t="s">
        <v>98</v>
      </c>
      <c r="F10" s="9" t="s">
        <v>99</v>
      </c>
      <c r="G10" s="9" t="s">
        <v>100</v>
      </c>
    </row>
    <row r="11" spans="1:7" ht="14" x14ac:dyDescent="0.2">
      <c r="A11" s="8" t="s">
        <v>101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</row>
    <row r="12" spans="1:7" ht="14" x14ac:dyDescent="0.2">
      <c r="A12" s="8" t="s">
        <v>102</v>
      </c>
      <c r="B12" s="9">
        <v>0</v>
      </c>
      <c r="C12" s="9" t="s">
        <v>103</v>
      </c>
      <c r="D12" s="9">
        <v>0</v>
      </c>
      <c r="E12" s="9" t="s">
        <v>104</v>
      </c>
      <c r="F12" s="9" t="s">
        <v>103</v>
      </c>
      <c r="G12" s="9" t="s">
        <v>104</v>
      </c>
    </row>
    <row r="13" spans="1:7" ht="14" x14ac:dyDescent="0.2">
      <c r="A13" s="8" t="s">
        <v>105</v>
      </c>
      <c r="B13" s="9" t="s">
        <v>106</v>
      </c>
      <c r="C13" s="9" t="s">
        <v>107</v>
      </c>
      <c r="D13" s="9" t="s">
        <v>106</v>
      </c>
      <c r="E13" s="9" t="s">
        <v>108</v>
      </c>
      <c r="F13" s="9" t="s">
        <v>109</v>
      </c>
      <c r="G13" s="9" t="s">
        <v>110</v>
      </c>
    </row>
    <row r="14" spans="1:7" ht="14" x14ac:dyDescent="0.2">
      <c r="A14" s="8" t="s">
        <v>111</v>
      </c>
      <c r="B14" s="9" t="s">
        <v>112</v>
      </c>
      <c r="C14" s="9" t="s">
        <v>113</v>
      </c>
      <c r="D14" s="9" t="s">
        <v>112</v>
      </c>
      <c r="E14" s="9" t="s">
        <v>114</v>
      </c>
      <c r="F14" s="9" t="s">
        <v>115</v>
      </c>
      <c r="G14" s="9" t="s">
        <v>116</v>
      </c>
    </row>
    <row r="15" spans="1:7" ht="14" x14ac:dyDescent="0.2">
      <c r="A15" s="8" t="s">
        <v>117</v>
      </c>
      <c r="B15" s="9">
        <v>0</v>
      </c>
      <c r="C15" s="9" t="s">
        <v>118</v>
      </c>
      <c r="D15" s="9">
        <v>0</v>
      </c>
      <c r="E15" s="9" t="s">
        <v>119</v>
      </c>
      <c r="F15" s="9" t="s">
        <v>118</v>
      </c>
      <c r="G15" s="9" t="s">
        <v>119</v>
      </c>
    </row>
    <row r="16" spans="1:7" ht="14" x14ac:dyDescent="0.2">
      <c r="A16" s="8" t="s">
        <v>120</v>
      </c>
      <c r="B16" s="9" t="s">
        <v>121</v>
      </c>
      <c r="C16" s="9" t="s">
        <v>122</v>
      </c>
      <c r="D16" s="9" t="s">
        <v>121</v>
      </c>
      <c r="E16" s="9" t="s">
        <v>123</v>
      </c>
      <c r="F16" s="9" t="s">
        <v>124</v>
      </c>
      <c r="G16" s="9" t="s">
        <v>125</v>
      </c>
    </row>
    <row r="17" spans="1:7" ht="14" x14ac:dyDescent="0.2">
      <c r="A17" s="8" t="s">
        <v>126</v>
      </c>
      <c r="B17" s="9">
        <v>0</v>
      </c>
      <c r="C17" s="9" t="s">
        <v>127</v>
      </c>
      <c r="D17" s="9">
        <v>0</v>
      </c>
      <c r="E17" s="9" t="s">
        <v>128</v>
      </c>
      <c r="F17" s="9" t="s">
        <v>127</v>
      </c>
      <c r="G17" s="9" t="s">
        <v>128</v>
      </c>
    </row>
    <row r="18" spans="1:7" ht="14" x14ac:dyDescent="0.2">
      <c r="A18" s="8" t="s">
        <v>129</v>
      </c>
      <c r="B18" s="9" t="s">
        <v>130</v>
      </c>
      <c r="C18" s="9" t="s">
        <v>131</v>
      </c>
      <c r="D18" s="9" t="s">
        <v>130</v>
      </c>
      <c r="E18" s="9" t="s">
        <v>132</v>
      </c>
      <c r="F18" s="9" t="s">
        <v>133</v>
      </c>
      <c r="G18" s="9" t="s">
        <v>134</v>
      </c>
    </row>
    <row r="19" spans="1:7" ht="14" x14ac:dyDescent="0.2">
      <c r="A19" s="8" t="s">
        <v>135</v>
      </c>
      <c r="B19" s="9">
        <v>0</v>
      </c>
      <c r="C19" s="9" t="s">
        <v>136</v>
      </c>
      <c r="D19" s="9">
        <v>0</v>
      </c>
      <c r="E19" s="9" t="s">
        <v>137</v>
      </c>
      <c r="F19" s="9" t="s">
        <v>136</v>
      </c>
      <c r="G19" s="9" t="s">
        <v>137</v>
      </c>
    </row>
    <row r="20" spans="1:7" ht="14" x14ac:dyDescent="0.2">
      <c r="A20" s="8" t="s">
        <v>138</v>
      </c>
      <c r="B20" s="9" t="s">
        <v>139</v>
      </c>
      <c r="C20" s="9" t="s">
        <v>140</v>
      </c>
      <c r="D20" s="9" t="s">
        <v>139</v>
      </c>
      <c r="E20" s="9" t="s">
        <v>141</v>
      </c>
      <c r="F20" s="9" t="s">
        <v>142</v>
      </c>
      <c r="G20" s="9" t="s">
        <v>143</v>
      </c>
    </row>
    <row r="21" spans="1:7" ht="14" x14ac:dyDescent="0.2">
      <c r="A21" s="8" t="s">
        <v>144</v>
      </c>
      <c r="B21" s="9" t="s">
        <v>145</v>
      </c>
      <c r="C21" s="9" t="s">
        <v>146</v>
      </c>
      <c r="D21" s="9" t="s">
        <v>145</v>
      </c>
      <c r="E21" s="9" t="s">
        <v>147</v>
      </c>
      <c r="F21" s="9" t="s">
        <v>148</v>
      </c>
      <c r="G21" s="9" t="s">
        <v>149</v>
      </c>
    </row>
    <row r="22" spans="1:7" ht="14" x14ac:dyDescent="0.2">
      <c r="A22" s="8" t="s">
        <v>150</v>
      </c>
      <c r="B22" s="9" t="s">
        <v>151</v>
      </c>
      <c r="C22" s="9" t="s">
        <v>152</v>
      </c>
      <c r="D22" s="9" t="s">
        <v>151</v>
      </c>
      <c r="E22" s="9" t="s">
        <v>153</v>
      </c>
      <c r="F22" s="9" t="s">
        <v>154</v>
      </c>
      <c r="G22" s="9" t="s">
        <v>155</v>
      </c>
    </row>
    <row r="23" spans="1:7" ht="14" x14ac:dyDescent="0.2">
      <c r="A23" s="8" t="s">
        <v>156</v>
      </c>
      <c r="B23" s="9" t="s">
        <v>157</v>
      </c>
      <c r="C23" s="9" t="s">
        <v>158</v>
      </c>
      <c r="D23" s="9">
        <v>0</v>
      </c>
      <c r="E23" s="9">
        <v>0</v>
      </c>
      <c r="F23" s="9" t="s">
        <v>159</v>
      </c>
      <c r="G23" s="9">
        <v>0</v>
      </c>
    </row>
    <row r="24" spans="1:7" ht="14" x14ac:dyDescent="0.2">
      <c r="A24" s="8" t="s">
        <v>160</v>
      </c>
      <c r="B24" s="9">
        <v>0</v>
      </c>
      <c r="C24" s="9" t="s">
        <v>161</v>
      </c>
      <c r="D24" s="9">
        <v>0</v>
      </c>
      <c r="E24" s="9" t="s">
        <v>162</v>
      </c>
      <c r="F24" s="9" t="s">
        <v>161</v>
      </c>
      <c r="G24" s="9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2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10" t="s">
        <v>17</v>
      </c>
      <c r="B1" s="11" t="s">
        <v>163</v>
      </c>
      <c r="C1" s="11" t="s">
        <v>164</v>
      </c>
      <c r="D1" s="11" t="s">
        <v>165</v>
      </c>
      <c r="E1" s="11" t="s">
        <v>166</v>
      </c>
      <c r="F1" s="11" t="s">
        <v>167</v>
      </c>
      <c r="G1" s="11" t="s">
        <v>168</v>
      </c>
      <c r="H1" s="11" t="s">
        <v>169</v>
      </c>
      <c r="I1" s="11"/>
      <c r="J1" s="11"/>
    </row>
    <row r="2" spans="1:10" ht="15.75" customHeight="1" x14ac:dyDescent="0.15">
      <c r="A2" s="12" t="s">
        <v>170</v>
      </c>
      <c r="B2" s="13">
        <v>8</v>
      </c>
      <c r="C2" s="13" t="s">
        <v>171</v>
      </c>
      <c r="D2" s="13" t="s">
        <v>172</v>
      </c>
      <c r="E2" s="13" t="s">
        <v>173</v>
      </c>
      <c r="F2" s="13" t="s">
        <v>174</v>
      </c>
      <c r="G2" s="13" t="s">
        <v>175</v>
      </c>
      <c r="H2" s="13" t="s">
        <v>176</v>
      </c>
      <c r="I2" s="13"/>
      <c r="J2" s="13"/>
    </row>
    <row r="3" spans="1:10" ht="15.75" customHeight="1" x14ac:dyDescent="0.15">
      <c r="A3" s="12" t="s">
        <v>177</v>
      </c>
      <c r="B3" s="13">
        <v>2</v>
      </c>
      <c r="C3" s="13" t="s">
        <v>178</v>
      </c>
      <c r="D3" s="13" t="s">
        <v>179</v>
      </c>
      <c r="E3" s="13" t="s">
        <v>180</v>
      </c>
      <c r="F3" s="13" t="s">
        <v>181</v>
      </c>
      <c r="G3" s="13" t="s">
        <v>182</v>
      </c>
      <c r="H3" s="13" t="s">
        <v>183</v>
      </c>
      <c r="I3" s="13"/>
      <c r="J3" s="13"/>
    </row>
    <row r="4" spans="1:10" ht="15.75" customHeight="1" x14ac:dyDescent="0.15">
      <c r="A4" s="12" t="s">
        <v>184</v>
      </c>
      <c r="B4" s="13"/>
      <c r="C4" s="13" t="s">
        <v>185</v>
      </c>
      <c r="D4" s="13" t="s">
        <v>186</v>
      </c>
      <c r="E4" s="13" t="s">
        <v>187</v>
      </c>
      <c r="F4" s="13" t="s">
        <v>188</v>
      </c>
      <c r="G4" s="13" t="s">
        <v>189</v>
      </c>
      <c r="H4" s="13" t="s">
        <v>190</v>
      </c>
      <c r="I4" s="13"/>
      <c r="J4" s="13"/>
    </row>
    <row r="5" spans="1:10" ht="15.75" customHeight="1" x14ac:dyDescent="0.15">
      <c r="A5" s="12" t="s">
        <v>191</v>
      </c>
      <c r="B5" s="13">
        <v>2</v>
      </c>
      <c r="C5" s="13" t="s">
        <v>192</v>
      </c>
      <c r="D5" s="13" t="s">
        <v>193</v>
      </c>
      <c r="E5" s="13" t="s">
        <v>194</v>
      </c>
      <c r="F5" s="13" t="s">
        <v>195</v>
      </c>
      <c r="G5" s="13" t="s">
        <v>196</v>
      </c>
      <c r="H5" s="13" t="s">
        <v>197</v>
      </c>
      <c r="I5" s="13"/>
      <c r="J5" s="13"/>
    </row>
    <row r="6" spans="1:10" ht="15.75" customHeight="1" x14ac:dyDescent="0.15">
      <c r="A6" s="12" t="s">
        <v>198</v>
      </c>
      <c r="B6" s="13"/>
      <c r="C6" s="13" t="s">
        <v>199</v>
      </c>
      <c r="D6" s="13" t="s">
        <v>200</v>
      </c>
      <c r="E6" s="13" t="s">
        <v>201</v>
      </c>
      <c r="F6" s="13" t="s">
        <v>202</v>
      </c>
      <c r="G6" s="13" t="s">
        <v>203</v>
      </c>
      <c r="H6" s="13" t="s">
        <v>204</v>
      </c>
      <c r="I6" s="13"/>
      <c r="J6" s="13"/>
    </row>
    <row r="7" spans="1:10" ht="15.75" customHeight="1" x14ac:dyDescent="0.15">
      <c r="A7" s="12" t="s">
        <v>205</v>
      </c>
      <c r="B7" s="13">
        <v>4</v>
      </c>
      <c r="C7" s="13" t="s">
        <v>206</v>
      </c>
      <c r="D7" s="13" t="s">
        <v>207</v>
      </c>
      <c r="E7" s="13" t="s">
        <v>208</v>
      </c>
      <c r="F7" s="13" t="s">
        <v>209</v>
      </c>
      <c r="G7" s="13" t="s">
        <v>210</v>
      </c>
      <c r="H7" s="13" t="s">
        <v>211</v>
      </c>
      <c r="I7" s="13"/>
      <c r="J7" s="13"/>
    </row>
    <row r="8" spans="1:10" ht="15.75" customHeight="1" x14ac:dyDescent="0.15">
      <c r="A8" s="12" t="s">
        <v>212</v>
      </c>
      <c r="B8" s="13"/>
      <c r="C8" s="13" t="s">
        <v>213</v>
      </c>
      <c r="D8" s="13" t="s">
        <v>214</v>
      </c>
      <c r="E8" s="13" t="s">
        <v>215</v>
      </c>
      <c r="F8" s="13" t="s">
        <v>216</v>
      </c>
      <c r="G8" s="13" t="s">
        <v>217</v>
      </c>
      <c r="H8" s="13" t="s">
        <v>218</v>
      </c>
      <c r="I8" s="13"/>
      <c r="J8" s="13"/>
    </row>
    <row r="9" spans="1:10" ht="15.75" customHeight="1" x14ac:dyDescent="0.15">
      <c r="A9" s="12" t="s">
        <v>219</v>
      </c>
      <c r="B9" s="13">
        <v>4</v>
      </c>
      <c r="C9" s="13" t="s">
        <v>220</v>
      </c>
      <c r="D9" s="13" t="s">
        <v>221</v>
      </c>
      <c r="E9" s="13" t="s">
        <v>222</v>
      </c>
      <c r="F9" s="13" t="s">
        <v>223</v>
      </c>
      <c r="G9" s="13" t="s">
        <v>224</v>
      </c>
      <c r="H9" s="13" t="s">
        <v>225</v>
      </c>
      <c r="I9" s="13"/>
      <c r="J9" s="13"/>
    </row>
    <row r="10" spans="1:10" ht="15.75" customHeight="1" x14ac:dyDescent="0.15">
      <c r="A10" s="12" t="s">
        <v>226</v>
      </c>
      <c r="B10" s="13"/>
      <c r="C10" s="13" t="s">
        <v>227</v>
      </c>
      <c r="D10" s="13" t="s">
        <v>228</v>
      </c>
      <c r="E10" s="13" t="s">
        <v>229</v>
      </c>
      <c r="F10" s="13" t="s">
        <v>230</v>
      </c>
      <c r="G10" s="13" t="s">
        <v>231</v>
      </c>
      <c r="H10" s="13" t="s">
        <v>232</v>
      </c>
      <c r="I10" s="13"/>
      <c r="J10" s="13"/>
    </row>
    <row r="11" spans="1:10" ht="15.75" customHeight="1" x14ac:dyDescent="0.15">
      <c r="A11" s="12" t="s">
        <v>233</v>
      </c>
      <c r="B11" s="13"/>
      <c r="C11" s="13" t="s">
        <v>234</v>
      </c>
      <c r="D11" s="13" t="s">
        <v>235</v>
      </c>
      <c r="E11" s="13" t="s">
        <v>236</v>
      </c>
      <c r="F11" s="13" t="s">
        <v>237</v>
      </c>
      <c r="G11" s="13" t="s">
        <v>238</v>
      </c>
      <c r="H11" s="13" t="s">
        <v>239</v>
      </c>
      <c r="I11" s="13"/>
      <c r="J11" s="13"/>
    </row>
    <row r="12" spans="1:10" ht="15.75" customHeight="1" x14ac:dyDescent="0.15">
      <c r="A12" s="12" t="s">
        <v>240</v>
      </c>
      <c r="B12" s="13"/>
      <c r="C12" s="13" t="s">
        <v>241</v>
      </c>
      <c r="D12" s="13" t="s">
        <v>242</v>
      </c>
      <c r="E12" s="13" t="s">
        <v>243</v>
      </c>
      <c r="F12" s="13" t="s">
        <v>244</v>
      </c>
      <c r="G12" s="13" t="s">
        <v>245</v>
      </c>
      <c r="H12" s="13" t="s">
        <v>246</v>
      </c>
      <c r="I12" s="13"/>
      <c r="J1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10"/>
  <sheetViews>
    <sheetView workbookViewId="0">
      <selection activeCell="H30" sqref="H30"/>
    </sheetView>
  </sheetViews>
  <sheetFormatPr baseColWidth="10" defaultColWidth="12.6640625" defaultRowHeight="15.75" customHeight="1" x14ac:dyDescent="0.15"/>
  <cols>
    <col min="1" max="1" width="22.6640625" customWidth="1"/>
    <col min="2" max="2" width="17.83203125" customWidth="1"/>
  </cols>
  <sheetData>
    <row r="1" spans="1:17" ht="13" x14ac:dyDescent="0.15">
      <c r="A1" s="39"/>
      <c r="B1" s="14" t="s">
        <v>248</v>
      </c>
      <c r="C1" s="14" t="s">
        <v>249</v>
      </c>
      <c r="D1" s="14" t="s">
        <v>250</v>
      </c>
      <c r="E1" s="14" t="s">
        <v>251</v>
      </c>
      <c r="F1" s="14" t="s">
        <v>252</v>
      </c>
      <c r="H1" s="39"/>
      <c r="I1" s="39"/>
      <c r="J1" s="39"/>
      <c r="K1" s="39"/>
      <c r="L1" s="39"/>
      <c r="M1" s="39"/>
      <c r="N1" s="39"/>
      <c r="O1" s="39"/>
      <c r="P1" s="39"/>
      <c r="Q1" s="39"/>
    </row>
    <row r="2" spans="1:17" ht="13" x14ac:dyDescent="0.15">
      <c r="A2" s="39" t="s">
        <v>253</v>
      </c>
      <c r="B2" s="40" t="s">
        <v>1187</v>
      </c>
      <c r="C2" s="40" t="s">
        <v>1196</v>
      </c>
      <c r="D2" s="40" t="s">
        <v>1205</v>
      </c>
      <c r="E2" s="40" t="s">
        <v>1214</v>
      </c>
      <c r="F2" s="40" t="s">
        <v>1223</v>
      </c>
      <c r="H2" s="14"/>
      <c r="I2" s="40"/>
      <c r="J2" s="40"/>
      <c r="K2" s="40"/>
      <c r="L2" s="40"/>
      <c r="M2" s="40"/>
      <c r="N2" s="40"/>
      <c r="O2" s="40"/>
      <c r="P2" s="40"/>
      <c r="Q2" s="40"/>
    </row>
    <row r="3" spans="1:17" ht="13" x14ac:dyDescent="0.15">
      <c r="A3" s="39" t="s">
        <v>254</v>
      </c>
      <c r="B3" s="40" t="s">
        <v>1188</v>
      </c>
      <c r="C3" s="40" t="s">
        <v>1197</v>
      </c>
      <c r="D3" s="40" t="s">
        <v>1206</v>
      </c>
      <c r="E3" s="40" t="s">
        <v>1215</v>
      </c>
      <c r="F3" s="40" t="s">
        <v>1224</v>
      </c>
      <c r="H3" s="14"/>
      <c r="I3" s="40"/>
      <c r="J3" s="40"/>
      <c r="K3" s="40"/>
      <c r="L3" s="40"/>
      <c r="M3" s="40"/>
      <c r="N3" s="40"/>
      <c r="O3" s="40"/>
      <c r="P3" s="40"/>
      <c r="Q3" s="40"/>
    </row>
    <row r="4" spans="1:17" ht="13" x14ac:dyDescent="0.15">
      <c r="A4" s="39" t="s">
        <v>255</v>
      </c>
      <c r="B4" s="40" t="s">
        <v>1189</v>
      </c>
      <c r="C4" s="40" t="s">
        <v>1198</v>
      </c>
      <c r="D4" s="40" t="s">
        <v>1207</v>
      </c>
      <c r="E4" s="40" t="s">
        <v>1216</v>
      </c>
      <c r="F4" s="40" t="s">
        <v>1225</v>
      </c>
      <c r="H4" s="14"/>
      <c r="I4" s="40"/>
      <c r="J4" s="40"/>
      <c r="K4" s="40"/>
      <c r="L4" s="40"/>
      <c r="M4" s="40"/>
      <c r="N4" s="40"/>
      <c r="O4" s="40"/>
      <c r="P4" s="40"/>
      <c r="Q4" s="40"/>
    </row>
    <row r="5" spans="1:17" ht="13" x14ac:dyDescent="0.15">
      <c r="A5" s="39" t="s">
        <v>256</v>
      </c>
      <c r="B5" s="40" t="s">
        <v>1190</v>
      </c>
      <c r="C5" s="40" t="s">
        <v>1199</v>
      </c>
      <c r="D5" s="40" t="s">
        <v>1208</v>
      </c>
      <c r="E5" s="40" t="s">
        <v>1217</v>
      </c>
      <c r="F5" s="40" t="s">
        <v>1226</v>
      </c>
      <c r="H5" s="14"/>
      <c r="I5" s="40"/>
      <c r="J5" s="40"/>
      <c r="K5" s="40"/>
      <c r="L5" s="40"/>
      <c r="M5" s="40"/>
      <c r="N5" s="40"/>
      <c r="O5" s="40"/>
      <c r="P5" s="40"/>
      <c r="Q5" s="40"/>
    </row>
    <row r="6" spans="1:17" ht="15.75" customHeight="1" x14ac:dyDescent="0.15">
      <c r="A6" s="39" t="s">
        <v>257</v>
      </c>
      <c r="B6" s="40" t="s">
        <v>1191</v>
      </c>
      <c r="C6" s="40" t="s">
        <v>1200</v>
      </c>
      <c r="D6" s="40" t="s">
        <v>1209</v>
      </c>
      <c r="E6" s="40" t="s">
        <v>1218</v>
      </c>
      <c r="F6" s="40" t="s">
        <v>1227</v>
      </c>
      <c r="H6" s="14"/>
      <c r="I6" s="40"/>
      <c r="J6" s="40"/>
      <c r="K6" s="40"/>
      <c r="L6" s="40"/>
      <c r="M6" s="40"/>
      <c r="N6" s="40"/>
      <c r="O6" s="40"/>
      <c r="P6" s="40"/>
      <c r="Q6" s="40"/>
    </row>
    <row r="7" spans="1:17" ht="15.75" customHeight="1" x14ac:dyDescent="0.15">
      <c r="A7" s="39" t="s">
        <v>258</v>
      </c>
      <c r="B7" s="40" t="s">
        <v>1192</v>
      </c>
      <c r="C7" s="40" t="s">
        <v>1201</v>
      </c>
      <c r="D7" s="40" t="s">
        <v>1210</v>
      </c>
      <c r="E7" s="40" t="s">
        <v>1219</v>
      </c>
      <c r="F7" s="40" t="s">
        <v>1228</v>
      </c>
    </row>
    <row r="8" spans="1:17" ht="15.75" customHeight="1" x14ac:dyDescent="0.15">
      <c r="A8" s="39" t="s">
        <v>259</v>
      </c>
      <c r="B8" s="40" t="s">
        <v>1193</v>
      </c>
      <c r="C8" s="40" t="s">
        <v>1202</v>
      </c>
      <c r="D8" s="40" t="s">
        <v>1211</v>
      </c>
      <c r="E8" s="40" t="s">
        <v>1220</v>
      </c>
      <c r="F8" s="40" t="s">
        <v>1229</v>
      </c>
    </row>
    <row r="9" spans="1:17" ht="15.75" customHeight="1" x14ac:dyDescent="0.15">
      <c r="A9" s="39" t="s">
        <v>260</v>
      </c>
      <c r="B9" s="40" t="s">
        <v>1194</v>
      </c>
      <c r="C9" s="40" t="s">
        <v>1203</v>
      </c>
      <c r="D9" s="40" t="s">
        <v>1212</v>
      </c>
      <c r="E9" s="40" t="s">
        <v>1221</v>
      </c>
      <c r="F9" s="40" t="s">
        <v>1230</v>
      </c>
    </row>
    <row r="10" spans="1:17" ht="15.75" customHeight="1" x14ac:dyDescent="0.15">
      <c r="A10" s="39" t="s">
        <v>261</v>
      </c>
      <c r="B10" s="40" t="s">
        <v>1195</v>
      </c>
      <c r="C10" s="40" t="s">
        <v>1204</v>
      </c>
      <c r="D10" s="40" t="s">
        <v>1213</v>
      </c>
      <c r="E10" s="40" t="s">
        <v>1222</v>
      </c>
      <c r="F10" s="40" t="s">
        <v>1231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"/>
  <sheetViews>
    <sheetView workbookViewId="0">
      <selection activeCell="F16" sqref="F16"/>
    </sheetView>
  </sheetViews>
  <sheetFormatPr baseColWidth="10" defaultColWidth="12.6640625" defaultRowHeight="15.75" customHeight="1" x14ac:dyDescent="0.15"/>
  <sheetData>
    <row r="1" spans="1:13" ht="15.75" customHeight="1" x14ac:dyDescent="0.15">
      <c r="A1" s="14" t="s">
        <v>247</v>
      </c>
      <c r="B1" s="14" t="s">
        <v>248</v>
      </c>
      <c r="C1" s="14" t="s">
        <v>249</v>
      </c>
      <c r="D1" s="14" t="s">
        <v>250</v>
      </c>
      <c r="E1" s="14" t="s">
        <v>251</v>
      </c>
      <c r="F1" s="14" t="s">
        <v>252</v>
      </c>
      <c r="H1" s="14"/>
      <c r="I1" s="14"/>
      <c r="J1" s="14"/>
      <c r="K1" s="14"/>
      <c r="L1" s="14"/>
      <c r="M1" s="14"/>
    </row>
    <row r="2" spans="1:13" ht="15.75" customHeight="1" x14ac:dyDescent="0.15">
      <c r="A2" s="14" t="s">
        <v>253</v>
      </c>
      <c r="B2" s="4" t="s">
        <v>1150</v>
      </c>
      <c r="C2" s="4" t="s">
        <v>1151</v>
      </c>
      <c r="D2" s="4" t="s">
        <v>1152</v>
      </c>
      <c r="E2" s="4" t="s">
        <v>1153</v>
      </c>
      <c r="F2" s="4" t="s">
        <v>1154</v>
      </c>
      <c r="H2" s="14"/>
      <c r="I2" s="13"/>
      <c r="J2" s="13"/>
      <c r="K2" s="13"/>
      <c r="L2" s="13"/>
      <c r="M2" s="13"/>
    </row>
    <row r="3" spans="1:13" ht="15.75" customHeight="1" x14ac:dyDescent="0.15">
      <c r="A3" s="14" t="s">
        <v>254</v>
      </c>
      <c r="B3" s="4" t="s">
        <v>1150</v>
      </c>
      <c r="C3" s="4" t="s">
        <v>1155</v>
      </c>
      <c r="D3" s="4" t="s">
        <v>1156</v>
      </c>
      <c r="E3" s="4" t="s">
        <v>1157</v>
      </c>
      <c r="F3" s="4" t="s">
        <v>1158</v>
      </c>
      <c r="H3" s="14"/>
      <c r="I3" s="13"/>
      <c r="J3" s="13"/>
      <c r="K3" s="13"/>
      <c r="L3" s="13"/>
      <c r="M3" s="13"/>
    </row>
    <row r="4" spans="1:13" ht="15.75" customHeight="1" x14ac:dyDescent="0.15">
      <c r="A4" s="14" t="s">
        <v>255</v>
      </c>
      <c r="B4" s="4" t="s">
        <v>1150</v>
      </c>
      <c r="C4" s="4" t="s">
        <v>1159</v>
      </c>
      <c r="D4" s="4" t="s">
        <v>1160</v>
      </c>
      <c r="E4" s="4" t="s">
        <v>1161</v>
      </c>
      <c r="F4" s="4" t="s">
        <v>1162</v>
      </c>
      <c r="H4" s="14"/>
      <c r="I4" s="13"/>
      <c r="J4" s="13"/>
      <c r="K4" s="13"/>
      <c r="L4" s="13"/>
      <c r="M4" s="13"/>
    </row>
    <row r="5" spans="1:13" ht="15.75" customHeight="1" x14ac:dyDescent="0.15">
      <c r="A5" s="14" t="s">
        <v>256</v>
      </c>
      <c r="B5" s="4" t="s">
        <v>1150</v>
      </c>
      <c r="C5" s="4" t="s">
        <v>1163</v>
      </c>
      <c r="D5" s="4" t="s">
        <v>1164</v>
      </c>
      <c r="E5" s="4" t="s">
        <v>1165</v>
      </c>
      <c r="F5" s="4" t="s">
        <v>1166</v>
      </c>
      <c r="H5" s="14"/>
      <c r="I5" s="13"/>
      <c r="J5" s="13"/>
      <c r="K5" s="13"/>
      <c r="L5" s="13"/>
      <c r="M5" s="13"/>
    </row>
    <row r="6" spans="1:13" ht="15.75" customHeight="1" x14ac:dyDescent="0.15">
      <c r="A6" s="14" t="s">
        <v>257</v>
      </c>
      <c r="B6" s="4" t="s">
        <v>1150</v>
      </c>
      <c r="C6" s="4" t="s">
        <v>1167</v>
      </c>
      <c r="D6" s="4" t="s">
        <v>1168</v>
      </c>
      <c r="E6" s="4" t="s">
        <v>1169</v>
      </c>
      <c r="F6" s="4" t="s">
        <v>1170</v>
      </c>
      <c r="H6" s="14"/>
      <c r="I6" s="13"/>
      <c r="J6" s="13"/>
      <c r="K6" s="13"/>
      <c r="L6" s="13"/>
      <c r="M6" s="13"/>
    </row>
    <row r="7" spans="1:13" ht="15.75" customHeight="1" x14ac:dyDescent="0.15">
      <c r="A7" s="14" t="s">
        <v>258</v>
      </c>
      <c r="B7" s="4" t="s">
        <v>1150</v>
      </c>
      <c r="C7" s="4" t="s">
        <v>1171</v>
      </c>
      <c r="D7" s="4" t="s">
        <v>1172</v>
      </c>
      <c r="E7" s="4" t="s">
        <v>1173</v>
      </c>
      <c r="F7" s="4" t="s">
        <v>1174</v>
      </c>
      <c r="H7" s="14"/>
      <c r="I7" s="13"/>
      <c r="J7" s="13"/>
      <c r="K7" s="13"/>
      <c r="L7" s="13"/>
      <c r="M7" s="13"/>
    </row>
    <row r="8" spans="1:13" ht="15.75" customHeight="1" x14ac:dyDescent="0.15">
      <c r="A8" s="14" t="s">
        <v>259</v>
      </c>
      <c r="B8" s="4" t="s">
        <v>1150</v>
      </c>
      <c r="C8" s="4" t="s">
        <v>1175</v>
      </c>
      <c r="D8" s="4" t="s">
        <v>1176</v>
      </c>
      <c r="E8" s="4" t="s">
        <v>1177</v>
      </c>
      <c r="F8" s="4" t="s">
        <v>1178</v>
      </c>
      <c r="H8" s="14"/>
      <c r="I8" s="13"/>
      <c r="J8" s="13"/>
      <c r="K8" s="13"/>
      <c r="L8" s="13"/>
      <c r="M8" s="13"/>
    </row>
    <row r="9" spans="1:13" ht="15.75" customHeight="1" x14ac:dyDescent="0.15">
      <c r="A9" s="14" t="s">
        <v>260</v>
      </c>
      <c r="B9" s="4" t="s">
        <v>1150</v>
      </c>
      <c r="C9" s="4" t="s">
        <v>1179</v>
      </c>
      <c r="D9" s="4" t="s">
        <v>1180</v>
      </c>
      <c r="E9" s="4" t="s">
        <v>1181</v>
      </c>
      <c r="F9" s="4" t="s">
        <v>1182</v>
      </c>
      <c r="H9" s="14"/>
      <c r="I9" s="13"/>
      <c r="J9" s="13"/>
      <c r="K9" s="13"/>
      <c r="L9" s="13"/>
      <c r="M9" s="13"/>
    </row>
    <row r="10" spans="1:13" ht="15.75" customHeight="1" x14ac:dyDescent="0.15">
      <c r="A10" s="14" t="s">
        <v>261</v>
      </c>
      <c r="B10" s="4" t="s">
        <v>1150</v>
      </c>
      <c r="C10" s="4" t="s">
        <v>1183</v>
      </c>
      <c r="D10" s="4" t="s">
        <v>1184</v>
      </c>
      <c r="E10" s="4" t="s">
        <v>1185</v>
      </c>
      <c r="F10" s="4" t="s">
        <v>1186</v>
      </c>
      <c r="H10" s="14"/>
      <c r="I10" s="13"/>
      <c r="J10" s="13"/>
      <c r="K10" s="13"/>
      <c r="L10" s="13"/>
      <c r="M10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C37"/>
  <sheetViews>
    <sheetView tabSelected="1" topLeftCell="T1" workbookViewId="0">
      <selection activeCell="AH43" sqref="AH43"/>
    </sheetView>
  </sheetViews>
  <sheetFormatPr baseColWidth="10" defaultColWidth="12.6640625" defaultRowHeight="15.75" customHeight="1" x14ac:dyDescent="0.15"/>
  <sheetData>
    <row r="1" spans="1:55" ht="15.75" customHeight="1" x14ac:dyDescent="0.15">
      <c r="B1" s="45"/>
      <c r="C1" s="42"/>
      <c r="D1" s="42"/>
      <c r="E1" s="42"/>
      <c r="F1" s="45"/>
      <c r="G1" s="42"/>
      <c r="H1" s="42"/>
      <c r="I1" s="42"/>
      <c r="J1" s="44"/>
      <c r="K1" s="42"/>
      <c r="L1" s="42"/>
      <c r="M1" s="42"/>
      <c r="N1" s="44"/>
      <c r="O1" s="42"/>
      <c r="P1" s="42"/>
      <c r="Q1" s="42"/>
      <c r="R1" s="44"/>
      <c r="S1" s="42"/>
      <c r="T1" s="42"/>
      <c r="U1" s="42"/>
      <c r="V1" s="44"/>
      <c r="W1" s="42"/>
      <c r="X1" s="42"/>
      <c r="Y1" s="42"/>
      <c r="Z1" s="44"/>
      <c r="AA1" s="42"/>
      <c r="AB1" s="42"/>
      <c r="AC1" s="42"/>
      <c r="AD1" s="44"/>
      <c r="AE1" s="42"/>
      <c r="AF1" s="42"/>
      <c r="AG1" s="42"/>
      <c r="AH1" s="44"/>
      <c r="AI1" s="42"/>
      <c r="AJ1" s="42"/>
      <c r="AK1" s="42"/>
    </row>
    <row r="2" spans="1:55" ht="15" x14ac:dyDescent="0.2">
      <c r="A2" s="15" t="s">
        <v>1376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 t="s">
        <v>250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 t="s">
        <v>252</v>
      </c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 t="s">
        <v>1717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</row>
    <row r="3" spans="1:55" ht="15" x14ac:dyDescent="0.2">
      <c r="A3" s="39" t="s">
        <v>253</v>
      </c>
      <c r="B3" s="39" t="s">
        <v>254</v>
      </c>
      <c r="C3" s="39" t="s">
        <v>255</v>
      </c>
      <c r="D3" s="39" t="s">
        <v>256</v>
      </c>
      <c r="E3" s="39" t="s">
        <v>257</v>
      </c>
      <c r="F3" s="39" t="s">
        <v>258</v>
      </c>
      <c r="G3" s="39" t="s">
        <v>259</v>
      </c>
      <c r="H3" s="39" t="s">
        <v>260</v>
      </c>
      <c r="I3" s="39" t="s">
        <v>261</v>
      </c>
      <c r="K3" s="15"/>
      <c r="L3" s="39" t="s">
        <v>253</v>
      </c>
      <c r="M3" s="39" t="s">
        <v>254</v>
      </c>
      <c r="N3" s="39" t="s">
        <v>255</v>
      </c>
      <c r="O3" s="39" t="s">
        <v>256</v>
      </c>
      <c r="P3" s="39" t="s">
        <v>257</v>
      </c>
      <c r="Q3" s="39" t="s">
        <v>258</v>
      </c>
      <c r="R3" s="39" t="s">
        <v>259</v>
      </c>
      <c r="S3" s="39" t="s">
        <v>260</v>
      </c>
      <c r="T3" s="39" t="s">
        <v>261</v>
      </c>
      <c r="V3" s="15"/>
      <c r="W3" s="39" t="s">
        <v>253</v>
      </c>
      <c r="X3" s="39" t="s">
        <v>254</v>
      </c>
      <c r="Y3" s="39" t="s">
        <v>255</v>
      </c>
      <c r="Z3" s="39" t="s">
        <v>256</v>
      </c>
      <c r="AA3" s="39" t="s">
        <v>257</v>
      </c>
      <c r="AB3" s="39" t="s">
        <v>258</v>
      </c>
      <c r="AC3" s="39" t="s">
        <v>259</v>
      </c>
      <c r="AD3" s="39" t="s">
        <v>260</v>
      </c>
      <c r="AE3" s="39" t="s">
        <v>261</v>
      </c>
      <c r="AG3" s="15"/>
      <c r="AH3" s="39" t="s">
        <v>253</v>
      </c>
      <c r="AI3" s="39" t="s">
        <v>254</v>
      </c>
      <c r="AJ3" s="39" t="s">
        <v>255</v>
      </c>
      <c r="AK3" s="39" t="s">
        <v>256</v>
      </c>
      <c r="AL3" s="39" t="s">
        <v>257</v>
      </c>
      <c r="AM3" s="39" t="s">
        <v>258</v>
      </c>
      <c r="AN3" s="39" t="s">
        <v>259</v>
      </c>
      <c r="AO3" s="39" t="s">
        <v>260</v>
      </c>
      <c r="AP3" s="39" t="s">
        <v>261</v>
      </c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</row>
    <row r="4" spans="1:55" ht="15" x14ac:dyDescent="0.2">
      <c r="A4" s="39" t="s">
        <v>17</v>
      </c>
      <c r="B4" s="39"/>
      <c r="C4" s="39"/>
      <c r="D4" s="39"/>
      <c r="E4" s="39"/>
      <c r="F4" s="39"/>
      <c r="G4" s="39"/>
      <c r="H4" s="39"/>
      <c r="I4" s="39"/>
      <c r="J4" s="39"/>
      <c r="K4" s="15"/>
      <c r="L4" s="39" t="s">
        <v>17</v>
      </c>
      <c r="M4" s="39"/>
      <c r="N4" s="39"/>
      <c r="O4" s="39"/>
      <c r="P4" s="39"/>
      <c r="Q4" s="39"/>
      <c r="R4" s="39"/>
      <c r="S4" s="39"/>
      <c r="T4" s="39"/>
      <c r="U4" s="39"/>
      <c r="V4" s="15"/>
      <c r="W4" s="39" t="s">
        <v>17</v>
      </c>
      <c r="X4" s="39"/>
      <c r="Y4" s="39"/>
      <c r="Z4" s="39"/>
      <c r="AA4" s="39"/>
      <c r="AB4" s="39"/>
      <c r="AC4" s="39"/>
      <c r="AD4" s="39"/>
      <c r="AE4" s="39"/>
      <c r="AF4" s="39"/>
      <c r="AG4" s="15"/>
      <c r="AH4" s="39" t="s">
        <v>17</v>
      </c>
      <c r="AI4" s="39"/>
      <c r="AJ4" s="39"/>
      <c r="AK4" s="39"/>
      <c r="AL4" s="39"/>
      <c r="AM4" s="39"/>
      <c r="AN4" s="39"/>
      <c r="AO4" s="39"/>
      <c r="AP4" s="39"/>
      <c r="AQ4" s="39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5" ht="15" x14ac:dyDescent="0.2">
      <c r="A5" s="39" t="s">
        <v>44</v>
      </c>
      <c r="B5" s="40" t="s">
        <v>750</v>
      </c>
      <c r="C5" s="40" t="s">
        <v>754</v>
      </c>
      <c r="D5" s="40" t="s">
        <v>758</v>
      </c>
      <c r="E5" s="40" t="s">
        <v>762</v>
      </c>
      <c r="F5" s="40" t="s">
        <v>766</v>
      </c>
      <c r="G5" s="40" t="s">
        <v>770</v>
      </c>
      <c r="H5" s="40" t="s">
        <v>774</v>
      </c>
      <c r="I5" s="40" t="s">
        <v>778</v>
      </c>
      <c r="J5" s="40" t="s">
        <v>782</v>
      </c>
      <c r="K5" s="15"/>
      <c r="L5" s="39" t="s">
        <v>44</v>
      </c>
      <c r="M5" s="40" t="s">
        <v>751</v>
      </c>
      <c r="N5" s="40" t="s">
        <v>755</v>
      </c>
      <c r="O5" s="40" t="s">
        <v>759</v>
      </c>
      <c r="P5" s="40" t="s">
        <v>763</v>
      </c>
      <c r="Q5" s="40" t="s">
        <v>767</v>
      </c>
      <c r="R5" s="40" t="s">
        <v>771</v>
      </c>
      <c r="S5" s="40" t="s">
        <v>775</v>
      </c>
      <c r="T5" s="40" t="s">
        <v>779</v>
      </c>
      <c r="U5" s="40" t="s">
        <v>783</v>
      </c>
      <c r="V5" s="15"/>
      <c r="W5" s="39" t="s">
        <v>44</v>
      </c>
      <c r="X5" s="40" t="s">
        <v>752</v>
      </c>
      <c r="Y5" s="40" t="s">
        <v>756</v>
      </c>
      <c r="Z5" s="40" t="s">
        <v>760</v>
      </c>
      <c r="AA5" s="40" t="s">
        <v>764</v>
      </c>
      <c r="AB5" s="40" t="s">
        <v>768</v>
      </c>
      <c r="AC5" s="40" t="s">
        <v>772</v>
      </c>
      <c r="AD5" s="40" t="s">
        <v>776</v>
      </c>
      <c r="AE5" s="40" t="s">
        <v>780</v>
      </c>
      <c r="AF5" s="40" t="s">
        <v>784</v>
      </c>
      <c r="AG5" s="15"/>
      <c r="AH5" s="39" t="s">
        <v>44</v>
      </c>
      <c r="AI5" s="40" t="s">
        <v>753</v>
      </c>
      <c r="AJ5" s="40" t="s">
        <v>757</v>
      </c>
      <c r="AK5" s="40" t="s">
        <v>761</v>
      </c>
      <c r="AL5" s="40" t="s">
        <v>765</v>
      </c>
      <c r="AM5" s="40" t="s">
        <v>769</v>
      </c>
      <c r="AN5" s="40" t="s">
        <v>773</v>
      </c>
      <c r="AO5" s="40" t="s">
        <v>777</v>
      </c>
      <c r="AP5" s="40" t="s">
        <v>781</v>
      </c>
      <c r="AQ5" s="40" t="s">
        <v>785</v>
      </c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55" ht="15" x14ac:dyDescent="0.2">
      <c r="A6" s="39" t="s">
        <v>59</v>
      </c>
      <c r="B6" s="40" t="s">
        <v>822</v>
      </c>
      <c r="C6" s="40" t="s">
        <v>826</v>
      </c>
      <c r="D6" s="40" t="s">
        <v>830</v>
      </c>
      <c r="E6" s="40" t="s">
        <v>834</v>
      </c>
      <c r="F6" s="40" t="s">
        <v>838</v>
      </c>
      <c r="G6" s="40" t="s">
        <v>842</v>
      </c>
      <c r="H6" s="40" t="s">
        <v>846</v>
      </c>
      <c r="I6" s="40" t="s">
        <v>850</v>
      </c>
      <c r="J6" s="40" t="s">
        <v>854</v>
      </c>
      <c r="K6" s="15"/>
      <c r="L6" s="39" t="s">
        <v>59</v>
      </c>
      <c r="M6" s="40" t="s">
        <v>823</v>
      </c>
      <c r="N6" s="40" t="s">
        <v>827</v>
      </c>
      <c r="O6" s="40" t="s">
        <v>831</v>
      </c>
      <c r="P6" s="40" t="s">
        <v>835</v>
      </c>
      <c r="Q6" s="40" t="s">
        <v>839</v>
      </c>
      <c r="R6" s="40" t="s">
        <v>843</v>
      </c>
      <c r="S6" s="40" t="s">
        <v>847</v>
      </c>
      <c r="T6" s="40" t="s">
        <v>851</v>
      </c>
      <c r="U6" s="40" t="s">
        <v>855</v>
      </c>
      <c r="V6" s="15"/>
      <c r="W6" s="39" t="s">
        <v>59</v>
      </c>
      <c r="X6" s="40" t="s">
        <v>824</v>
      </c>
      <c r="Y6" s="40" t="s">
        <v>828</v>
      </c>
      <c r="Z6" s="40" t="s">
        <v>832</v>
      </c>
      <c r="AA6" s="40" t="s">
        <v>836</v>
      </c>
      <c r="AB6" s="40" t="s">
        <v>840</v>
      </c>
      <c r="AC6" s="40" t="s">
        <v>844</v>
      </c>
      <c r="AD6" s="40" t="s">
        <v>848</v>
      </c>
      <c r="AE6" s="40" t="s">
        <v>852</v>
      </c>
      <c r="AF6" s="40" t="s">
        <v>856</v>
      </c>
      <c r="AG6" s="15"/>
      <c r="AH6" s="39" t="s">
        <v>59</v>
      </c>
      <c r="AI6" s="40" t="s">
        <v>825</v>
      </c>
      <c r="AJ6" s="40" t="s">
        <v>829</v>
      </c>
      <c r="AK6" s="40" t="s">
        <v>833</v>
      </c>
      <c r="AL6" s="40" t="s">
        <v>837</v>
      </c>
      <c r="AM6" s="40" t="s">
        <v>841</v>
      </c>
      <c r="AN6" s="40" t="s">
        <v>845</v>
      </c>
      <c r="AO6" s="40" t="s">
        <v>849</v>
      </c>
      <c r="AP6" s="40" t="s">
        <v>853</v>
      </c>
      <c r="AQ6" s="40" t="s">
        <v>857</v>
      </c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</row>
    <row r="7" spans="1:55" ht="15" x14ac:dyDescent="0.2">
      <c r="A7" s="39" t="s">
        <v>65</v>
      </c>
      <c r="B7" s="40" t="s">
        <v>1232</v>
      </c>
      <c r="C7" s="40" t="s">
        <v>1233</v>
      </c>
      <c r="D7" s="40" t="s">
        <v>1234</v>
      </c>
      <c r="E7" s="40" t="s">
        <v>1235</v>
      </c>
      <c r="F7" s="40" t="s">
        <v>1236</v>
      </c>
      <c r="G7" s="40" t="s">
        <v>1237</v>
      </c>
      <c r="H7" s="40" t="s">
        <v>1238</v>
      </c>
      <c r="I7" s="40" t="s">
        <v>1239</v>
      </c>
      <c r="J7" s="40" t="s">
        <v>1240</v>
      </c>
      <c r="K7" s="15"/>
      <c r="L7" s="39" t="s">
        <v>65</v>
      </c>
      <c r="M7" s="40" t="s">
        <v>1377</v>
      </c>
      <c r="N7" s="40" t="s">
        <v>1378</v>
      </c>
      <c r="O7" s="40" t="s">
        <v>1379</v>
      </c>
      <c r="P7" s="40" t="s">
        <v>1380</v>
      </c>
      <c r="Q7" s="40" t="s">
        <v>1381</v>
      </c>
      <c r="R7" s="40" t="s">
        <v>1382</v>
      </c>
      <c r="S7" s="40" t="s">
        <v>1383</v>
      </c>
      <c r="T7" s="40" t="s">
        <v>1384</v>
      </c>
      <c r="U7" s="40" t="s">
        <v>1385</v>
      </c>
      <c r="V7" s="15"/>
      <c r="W7" s="39" t="s">
        <v>65</v>
      </c>
      <c r="X7" s="40" t="s">
        <v>1521</v>
      </c>
      <c r="Y7" s="40" t="s">
        <v>1522</v>
      </c>
      <c r="Z7" s="40" t="s">
        <v>1523</v>
      </c>
      <c r="AA7" s="40" t="s">
        <v>1524</v>
      </c>
      <c r="AB7" s="40" t="s">
        <v>1525</v>
      </c>
      <c r="AC7" s="40" t="s">
        <v>1526</v>
      </c>
      <c r="AD7" s="40" t="s">
        <v>1527</v>
      </c>
      <c r="AE7" s="40" t="s">
        <v>1528</v>
      </c>
      <c r="AF7" s="40" t="s">
        <v>1529</v>
      </c>
      <c r="AG7" s="15"/>
      <c r="AH7" s="39" t="s">
        <v>65</v>
      </c>
      <c r="AI7" s="40" t="s">
        <v>1619</v>
      </c>
      <c r="AJ7" s="40" t="s">
        <v>1620</v>
      </c>
      <c r="AK7" s="40" t="s">
        <v>1621</v>
      </c>
      <c r="AL7" s="40" t="s">
        <v>1622</v>
      </c>
      <c r="AM7" s="40" t="s">
        <v>1623</v>
      </c>
      <c r="AN7" s="40" t="s">
        <v>1624</v>
      </c>
      <c r="AO7" s="40" t="s">
        <v>1625</v>
      </c>
      <c r="AP7" s="40" t="s">
        <v>1626</v>
      </c>
      <c r="AQ7" s="40" t="s">
        <v>1627</v>
      </c>
    </row>
    <row r="8" spans="1:55" ht="15" x14ac:dyDescent="0.2">
      <c r="A8" s="39" t="s">
        <v>71</v>
      </c>
      <c r="B8" s="40" t="s">
        <v>1241</v>
      </c>
      <c r="C8" s="40" t="s">
        <v>1242</v>
      </c>
      <c r="D8" s="40" t="s">
        <v>1243</v>
      </c>
      <c r="E8" s="40" t="s">
        <v>1244</v>
      </c>
      <c r="F8" s="40" t="s">
        <v>1245</v>
      </c>
      <c r="G8" s="40" t="s">
        <v>1246</v>
      </c>
      <c r="H8" s="40" t="s">
        <v>1247</v>
      </c>
      <c r="I8" s="40" t="s">
        <v>1248</v>
      </c>
      <c r="J8" s="40" t="s">
        <v>1249</v>
      </c>
      <c r="K8" s="15"/>
      <c r="L8" s="39" t="s">
        <v>71</v>
      </c>
      <c r="M8" s="40" t="s">
        <v>1386</v>
      </c>
      <c r="N8" s="40" t="s">
        <v>1387</v>
      </c>
      <c r="O8" s="40" t="s">
        <v>1388</v>
      </c>
      <c r="P8" s="40" t="s">
        <v>1389</v>
      </c>
      <c r="Q8" s="40" t="s">
        <v>1390</v>
      </c>
      <c r="R8" s="40" t="s">
        <v>1391</v>
      </c>
      <c r="S8" s="40" t="s">
        <v>1392</v>
      </c>
      <c r="T8" s="40" t="s">
        <v>1393</v>
      </c>
      <c r="U8" s="40" t="s">
        <v>1394</v>
      </c>
      <c r="V8" s="15"/>
      <c r="W8" s="39" t="s">
        <v>71</v>
      </c>
      <c r="X8" s="40" t="s">
        <v>1530</v>
      </c>
      <c r="Y8" s="40" t="s">
        <v>1531</v>
      </c>
      <c r="Z8" s="40" t="s">
        <v>1243</v>
      </c>
      <c r="AA8" s="40" t="s">
        <v>1532</v>
      </c>
      <c r="AB8" s="40" t="s">
        <v>1533</v>
      </c>
      <c r="AC8" s="40" t="s">
        <v>1534</v>
      </c>
      <c r="AD8" s="40" t="s">
        <v>1535</v>
      </c>
      <c r="AE8" s="40" t="s">
        <v>1536</v>
      </c>
      <c r="AF8" s="40" t="s">
        <v>1537</v>
      </c>
      <c r="AG8" s="15"/>
      <c r="AH8" s="39" t="s">
        <v>71</v>
      </c>
      <c r="AI8" s="40" t="s">
        <v>1628</v>
      </c>
      <c r="AJ8" s="40" t="s">
        <v>1629</v>
      </c>
      <c r="AK8" s="40" t="s">
        <v>1388</v>
      </c>
      <c r="AL8" s="40" t="s">
        <v>1630</v>
      </c>
      <c r="AM8" s="40" t="s">
        <v>1631</v>
      </c>
      <c r="AN8" s="40" t="s">
        <v>1632</v>
      </c>
      <c r="AO8" s="40" t="s">
        <v>1633</v>
      </c>
      <c r="AP8" s="40" t="s">
        <v>1634</v>
      </c>
      <c r="AQ8" s="40" t="s">
        <v>1635</v>
      </c>
    </row>
    <row r="9" spans="1:55" ht="15" x14ac:dyDescent="0.2">
      <c r="A9" s="39" t="s">
        <v>74</v>
      </c>
      <c r="B9" s="40" t="s">
        <v>1250</v>
      </c>
      <c r="C9" s="40" t="s">
        <v>1251</v>
      </c>
      <c r="D9" s="40" t="s">
        <v>1252</v>
      </c>
      <c r="E9" s="40" t="s">
        <v>1253</v>
      </c>
      <c r="F9" s="40" t="s">
        <v>1254</v>
      </c>
      <c r="G9" s="40" t="s">
        <v>1255</v>
      </c>
      <c r="H9" s="40" t="s">
        <v>1256</v>
      </c>
      <c r="I9" s="40" t="s">
        <v>1257</v>
      </c>
      <c r="J9" s="40" t="s">
        <v>1258</v>
      </c>
      <c r="K9" s="15"/>
      <c r="L9" s="39" t="s">
        <v>74</v>
      </c>
      <c r="M9" s="40" t="s">
        <v>1395</v>
      </c>
      <c r="N9" s="40" t="s">
        <v>1396</v>
      </c>
      <c r="O9" s="40" t="s">
        <v>1397</v>
      </c>
      <c r="P9" s="40" t="s">
        <v>1398</v>
      </c>
      <c r="Q9" s="40" t="s">
        <v>1399</v>
      </c>
      <c r="R9" s="40" t="s">
        <v>1400</v>
      </c>
      <c r="S9" s="40" t="s">
        <v>1401</v>
      </c>
      <c r="T9" s="40" t="s">
        <v>1402</v>
      </c>
      <c r="U9" s="40" t="s">
        <v>1403</v>
      </c>
      <c r="V9" s="15"/>
      <c r="W9" s="39" t="s">
        <v>74</v>
      </c>
      <c r="X9" s="40" t="s">
        <v>1538</v>
      </c>
      <c r="Y9" s="40" t="s">
        <v>1539</v>
      </c>
      <c r="Z9" s="40" t="s">
        <v>1540</v>
      </c>
      <c r="AA9" s="40" t="s">
        <v>1541</v>
      </c>
      <c r="AB9" s="40" t="s">
        <v>1542</v>
      </c>
      <c r="AC9" s="40" t="s">
        <v>1543</v>
      </c>
      <c r="AD9" s="40" t="s">
        <v>1544</v>
      </c>
      <c r="AE9" s="40" t="s">
        <v>1545</v>
      </c>
      <c r="AF9" s="40" t="s">
        <v>1546</v>
      </c>
      <c r="AG9" s="15"/>
      <c r="AH9" s="39" t="s">
        <v>74</v>
      </c>
      <c r="AI9" s="40" t="s">
        <v>1636</v>
      </c>
      <c r="AJ9" s="40" t="s">
        <v>1637</v>
      </c>
      <c r="AK9" s="40" t="s">
        <v>1638</v>
      </c>
      <c r="AL9" s="40" t="s">
        <v>1639</v>
      </c>
      <c r="AM9" s="40" t="s">
        <v>1640</v>
      </c>
      <c r="AN9" s="40" t="s">
        <v>1641</v>
      </c>
      <c r="AO9" s="40" t="s">
        <v>1642</v>
      </c>
      <c r="AP9" s="40" t="s">
        <v>1643</v>
      </c>
      <c r="AQ9" s="40" t="s">
        <v>1644</v>
      </c>
    </row>
    <row r="10" spans="1:55" ht="15" x14ac:dyDescent="0.2">
      <c r="A10" s="39" t="s">
        <v>77</v>
      </c>
      <c r="B10" s="40" t="s">
        <v>1259</v>
      </c>
      <c r="C10" s="40" t="s">
        <v>1260</v>
      </c>
      <c r="D10" s="40" t="s">
        <v>1261</v>
      </c>
      <c r="E10" s="40" t="s">
        <v>1262</v>
      </c>
      <c r="F10" s="40" t="s">
        <v>1263</v>
      </c>
      <c r="G10" s="40" t="s">
        <v>1264</v>
      </c>
      <c r="H10" s="40" t="s">
        <v>1265</v>
      </c>
      <c r="I10" s="40" t="s">
        <v>1266</v>
      </c>
      <c r="J10" s="40" t="s">
        <v>1267</v>
      </c>
      <c r="K10" s="15"/>
      <c r="L10" s="39" t="s">
        <v>77</v>
      </c>
      <c r="M10" s="40" t="s">
        <v>1404</v>
      </c>
      <c r="N10" s="40" t="s">
        <v>1405</v>
      </c>
      <c r="O10" s="40" t="s">
        <v>1406</v>
      </c>
      <c r="P10" s="40" t="s">
        <v>1407</v>
      </c>
      <c r="Q10" s="40" t="s">
        <v>1408</v>
      </c>
      <c r="R10" s="40" t="s">
        <v>1409</v>
      </c>
      <c r="S10" s="40" t="s">
        <v>1410</v>
      </c>
      <c r="T10" s="40" t="s">
        <v>1411</v>
      </c>
      <c r="U10" s="40" t="s">
        <v>1412</v>
      </c>
      <c r="V10" s="15"/>
      <c r="W10" s="39" t="s">
        <v>77</v>
      </c>
      <c r="X10" s="40" t="s">
        <v>786</v>
      </c>
      <c r="Y10" s="40" t="s">
        <v>788</v>
      </c>
      <c r="Z10" s="40" t="s">
        <v>790</v>
      </c>
      <c r="AA10" s="40" t="s">
        <v>792</v>
      </c>
      <c r="AB10" s="40" t="s">
        <v>794</v>
      </c>
      <c r="AC10" s="40" t="s">
        <v>796</v>
      </c>
      <c r="AD10" s="40" t="s">
        <v>798</v>
      </c>
      <c r="AE10" s="40" t="s">
        <v>800</v>
      </c>
      <c r="AF10" s="40" t="s">
        <v>802</v>
      </c>
      <c r="AG10" s="15"/>
      <c r="AH10" s="39" t="s">
        <v>77</v>
      </c>
      <c r="AI10" s="40" t="s">
        <v>787</v>
      </c>
      <c r="AJ10" s="40" t="s">
        <v>789</v>
      </c>
      <c r="AK10" s="40" t="s">
        <v>791</v>
      </c>
      <c r="AL10" s="40" t="s">
        <v>793</v>
      </c>
      <c r="AM10" s="40" t="s">
        <v>795</v>
      </c>
      <c r="AN10" s="40" t="s">
        <v>797</v>
      </c>
      <c r="AO10" s="40" t="s">
        <v>799</v>
      </c>
      <c r="AP10" s="40" t="s">
        <v>801</v>
      </c>
      <c r="AQ10" s="40" t="s">
        <v>803</v>
      </c>
    </row>
    <row r="11" spans="1:55" ht="15" x14ac:dyDescent="0.2">
      <c r="A11" s="39" t="s">
        <v>83</v>
      </c>
      <c r="B11" s="40" t="s">
        <v>1268</v>
      </c>
      <c r="C11" s="40" t="s">
        <v>1269</v>
      </c>
      <c r="D11" s="40" t="s">
        <v>1270</v>
      </c>
      <c r="E11" s="40" t="s">
        <v>1271</v>
      </c>
      <c r="F11" s="40" t="s">
        <v>1272</v>
      </c>
      <c r="G11" s="40" t="s">
        <v>1273</v>
      </c>
      <c r="H11" s="40" t="s">
        <v>1274</v>
      </c>
      <c r="I11" s="40" t="s">
        <v>1275</v>
      </c>
      <c r="J11" s="40" t="s">
        <v>1276</v>
      </c>
      <c r="K11" s="15"/>
      <c r="L11" s="39" t="s">
        <v>83</v>
      </c>
      <c r="M11" s="40" t="s">
        <v>1413</v>
      </c>
      <c r="N11" s="40" t="s">
        <v>1414</v>
      </c>
      <c r="O11" s="40" t="s">
        <v>1415</v>
      </c>
      <c r="P11" s="40" t="s">
        <v>1416</v>
      </c>
      <c r="Q11" s="40" t="s">
        <v>1417</v>
      </c>
      <c r="R11" s="40" t="s">
        <v>1418</v>
      </c>
      <c r="S11" s="40" t="s">
        <v>1419</v>
      </c>
      <c r="T11" s="40" t="s">
        <v>1420</v>
      </c>
      <c r="U11" s="40" t="s">
        <v>1421</v>
      </c>
      <c r="V11" s="15"/>
      <c r="W11" s="39" t="s">
        <v>83</v>
      </c>
      <c r="X11" s="40" t="s">
        <v>804</v>
      </c>
      <c r="Y11" s="40" t="s">
        <v>806</v>
      </c>
      <c r="Z11" s="40" t="s">
        <v>808</v>
      </c>
      <c r="AA11" s="40" t="s">
        <v>810</v>
      </c>
      <c r="AB11" s="40" t="s">
        <v>812</v>
      </c>
      <c r="AC11" s="40" t="s">
        <v>814</v>
      </c>
      <c r="AD11" s="40" t="s">
        <v>816</v>
      </c>
      <c r="AE11" s="40" t="s">
        <v>818</v>
      </c>
      <c r="AF11" s="40" t="s">
        <v>820</v>
      </c>
      <c r="AG11" s="15"/>
      <c r="AH11" s="39" t="s">
        <v>83</v>
      </c>
      <c r="AI11" s="40" t="s">
        <v>805</v>
      </c>
      <c r="AJ11" s="40" t="s">
        <v>807</v>
      </c>
      <c r="AK11" s="40" t="s">
        <v>809</v>
      </c>
      <c r="AL11" s="40" t="s">
        <v>811</v>
      </c>
      <c r="AM11" s="40" t="s">
        <v>813</v>
      </c>
      <c r="AN11" s="40" t="s">
        <v>815</v>
      </c>
      <c r="AO11" s="40" t="s">
        <v>817</v>
      </c>
      <c r="AP11" s="40" t="s">
        <v>819</v>
      </c>
      <c r="AQ11" s="40" t="s">
        <v>821</v>
      </c>
    </row>
    <row r="12" spans="1:55" ht="15" x14ac:dyDescent="0.2">
      <c r="A12" s="39" t="s">
        <v>89</v>
      </c>
      <c r="B12" s="40" t="s">
        <v>1277</v>
      </c>
      <c r="C12" s="40" t="s">
        <v>1278</v>
      </c>
      <c r="D12" s="40" t="s">
        <v>1279</v>
      </c>
      <c r="E12" s="40" t="s">
        <v>1280</v>
      </c>
      <c r="F12" s="40" t="s">
        <v>1281</v>
      </c>
      <c r="G12" s="40" t="s">
        <v>1282</v>
      </c>
      <c r="H12" s="40" t="s">
        <v>1283</v>
      </c>
      <c r="I12" s="40" t="s">
        <v>1284</v>
      </c>
      <c r="J12" s="40" t="s">
        <v>1285</v>
      </c>
      <c r="K12" s="15"/>
      <c r="L12" s="39" t="s">
        <v>89</v>
      </c>
      <c r="M12" s="40" t="s">
        <v>1422</v>
      </c>
      <c r="N12" s="40" t="s">
        <v>1423</v>
      </c>
      <c r="O12" s="40" t="s">
        <v>1424</v>
      </c>
      <c r="P12" s="40" t="s">
        <v>1425</v>
      </c>
      <c r="Q12" s="40" t="s">
        <v>1426</v>
      </c>
      <c r="R12" s="40" t="s">
        <v>1427</v>
      </c>
      <c r="S12" s="40" t="s">
        <v>1428</v>
      </c>
      <c r="T12" s="40" t="s">
        <v>1429</v>
      </c>
      <c r="U12" s="40" t="s">
        <v>1430</v>
      </c>
      <c r="V12" s="15"/>
      <c r="W12" s="39" t="s">
        <v>89</v>
      </c>
      <c r="X12" s="40" t="s">
        <v>1547</v>
      </c>
      <c r="Y12" s="40" t="s">
        <v>1548</v>
      </c>
      <c r="Z12" s="40" t="s">
        <v>1549</v>
      </c>
      <c r="AA12" s="40" t="s">
        <v>1550</v>
      </c>
      <c r="AB12" s="40" t="s">
        <v>1551</v>
      </c>
      <c r="AC12" s="40" t="s">
        <v>1552</v>
      </c>
      <c r="AD12" s="40" t="s">
        <v>1553</v>
      </c>
      <c r="AE12" s="40" t="s">
        <v>1554</v>
      </c>
      <c r="AF12" s="40" t="s">
        <v>1555</v>
      </c>
      <c r="AG12" s="15"/>
      <c r="AH12" s="39" t="s">
        <v>89</v>
      </c>
      <c r="AI12" s="40" t="s">
        <v>1645</v>
      </c>
      <c r="AJ12" s="40" t="s">
        <v>1646</v>
      </c>
      <c r="AK12" s="40" t="s">
        <v>1647</v>
      </c>
      <c r="AL12" s="40" t="s">
        <v>1648</v>
      </c>
      <c r="AM12" s="40" t="s">
        <v>1649</v>
      </c>
      <c r="AN12" s="40" t="s">
        <v>1650</v>
      </c>
      <c r="AO12" s="40" t="s">
        <v>1651</v>
      </c>
      <c r="AP12" s="40" t="s">
        <v>1652</v>
      </c>
      <c r="AQ12" s="40" t="s">
        <v>1653</v>
      </c>
    </row>
    <row r="13" spans="1:55" ht="15" x14ac:dyDescent="0.2">
      <c r="A13" s="39" t="s">
        <v>95</v>
      </c>
      <c r="B13" s="40" t="s">
        <v>658</v>
      </c>
      <c r="C13" s="40" t="s">
        <v>662</v>
      </c>
      <c r="D13" s="40" t="s">
        <v>666</v>
      </c>
      <c r="E13" s="40" t="s">
        <v>670</v>
      </c>
      <c r="F13" s="40" t="s">
        <v>674</v>
      </c>
      <c r="G13" s="40" t="s">
        <v>678</v>
      </c>
      <c r="H13" s="40" t="s">
        <v>682</v>
      </c>
      <c r="I13" s="40" t="s">
        <v>686</v>
      </c>
      <c r="J13" s="40" t="s">
        <v>690</v>
      </c>
      <c r="K13" s="15"/>
      <c r="L13" s="39" t="s">
        <v>95</v>
      </c>
      <c r="M13" s="40" t="s">
        <v>659</v>
      </c>
      <c r="N13" s="40" t="s">
        <v>663</v>
      </c>
      <c r="O13" s="40" t="s">
        <v>667</v>
      </c>
      <c r="P13" s="40" t="s">
        <v>671</v>
      </c>
      <c r="Q13" s="40" t="s">
        <v>675</v>
      </c>
      <c r="R13" s="40" t="s">
        <v>679</v>
      </c>
      <c r="S13" s="40" t="s">
        <v>683</v>
      </c>
      <c r="T13" s="40" t="s">
        <v>687</v>
      </c>
      <c r="U13" s="40" t="s">
        <v>691</v>
      </c>
      <c r="V13" s="15"/>
      <c r="W13" s="39" t="s">
        <v>95</v>
      </c>
      <c r="X13" s="40" t="s">
        <v>660</v>
      </c>
      <c r="Y13" s="40" t="s">
        <v>664</v>
      </c>
      <c r="Z13" s="40" t="s">
        <v>668</v>
      </c>
      <c r="AA13" s="40" t="s">
        <v>672</v>
      </c>
      <c r="AB13" s="40" t="s">
        <v>676</v>
      </c>
      <c r="AC13" s="40" t="s">
        <v>680</v>
      </c>
      <c r="AD13" s="40" t="s">
        <v>684</v>
      </c>
      <c r="AE13" s="40" t="s">
        <v>688</v>
      </c>
      <c r="AF13" s="40" t="s">
        <v>692</v>
      </c>
      <c r="AG13" s="15"/>
      <c r="AH13" s="39" t="s">
        <v>95</v>
      </c>
      <c r="AI13" s="40" t="s">
        <v>661</v>
      </c>
      <c r="AJ13" s="40" t="s">
        <v>665</v>
      </c>
      <c r="AK13" s="40" t="s">
        <v>669</v>
      </c>
      <c r="AL13" s="40" t="s">
        <v>673</v>
      </c>
      <c r="AM13" s="40" t="s">
        <v>677</v>
      </c>
      <c r="AN13" s="40" t="s">
        <v>681</v>
      </c>
      <c r="AO13" s="40" t="s">
        <v>685</v>
      </c>
      <c r="AP13" s="40" t="s">
        <v>689</v>
      </c>
      <c r="AQ13" s="40" t="s">
        <v>693</v>
      </c>
    </row>
    <row r="14" spans="1:55" ht="15" x14ac:dyDescent="0.2">
      <c r="A14" s="39" t="s">
        <v>102</v>
      </c>
      <c r="B14" s="40" t="s">
        <v>694</v>
      </c>
      <c r="C14" s="40" t="s">
        <v>698</v>
      </c>
      <c r="D14" s="40" t="s">
        <v>702</v>
      </c>
      <c r="E14" s="40" t="s">
        <v>706</v>
      </c>
      <c r="F14" s="40" t="s">
        <v>710</v>
      </c>
      <c r="G14" s="40" t="s">
        <v>714</v>
      </c>
      <c r="H14" s="40" t="s">
        <v>718</v>
      </c>
      <c r="I14" s="40" t="s">
        <v>722</v>
      </c>
      <c r="J14" s="40" t="s">
        <v>726</v>
      </c>
      <c r="K14" s="15"/>
      <c r="L14" s="39" t="s">
        <v>102</v>
      </c>
      <c r="M14" s="40" t="s">
        <v>695</v>
      </c>
      <c r="N14" s="40" t="s">
        <v>699</v>
      </c>
      <c r="O14" s="40" t="s">
        <v>703</v>
      </c>
      <c r="P14" s="40" t="s">
        <v>707</v>
      </c>
      <c r="Q14" s="40" t="s">
        <v>711</v>
      </c>
      <c r="R14" s="40" t="s">
        <v>715</v>
      </c>
      <c r="S14" s="40" t="s">
        <v>719</v>
      </c>
      <c r="T14" s="40" t="s">
        <v>723</v>
      </c>
      <c r="U14" s="40" t="s">
        <v>727</v>
      </c>
      <c r="V14" s="15"/>
      <c r="W14" s="39" t="s">
        <v>102</v>
      </c>
      <c r="X14" s="40" t="s">
        <v>696</v>
      </c>
      <c r="Y14" s="40" t="s">
        <v>700</v>
      </c>
      <c r="Z14" s="40" t="s">
        <v>704</v>
      </c>
      <c r="AA14" s="40" t="s">
        <v>708</v>
      </c>
      <c r="AB14" s="40" t="s">
        <v>712</v>
      </c>
      <c r="AC14" s="40" t="s">
        <v>716</v>
      </c>
      <c r="AD14" s="40" t="s">
        <v>720</v>
      </c>
      <c r="AE14" s="40" t="s">
        <v>724</v>
      </c>
      <c r="AF14" s="40" t="s">
        <v>728</v>
      </c>
      <c r="AG14" s="15"/>
      <c r="AH14" s="39" t="s">
        <v>102</v>
      </c>
      <c r="AI14" s="40" t="s">
        <v>697</v>
      </c>
      <c r="AJ14" s="40" t="s">
        <v>701</v>
      </c>
      <c r="AK14" s="40" t="s">
        <v>705</v>
      </c>
      <c r="AL14" s="40" t="s">
        <v>709</v>
      </c>
      <c r="AM14" s="40" t="s">
        <v>713</v>
      </c>
      <c r="AN14" s="40" t="s">
        <v>717</v>
      </c>
      <c r="AO14" s="40" t="s">
        <v>721</v>
      </c>
      <c r="AP14" s="40" t="s">
        <v>725</v>
      </c>
      <c r="AQ14" s="40" t="s">
        <v>729</v>
      </c>
    </row>
    <row r="15" spans="1:55" ht="15" x14ac:dyDescent="0.2">
      <c r="A15" s="39" t="s">
        <v>105</v>
      </c>
      <c r="B15" s="40" t="s">
        <v>1286</v>
      </c>
      <c r="C15" s="40" t="s">
        <v>1287</v>
      </c>
      <c r="D15" s="40" t="s">
        <v>1288</v>
      </c>
      <c r="E15" s="40" t="s">
        <v>1289</v>
      </c>
      <c r="F15" s="40" t="s">
        <v>1290</v>
      </c>
      <c r="G15" s="40" t="s">
        <v>1291</v>
      </c>
      <c r="H15" s="40" t="s">
        <v>1292</v>
      </c>
      <c r="I15" s="40" t="s">
        <v>1293</v>
      </c>
      <c r="J15" s="40" t="s">
        <v>1294</v>
      </c>
      <c r="K15" s="15"/>
      <c r="L15" s="39" t="s">
        <v>105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1435</v>
      </c>
      <c r="R15" s="40" t="s">
        <v>1436</v>
      </c>
      <c r="S15" s="40" t="s">
        <v>1437</v>
      </c>
      <c r="T15" s="40" t="s">
        <v>1438</v>
      </c>
      <c r="U15" s="40" t="s">
        <v>1439</v>
      </c>
      <c r="V15" s="15"/>
      <c r="W15" s="39" t="s">
        <v>105</v>
      </c>
      <c r="X15" s="40" t="s">
        <v>1556</v>
      </c>
      <c r="Y15" s="40" t="s">
        <v>1557</v>
      </c>
      <c r="Z15" s="40" t="s">
        <v>1558</v>
      </c>
      <c r="AA15" s="40" t="s">
        <v>1559</v>
      </c>
      <c r="AB15" s="40" t="s">
        <v>1560</v>
      </c>
      <c r="AC15" s="40" t="s">
        <v>1561</v>
      </c>
      <c r="AD15" s="40" t="s">
        <v>1562</v>
      </c>
      <c r="AE15" s="40" t="s">
        <v>1563</v>
      </c>
      <c r="AF15" s="40" t="s">
        <v>1564</v>
      </c>
      <c r="AG15" s="15"/>
      <c r="AH15" s="39" t="s">
        <v>105</v>
      </c>
      <c r="AI15" s="40" t="s">
        <v>1654</v>
      </c>
      <c r="AJ15" s="40" t="s">
        <v>1655</v>
      </c>
      <c r="AK15" s="40" t="s">
        <v>1656</v>
      </c>
      <c r="AL15" s="40" t="s">
        <v>1657</v>
      </c>
      <c r="AM15" s="40" t="s">
        <v>1658</v>
      </c>
      <c r="AN15" s="40" t="s">
        <v>1659</v>
      </c>
      <c r="AO15" s="40" t="s">
        <v>1660</v>
      </c>
      <c r="AP15" s="40" t="s">
        <v>1661</v>
      </c>
      <c r="AQ15" s="40" t="s">
        <v>1662</v>
      </c>
    </row>
    <row r="16" spans="1:55" ht="15" x14ac:dyDescent="0.2">
      <c r="A16" s="39" t="s">
        <v>111</v>
      </c>
      <c r="B16" s="40" t="s">
        <v>858</v>
      </c>
      <c r="C16" s="40" t="s">
        <v>862</v>
      </c>
      <c r="D16" s="40" t="s">
        <v>866</v>
      </c>
      <c r="E16" s="40" t="s">
        <v>870</v>
      </c>
      <c r="F16" s="40" t="s">
        <v>874</v>
      </c>
      <c r="G16" s="40" t="s">
        <v>878</v>
      </c>
      <c r="H16" s="40" t="s">
        <v>882</v>
      </c>
      <c r="I16" s="40" t="s">
        <v>886</v>
      </c>
      <c r="J16" s="40" t="s">
        <v>890</v>
      </c>
      <c r="K16" s="15"/>
      <c r="L16" s="39" t="s">
        <v>111</v>
      </c>
      <c r="M16" s="40" t="s">
        <v>859</v>
      </c>
      <c r="N16" s="40" t="s">
        <v>863</v>
      </c>
      <c r="O16" s="40" t="s">
        <v>867</v>
      </c>
      <c r="P16" s="40" t="s">
        <v>871</v>
      </c>
      <c r="Q16" s="40" t="s">
        <v>875</v>
      </c>
      <c r="R16" s="40" t="s">
        <v>879</v>
      </c>
      <c r="S16" s="40" t="s">
        <v>883</v>
      </c>
      <c r="T16" s="40" t="s">
        <v>887</v>
      </c>
      <c r="U16" s="40" t="s">
        <v>891</v>
      </c>
      <c r="V16" s="15"/>
      <c r="W16" s="39" t="s">
        <v>111</v>
      </c>
      <c r="X16" s="40" t="s">
        <v>860</v>
      </c>
      <c r="Y16" s="40" t="s">
        <v>864</v>
      </c>
      <c r="Z16" s="40" t="s">
        <v>868</v>
      </c>
      <c r="AA16" s="40" t="s">
        <v>872</v>
      </c>
      <c r="AB16" s="40" t="s">
        <v>876</v>
      </c>
      <c r="AC16" s="40" t="s">
        <v>880</v>
      </c>
      <c r="AD16" s="40" t="s">
        <v>884</v>
      </c>
      <c r="AE16" s="40" t="s">
        <v>888</v>
      </c>
      <c r="AF16" s="40" t="s">
        <v>892</v>
      </c>
      <c r="AG16" s="15"/>
      <c r="AH16" s="39" t="s">
        <v>111</v>
      </c>
      <c r="AI16" s="40" t="s">
        <v>861</v>
      </c>
      <c r="AJ16" s="40" t="s">
        <v>865</v>
      </c>
      <c r="AK16" s="40" t="s">
        <v>869</v>
      </c>
      <c r="AL16" s="40" t="s">
        <v>873</v>
      </c>
      <c r="AM16" s="40" t="s">
        <v>877</v>
      </c>
      <c r="AN16" s="40" t="s">
        <v>881</v>
      </c>
      <c r="AO16" s="40" t="s">
        <v>885</v>
      </c>
      <c r="AP16" s="40" t="s">
        <v>889</v>
      </c>
      <c r="AQ16" s="40" t="s">
        <v>893</v>
      </c>
    </row>
    <row r="17" spans="1:43" ht="15" x14ac:dyDescent="0.2">
      <c r="A17" s="39" t="s">
        <v>117</v>
      </c>
      <c r="B17" s="40" t="s">
        <v>894</v>
      </c>
      <c r="C17" s="40" t="s">
        <v>898</v>
      </c>
      <c r="D17" s="40" t="s">
        <v>902</v>
      </c>
      <c r="E17" s="40" t="s">
        <v>900</v>
      </c>
      <c r="F17" s="40" t="s">
        <v>908</v>
      </c>
      <c r="G17" s="40" t="s">
        <v>912</v>
      </c>
      <c r="H17" s="40" t="s">
        <v>916</v>
      </c>
      <c r="I17" s="40" t="s">
        <v>920</v>
      </c>
      <c r="J17" s="40" t="s">
        <v>924</v>
      </c>
      <c r="K17" s="15"/>
      <c r="L17" s="39" t="s">
        <v>117</v>
      </c>
      <c r="M17" s="40" t="s">
        <v>895</v>
      </c>
      <c r="N17" s="40" t="s">
        <v>899</v>
      </c>
      <c r="O17" s="40" t="s">
        <v>903</v>
      </c>
      <c r="P17" s="40" t="s">
        <v>901</v>
      </c>
      <c r="Q17" s="40" t="s">
        <v>909</v>
      </c>
      <c r="R17" s="40" t="s">
        <v>913</v>
      </c>
      <c r="S17" s="40" t="s">
        <v>917</v>
      </c>
      <c r="T17" s="40" t="s">
        <v>921</v>
      </c>
      <c r="U17" s="40" t="s">
        <v>925</v>
      </c>
      <c r="V17" s="15"/>
      <c r="W17" s="39" t="s">
        <v>117</v>
      </c>
      <c r="X17" s="40" t="s">
        <v>896</v>
      </c>
      <c r="Y17" s="40" t="s">
        <v>900</v>
      </c>
      <c r="Z17" s="40" t="s">
        <v>904</v>
      </c>
      <c r="AA17" s="40" t="s">
        <v>906</v>
      </c>
      <c r="AB17" s="40" t="s">
        <v>910</v>
      </c>
      <c r="AC17" s="40" t="s">
        <v>914</v>
      </c>
      <c r="AD17" s="40" t="s">
        <v>918</v>
      </c>
      <c r="AE17" s="40" t="s">
        <v>922</v>
      </c>
      <c r="AF17" s="40" t="s">
        <v>926</v>
      </c>
      <c r="AG17" s="15"/>
      <c r="AH17" s="39" t="s">
        <v>117</v>
      </c>
      <c r="AI17" s="40" t="s">
        <v>897</v>
      </c>
      <c r="AJ17" s="40" t="s">
        <v>901</v>
      </c>
      <c r="AK17" s="40" t="s">
        <v>905</v>
      </c>
      <c r="AL17" s="40" t="s">
        <v>907</v>
      </c>
      <c r="AM17" s="40" t="s">
        <v>911</v>
      </c>
      <c r="AN17" s="40" t="s">
        <v>915</v>
      </c>
      <c r="AO17" s="40" t="s">
        <v>919</v>
      </c>
      <c r="AP17" s="40" t="s">
        <v>923</v>
      </c>
      <c r="AQ17" s="40" t="s">
        <v>927</v>
      </c>
    </row>
    <row r="18" spans="1:43" ht="15" x14ac:dyDescent="0.2">
      <c r="A18" s="39" t="s">
        <v>120</v>
      </c>
      <c r="B18" s="40" t="s">
        <v>1295</v>
      </c>
      <c r="C18" s="40" t="s">
        <v>1296</v>
      </c>
      <c r="D18" s="40" t="s">
        <v>1297</v>
      </c>
      <c r="E18" s="40" t="s">
        <v>1298</v>
      </c>
      <c r="F18" s="40" t="s">
        <v>1299</v>
      </c>
      <c r="G18" s="40" t="s">
        <v>1300</v>
      </c>
      <c r="H18" s="40" t="s">
        <v>1301</v>
      </c>
      <c r="I18" s="40" t="s">
        <v>1302</v>
      </c>
      <c r="J18" s="40" t="s">
        <v>1303</v>
      </c>
      <c r="K18" s="15"/>
      <c r="L18" s="39" t="s">
        <v>120</v>
      </c>
      <c r="M18" s="40" t="s">
        <v>1440</v>
      </c>
      <c r="N18" s="40" t="s">
        <v>1441</v>
      </c>
      <c r="O18" s="40" t="s">
        <v>1442</v>
      </c>
      <c r="P18" s="40" t="s">
        <v>1443</v>
      </c>
      <c r="Q18" s="40" t="s">
        <v>1444</v>
      </c>
      <c r="R18" s="40" t="s">
        <v>1445</v>
      </c>
      <c r="S18" s="40" t="s">
        <v>1446</v>
      </c>
      <c r="T18" s="40" t="s">
        <v>1447</v>
      </c>
      <c r="U18" s="40" t="s">
        <v>1448</v>
      </c>
      <c r="V18" s="15"/>
      <c r="W18" s="39" t="s">
        <v>120</v>
      </c>
      <c r="X18" s="40" t="s">
        <v>532</v>
      </c>
      <c r="Y18" s="40" t="s">
        <v>534</v>
      </c>
      <c r="Z18" s="40" t="s">
        <v>536</v>
      </c>
      <c r="AA18" s="40" t="s">
        <v>538</v>
      </c>
      <c r="AB18" s="40" t="s">
        <v>540</v>
      </c>
      <c r="AC18" s="40" t="s">
        <v>542</v>
      </c>
      <c r="AD18" s="40" t="s">
        <v>544</v>
      </c>
      <c r="AE18" s="40" t="s">
        <v>546</v>
      </c>
      <c r="AF18" s="40" t="s">
        <v>548</v>
      </c>
      <c r="AG18" s="15"/>
      <c r="AH18" s="39" t="s">
        <v>120</v>
      </c>
      <c r="AI18" s="40" t="s">
        <v>533</v>
      </c>
      <c r="AJ18" s="40" t="s">
        <v>535</v>
      </c>
      <c r="AK18" s="40" t="s">
        <v>537</v>
      </c>
      <c r="AL18" s="40" t="s">
        <v>539</v>
      </c>
      <c r="AM18" s="40" t="s">
        <v>541</v>
      </c>
      <c r="AN18" s="40" t="s">
        <v>543</v>
      </c>
      <c r="AO18" s="40" t="s">
        <v>545</v>
      </c>
      <c r="AP18" s="40" t="s">
        <v>547</v>
      </c>
      <c r="AQ18" s="40" t="s">
        <v>549</v>
      </c>
    </row>
    <row r="19" spans="1:43" ht="15" x14ac:dyDescent="0.2">
      <c r="A19" s="39" t="s">
        <v>126</v>
      </c>
      <c r="B19" s="40" t="s">
        <v>1304</v>
      </c>
      <c r="C19" s="40" t="s">
        <v>1305</v>
      </c>
      <c r="D19" s="40" t="s">
        <v>1306</v>
      </c>
      <c r="E19" s="40" t="s">
        <v>1307</v>
      </c>
      <c r="F19" s="40" t="s">
        <v>1308</v>
      </c>
      <c r="G19" s="40" t="s">
        <v>1309</v>
      </c>
      <c r="H19" s="40" t="s">
        <v>1310</v>
      </c>
      <c r="I19" s="40" t="s">
        <v>1311</v>
      </c>
      <c r="J19" s="40" t="s">
        <v>1312</v>
      </c>
      <c r="K19" s="15"/>
      <c r="L19" s="39" t="s">
        <v>126</v>
      </c>
      <c r="M19" s="40" t="s">
        <v>1449</v>
      </c>
      <c r="N19" s="40" t="s">
        <v>1450</v>
      </c>
      <c r="O19" s="40" t="s">
        <v>1451</v>
      </c>
      <c r="P19" s="40" t="s">
        <v>1452</v>
      </c>
      <c r="Q19" s="40" t="s">
        <v>1453</v>
      </c>
      <c r="R19" s="40" t="s">
        <v>1454</v>
      </c>
      <c r="S19" s="40" t="s">
        <v>1455</v>
      </c>
      <c r="T19" s="40" t="s">
        <v>1456</v>
      </c>
      <c r="U19" s="40" t="s">
        <v>1457</v>
      </c>
      <c r="V19" s="15"/>
      <c r="W19" s="39" t="s">
        <v>126</v>
      </c>
      <c r="X19" s="40" t="s">
        <v>550</v>
      </c>
      <c r="Y19" s="40" t="s">
        <v>552</v>
      </c>
      <c r="Z19" s="40" t="s">
        <v>554</v>
      </c>
      <c r="AA19" s="40" t="s">
        <v>556</v>
      </c>
      <c r="AB19" s="40" t="s">
        <v>558</v>
      </c>
      <c r="AC19" s="40" t="s">
        <v>560</v>
      </c>
      <c r="AD19" s="40" t="s">
        <v>562</v>
      </c>
      <c r="AE19" s="40" t="s">
        <v>564</v>
      </c>
      <c r="AF19" s="40" t="s">
        <v>566</v>
      </c>
      <c r="AG19" s="15"/>
      <c r="AH19" s="39" t="s">
        <v>126</v>
      </c>
      <c r="AI19" s="40" t="s">
        <v>551</v>
      </c>
      <c r="AJ19" s="40" t="s">
        <v>553</v>
      </c>
      <c r="AK19" s="40" t="s">
        <v>555</v>
      </c>
      <c r="AL19" s="40" t="s">
        <v>557</v>
      </c>
      <c r="AM19" s="40" t="s">
        <v>559</v>
      </c>
      <c r="AN19" s="40" t="s">
        <v>561</v>
      </c>
      <c r="AO19" s="40" t="s">
        <v>563</v>
      </c>
      <c r="AP19" s="40" t="s">
        <v>565</v>
      </c>
      <c r="AQ19" s="40" t="s">
        <v>567</v>
      </c>
    </row>
    <row r="20" spans="1:43" ht="15" x14ac:dyDescent="0.2">
      <c r="A20" s="39" t="s">
        <v>129</v>
      </c>
      <c r="B20" s="40" t="s">
        <v>568</v>
      </c>
      <c r="C20" s="40" t="s">
        <v>572</v>
      </c>
      <c r="D20" s="40" t="s">
        <v>576</v>
      </c>
      <c r="E20" s="40" t="s">
        <v>580</v>
      </c>
      <c r="F20" s="40" t="s">
        <v>584</v>
      </c>
      <c r="G20" s="40" t="s">
        <v>588</v>
      </c>
      <c r="H20" s="40" t="s">
        <v>592</v>
      </c>
      <c r="I20" s="40" t="s">
        <v>596</v>
      </c>
      <c r="J20" s="40" t="s">
        <v>600</v>
      </c>
      <c r="K20" s="15"/>
      <c r="L20" s="39" t="s">
        <v>129</v>
      </c>
      <c r="M20" s="40" t="s">
        <v>569</v>
      </c>
      <c r="N20" s="40" t="s">
        <v>573</v>
      </c>
      <c r="O20" s="40" t="s">
        <v>577</v>
      </c>
      <c r="P20" s="40" t="s">
        <v>581</v>
      </c>
      <c r="Q20" s="40" t="s">
        <v>585</v>
      </c>
      <c r="R20" s="40" t="s">
        <v>589</v>
      </c>
      <c r="S20" s="40" t="s">
        <v>593</v>
      </c>
      <c r="T20" s="40" t="s">
        <v>597</v>
      </c>
      <c r="U20" s="40" t="s">
        <v>601</v>
      </c>
      <c r="V20" s="15"/>
      <c r="W20" s="39" t="s">
        <v>129</v>
      </c>
      <c r="X20" s="40" t="s">
        <v>570</v>
      </c>
      <c r="Y20" s="40" t="s">
        <v>574</v>
      </c>
      <c r="Z20" s="40" t="s">
        <v>578</v>
      </c>
      <c r="AA20" s="40" t="s">
        <v>582</v>
      </c>
      <c r="AB20" s="40" t="s">
        <v>586</v>
      </c>
      <c r="AC20" s="40" t="s">
        <v>590</v>
      </c>
      <c r="AD20" s="40" t="s">
        <v>594</v>
      </c>
      <c r="AE20" s="40" t="s">
        <v>598</v>
      </c>
      <c r="AF20" s="40" t="s">
        <v>602</v>
      </c>
      <c r="AG20" s="15"/>
      <c r="AH20" s="39" t="s">
        <v>129</v>
      </c>
      <c r="AI20" s="40" t="s">
        <v>571</v>
      </c>
      <c r="AJ20" s="40" t="s">
        <v>575</v>
      </c>
      <c r="AK20" s="40" t="s">
        <v>579</v>
      </c>
      <c r="AL20" s="40" t="s">
        <v>583</v>
      </c>
      <c r="AM20" s="40" t="s">
        <v>587</v>
      </c>
      <c r="AN20" s="40" t="s">
        <v>591</v>
      </c>
      <c r="AO20" s="40" t="s">
        <v>595</v>
      </c>
      <c r="AP20" s="40" t="s">
        <v>599</v>
      </c>
      <c r="AQ20" s="40" t="s">
        <v>603</v>
      </c>
    </row>
    <row r="21" spans="1:43" ht="15" x14ac:dyDescent="0.2">
      <c r="A21" s="39" t="s">
        <v>135</v>
      </c>
      <c r="B21" s="40" t="s">
        <v>604</v>
      </c>
      <c r="C21" s="40" t="s">
        <v>606</v>
      </c>
      <c r="D21" s="40" t="s">
        <v>608</v>
      </c>
      <c r="E21" s="40" t="s">
        <v>610</v>
      </c>
      <c r="F21" s="40" t="s">
        <v>612</v>
      </c>
      <c r="G21" s="40" t="s">
        <v>614</v>
      </c>
      <c r="H21" s="40" t="s">
        <v>616</v>
      </c>
      <c r="I21" s="40" t="s">
        <v>618</v>
      </c>
      <c r="J21" s="40" t="s">
        <v>620</v>
      </c>
      <c r="K21" s="15"/>
      <c r="L21" s="39" t="s">
        <v>135</v>
      </c>
      <c r="M21" s="40" t="s">
        <v>605</v>
      </c>
      <c r="N21" s="40" t="s">
        <v>607</v>
      </c>
      <c r="O21" s="40" t="s">
        <v>609</v>
      </c>
      <c r="P21" s="40" t="s">
        <v>611</v>
      </c>
      <c r="Q21" s="40" t="s">
        <v>613</v>
      </c>
      <c r="R21" s="40" t="s">
        <v>615</v>
      </c>
      <c r="S21" s="40" t="s">
        <v>617</v>
      </c>
      <c r="T21" s="40" t="s">
        <v>619</v>
      </c>
      <c r="U21" s="40" t="s">
        <v>621</v>
      </c>
      <c r="V21" s="15"/>
      <c r="W21" s="39" t="s">
        <v>135</v>
      </c>
      <c r="X21" s="40" t="s">
        <v>1565</v>
      </c>
      <c r="Y21" s="40" t="s">
        <v>1566</v>
      </c>
      <c r="Z21" s="40" t="s">
        <v>1567</v>
      </c>
      <c r="AA21" s="40" t="s">
        <v>1568</v>
      </c>
      <c r="AB21" s="40" t="s">
        <v>1569</v>
      </c>
      <c r="AC21" s="40" t="s">
        <v>1570</v>
      </c>
      <c r="AD21" s="40" t="s">
        <v>1571</v>
      </c>
      <c r="AE21" s="40" t="s">
        <v>1572</v>
      </c>
      <c r="AF21" s="40" t="s">
        <v>1573</v>
      </c>
      <c r="AG21" s="15"/>
      <c r="AH21" s="39" t="s">
        <v>135</v>
      </c>
      <c r="AI21" s="40" t="s">
        <v>1663</v>
      </c>
      <c r="AJ21" s="40" t="s">
        <v>1664</v>
      </c>
      <c r="AK21" s="40" t="s">
        <v>1665</v>
      </c>
      <c r="AL21" s="40" t="s">
        <v>1666</v>
      </c>
      <c r="AM21" s="40" t="s">
        <v>1667</v>
      </c>
      <c r="AN21" s="40" t="s">
        <v>1668</v>
      </c>
      <c r="AO21" s="40" t="s">
        <v>1669</v>
      </c>
      <c r="AP21" s="40" t="s">
        <v>1670</v>
      </c>
      <c r="AQ21" s="40" t="s">
        <v>1671</v>
      </c>
    </row>
    <row r="22" spans="1:43" ht="15" x14ac:dyDescent="0.2">
      <c r="A22" s="39" t="s">
        <v>138</v>
      </c>
      <c r="B22" s="40" t="s">
        <v>1313</v>
      </c>
      <c r="C22" s="40" t="s">
        <v>1314</v>
      </c>
      <c r="D22" s="40" t="s">
        <v>1315</v>
      </c>
      <c r="E22" s="40" t="s">
        <v>1316</v>
      </c>
      <c r="F22" s="40" t="s">
        <v>1317</v>
      </c>
      <c r="G22" s="40" t="s">
        <v>1318</v>
      </c>
      <c r="H22" s="40" t="s">
        <v>1319</v>
      </c>
      <c r="I22" s="40" t="s">
        <v>1320</v>
      </c>
      <c r="J22" s="40" t="s">
        <v>1321</v>
      </c>
      <c r="K22" s="15"/>
      <c r="L22" s="39" t="s">
        <v>138</v>
      </c>
      <c r="M22" s="40" t="s">
        <v>1458</v>
      </c>
      <c r="N22" s="40" t="s">
        <v>1459</v>
      </c>
      <c r="O22" s="40" t="s">
        <v>1460</v>
      </c>
      <c r="P22" s="40" t="s">
        <v>1461</v>
      </c>
      <c r="Q22" s="40" t="s">
        <v>1462</v>
      </c>
      <c r="R22" s="40" t="s">
        <v>1463</v>
      </c>
      <c r="S22" s="40" t="s">
        <v>1464</v>
      </c>
      <c r="T22" s="40" t="s">
        <v>1465</v>
      </c>
      <c r="U22" s="40" t="s">
        <v>1466</v>
      </c>
      <c r="V22" s="15"/>
      <c r="W22" s="39" t="s">
        <v>138</v>
      </c>
      <c r="X22" s="40" t="s">
        <v>1574</v>
      </c>
      <c r="Y22" s="40" t="s">
        <v>1575</v>
      </c>
      <c r="Z22" s="40" t="s">
        <v>1576</v>
      </c>
      <c r="AA22" s="40" t="s">
        <v>1577</v>
      </c>
      <c r="AB22" s="40" t="s">
        <v>1578</v>
      </c>
      <c r="AC22" s="40" t="s">
        <v>1579</v>
      </c>
      <c r="AD22" s="40" t="s">
        <v>1580</v>
      </c>
      <c r="AE22" s="40" t="s">
        <v>1581</v>
      </c>
      <c r="AF22" s="40" t="s">
        <v>1582</v>
      </c>
      <c r="AG22" s="15"/>
      <c r="AH22" s="39" t="s">
        <v>138</v>
      </c>
      <c r="AI22" s="40" t="s">
        <v>1672</v>
      </c>
      <c r="AJ22" s="40" t="s">
        <v>1673</v>
      </c>
      <c r="AK22" s="40" t="s">
        <v>1674</v>
      </c>
      <c r="AL22" s="40" t="s">
        <v>1675</v>
      </c>
      <c r="AM22" s="40" t="s">
        <v>1676</v>
      </c>
      <c r="AN22" s="40" t="s">
        <v>1677</v>
      </c>
      <c r="AO22" s="40" t="s">
        <v>1678</v>
      </c>
      <c r="AP22" s="40" t="s">
        <v>1679</v>
      </c>
      <c r="AQ22" s="40" t="s">
        <v>1680</v>
      </c>
    </row>
    <row r="23" spans="1:43" ht="15" x14ac:dyDescent="0.2">
      <c r="A23" s="39" t="s">
        <v>144</v>
      </c>
      <c r="B23" s="40" t="s">
        <v>1322</v>
      </c>
      <c r="C23" s="40" t="s">
        <v>1323</v>
      </c>
      <c r="D23" s="40" t="s">
        <v>1324</v>
      </c>
      <c r="E23" s="40" t="s">
        <v>1325</v>
      </c>
      <c r="F23" s="40" t="s">
        <v>1326</v>
      </c>
      <c r="G23" s="40" t="s">
        <v>1327</v>
      </c>
      <c r="H23" s="40" t="s">
        <v>1328</v>
      </c>
      <c r="I23" s="40" t="s">
        <v>1329</v>
      </c>
      <c r="J23" s="40" t="s">
        <v>1330</v>
      </c>
      <c r="K23" s="15"/>
      <c r="L23" s="39" t="s">
        <v>144</v>
      </c>
      <c r="M23" s="40" t="s">
        <v>1467</v>
      </c>
      <c r="N23" s="40" t="s">
        <v>1468</v>
      </c>
      <c r="O23" s="40" t="s">
        <v>1469</v>
      </c>
      <c r="P23" s="40" t="s">
        <v>1470</v>
      </c>
      <c r="Q23" s="40" t="s">
        <v>1471</v>
      </c>
      <c r="R23" s="40" t="s">
        <v>1472</v>
      </c>
      <c r="S23" s="40" t="s">
        <v>1473</v>
      </c>
      <c r="T23" s="40" t="s">
        <v>1474</v>
      </c>
      <c r="U23" s="40" t="s">
        <v>1475</v>
      </c>
      <c r="V23" s="15"/>
      <c r="W23" s="39" t="s">
        <v>144</v>
      </c>
      <c r="X23" s="40" t="s">
        <v>622</v>
      </c>
      <c r="Y23" s="40" t="s">
        <v>624</v>
      </c>
      <c r="Z23" s="40" t="s">
        <v>626</v>
      </c>
      <c r="AA23" s="40" t="s">
        <v>628</v>
      </c>
      <c r="AB23" s="40" t="s">
        <v>630</v>
      </c>
      <c r="AC23" s="40" t="s">
        <v>632</v>
      </c>
      <c r="AD23" s="40" t="s">
        <v>634</v>
      </c>
      <c r="AE23" s="40" t="s">
        <v>636</v>
      </c>
      <c r="AF23" s="40" t="s">
        <v>638</v>
      </c>
      <c r="AG23" s="15"/>
      <c r="AH23" s="39" t="s">
        <v>144</v>
      </c>
      <c r="AI23" s="40" t="s">
        <v>623</v>
      </c>
      <c r="AJ23" s="40" t="s">
        <v>625</v>
      </c>
      <c r="AK23" s="40" t="s">
        <v>627</v>
      </c>
      <c r="AL23" s="40" t="s">
        <v>629</v>
      </c>
      <c r="AM23" s="40" t="s">
        <v>631</v>
      </c>
      <c r="AN23" s="40" t="s">
        <v>633</v>
      </c>
      <c r="AO23" s="40" t="s">
        <v>635</v>
      </c>
      <c r="AP23" s="40" t="s">
        <v>637</v>
      </c>
      <c r="AQ23" s="40" t="s">
        <v>639</v>
      </c>
    </row>
    <row r="24" spans="1:43" ht="15" x14ac:dyDescent="0.2">
      <c r="A24" s="39" t="s">
        <v>150</v>
      </c>
      <c r="B24" s="40" t="s">
        <v>1331</v>
      </c>
      <c r="C24" s="40" t="s">
        <v>1332</v>
      </c>
      <c r="D24" s="40" t="s">
        <v>1333</v>
      </c>
      <c r="E24" s="40" t="s">
        <v>1334</v>
      </c>
      <c r="F24" s="40" t="s">
        <v>1335</v>
      </c>
      <c r="G24" s="40" t="s">
        <v>1336</v>
      </c>
      <c r="H24" s="40" t="s">
        <v>1337</v>
      </c>
      <c r="I24" s="40" t="s">
        <v>1338</v>
      </c>
      <c r="J24" s="40" t="s">
        <v>1339</v>
      </c>
      <c r="K24" s="15"/>
      <c r="L24" s="39" t="s">
        <v>150</v>
      </c>
      <c r="M24" s="40" t="s">
        <v>1476</v>
      </c>
      <c r="N24" s="40" t="s">
        <v>1477</v>
      </c>
      <c r="O24" s="40" t="s">
        <v>1478</v>
      </c>
      <c r="P24" s="40" t="s">
        <v>1479</v>
      </c>
      <c r="Q24" s="40" t="s">
        <v>1480</v>
      </c>
      <c r="R24" s="40" t="s">
        <v>1481</v>
      </c>
      <c r="S24" s="40" t="s">
        <v>1482</v>
      </c>
      <c r="T24" s="40" t="s">
        <v>1483</v>
      </c>
      <c r="U24" s="40" t="s">
        <v>1484</v>
      </c>
      <c r="V24" s="15"/>
      <c r="W24" s="39" t="s">
        <v>150</v>
      </c>
      <c r="X24" s="40" t="s">
        <v>640</v>
      </c>
      <c r="Y24" s="40" t="s">
        <v>642</v>
      </c>
      <c r="Z24" s="40" t="s">
        <v>644</v>
      </c>
      <c r="AA24" s="40" t="s">
        <v>646</v>
      </c>
      <c r="AB24" s="40" t="s">
        <v>648</v>
      </c>
      <c r="AC24" s="40" t="s">
        <v>650</v>
      </c>
      <c r="AD24" s="40" t="s">
        <v>652</v>
      </c>
      <c r="AE24" s="40" t="s">
        <v>654</v>
      </c>
      <c r="AF24" s="40" t="s">
        <v>656</v>
      </c>
      <c r="AG24" s="15"/>
      <c r="AH24" s="39" t="s">
        <v>150</v>
      </c>
      <c r="AI24" s="40" t="s">
        <v>641</v>
      </c>
      <c r="AJ24" s="40" t="s">
        <v>643</v>
      </c>
      <c r="AK24" s="40" t="s">
        <v>645</v>
      </c>
      <c r="AL24" s="40" t="s">
        <v>647</v>
      </c>
      <c r="AM24" s="40" t="s">
        <v>649</v>
      </c>
      <c r="AN24" s="40" t="s">
        <v>651</v>
      </c>
      <c r="AO24" s="40" t="s">
        <v>653</v>
      </c>
      <c r="AP24" s="40" t="s">
        <v>655</v>
      </c>
      <c r="AQ24" s="40" t="s">
        <v>657</v>
      </c>
    </row>
    <row r="25" spans="1:43" ht="15" x14ac:dyDescent="0.2">
      <c r="A25" s="39" t="s">
        <v>156</v>
      </c>
      <c r="B25" s="40" t="s">
        <v>730</v>
      </c>
      <c r="C25" s="40" t="s">
        <v>733</v>
      </c>
      <c r="D25" s="40" t="s">
        <v>735</v>
      </c>
      <c r="E25" s="40" t="s">
        <v>738</v>
      </c>
      <c r="F25" s="40" t="s">
        <v>740</v>
      </c>
      <c r="G25" s="40" t="s">
        <v>742</v>
      </c>
      <c r="H25" s="40" t="s">
        <v>744</v>
      </c>
      <c r="I25" s="40" t="s">
        <v>746</v>
      </c>
      <c r="J25" s="40" t="s">
        <v>748</v>
      </c>
      <c r="K25" s="15"/>
      <c r="L25" s="39" t="s">
        <v>156</v>
      </c>
      <c r="M25" s="40" t="s">
        <v>731</v>
      </c>
      <c r="N25" s="40" t="s">
        <v>731</v>
      </c>
      <c r="O25" s="40" t="s">
        <v>736</v>
      </c>
      <c r="P25" s="40" t="s">
        <v>731</v>
      </c>
      <c r="Q25" s="40" t="s">
        <v>731</v>
      </c>
      <c r="R25" s="40" t="s">
        <v>731</v>
      </c>
      <c r="S25" s="40" t="s">
        <v>731</v>
      </c>
      <c r="T25" s="40" t="s">
        <v>731</v>
      </c>
      <c r="U25" s="40" t="s">
        <v>731</v>
      </c>
      <c r="V25" s="15"/>
      <c r="W25" s="39" t="s">
        <v>156</v>
      </c>
      <c r="X25" s="40" t="s">
        <v>732</v>
      </c>
      <c r="Y25" s="40" t="s">
        <v>734</v>
      </c>
      <c r="Z25" s="40" t="s">
        <v>737</v>
      </c>
      <c r="AA25" s="40" t="s">
        <v>739</v>
      </c>
      <c r="AB25" s="40" t="s">
        <v>741</v>
      </c>
      <c r="AC25" s="40" t="s">
        <v>743</v>
      </c>
      <c r="AD25" s="40" t="s">
        <v>745</v>
      </c>
      <c r="AE25" s="40" t="s">
        <v>747</v>
      </c>
      <c r="AF25" s="40" t="s">
        <v>749</v>
      </c>
      <c r="AG25" s="15"/>
      <c r="AH25" s="39" t="s">
        <v>156</v>
      </c>
      <c r="AI25" s="40" t="s">
        <v>731</v>
      </c>
      <c r="AJ25" s="40" t="s">
        <v>731</v>
      </c>
      <c r="AK25" s="40" t="s">
        <v>736</v>
      </c>
      <c r="AL25" s="40" t="s">
        <v>731</v>
      </c>
      <c r="AM25" s="40" t="s">
        <v>731</v>
      </c>
      <c r="AN25" s="40" t="s">
        <v>731</v>
      </c>
      <c r="AO25" s="40" t="s">
        <v>731</v>
      </c>
      <c r="AP25" s="40" t="s">
        <v>731</v>
      </c>
      <c r="AQ25" s="40" t="s">
        <v>731</v>
      </c>
    </row>
    <row r="26" spans="1:43" ht="15" x14ac:dyDescent="0.2">
      <c r="A26" s="39" t="s">
        <v>160</v>
      </c>
      <c r="B26" s="40" t="s">
        <v>514</v>
      </c>
      <c r="C26" s="40" t="s">
        <v>516</v>
      </c>
      <c r="D26" s="40" t="s">
        <v>518</v>
      </c>
      <c r="E26" s="40" t="s">
        <v>520</v>
      </c>
      <c r="F26" s="40" t="s">
        <v>522</v>
      </c>
      <c r="G26" s="40" t="s">
        <v>524</v>
      </c>
      <c r="H26" s="40" t="s">
        <v>526</v>
      </c>
      <c r="I26" s="40" t="s">
        <v>528</v>
      </c>
      <c r="J26" s="40" t="s">
        <v>530</v>
      </c>
      <c r="K26" s="15"/>
      <c r="L26" s="39" t="s">
        <v>160</v>
      </c>
      <c r="M26" s="40" t="s">
        <v>515</v>
      </c>
      <c r="N26" s="40" t="s">
        <v>517</v>
      </c>
      <c r="O26" s="40" t="s">
        <v>519</v>
      </c>
      <c r="P26" s="40" t="s">
        <v>521</v>
      </c>
      <c r="Q26" s="40" t="s">
        <v>523</v>
      </c>
      <c r="R26" s="40" t="s">
        <v>525</v>
      </c>
      <c r="S26" s="40" t="s">
        <v>527</v>
      </c>
      <c r="T26" s="40" t="s">
        <v>529</v>
      </c>
      <c r="U26" s="40" t="s">
        <v>531</v>
      </c>
      <c r="V26" s="15"/>
      <c r="W26" s="39" t="s">
        <v>160</v>
      </c>
      <c r="X26" s="40" t="s">
        <v>514</v>
      </c>
      <c r="Y26" s="40" t="s">
        <v>516</v>
      </c>
      <c r="Z26" s="40" t="s">
        <v>518</v>
      </c>
      <c r="AA26" s="40" t="s">
        <v>520</v>
      </c>
      <c r="AB26" s="40" t="s">
        <v>522</v>
      </c>
      <c r="AC26" s="40" t="s">
        <v>524</v>
      </c>
      <c r="AD26" s="40" t="s">
        <v>526</v>
      </c>
      <c r="AE26" s="40" t="s">
        <v>528</v>
      </c>
      <c r="AF26" s="40" t="s">
        <v>530</v>
      </c>
      <c r="AG26" s="15"/>
      <c r="AH26" s="39" t="s">
        <v>160</v>
      </c>
      <c r="AI26" s="40" t="s">
        <v>515</v>
      </c>
      <c r="AJ26" s="40" t="s">
        <v>517</v>
      </c>
      <c r="AK26" s="40" t="s">
        <v>519</v>
      </c>
      <c r="AL26" s="40" t="s">
        <v>521</v>
      </c>
      <c r="AM26" s="40" t="s">
        <v>523</v>
      </c>
      <c r="AN26" s="40" t="s">
        <v>525</v>
      </c>
      <c r="AO26" s="40" t="s">
        <v>527</v>
      </c>
      <c r="AP26" s="40" t="s">
        <v>529</v>
      </c>
      <c r="AQ26" s="40" t="s">
        <v>531</v>
      </c>
    </row>
    <row r="27" spans="1:43" ht="15" x14ac:dyDescent="0.2">
      <c r="A27" s="39" t="s">
        <v>170</v>
      </c>
      <c r="B27" s="40" t="s">
        <v>262</v>
      </c>
      <c r="C27" s="40" t="s">
        <v>266</v>
      </c>
      <c r="D27" s="40" t="s">
        <v>270</v>
      </c>
      <c r="E27" s="40" t="s">
        <v>274</v>
      </c>
      <c r="F27" s="40" t="s">
        <v>278</v>
      </c>
      <c r="G27" s="40" t="s">
        <v>282</v>
      </c>
      <c r="H27" s="40" t="s">
        <v>286</v>
      </c>
      <c r="I27" s="40" t="s">
        <v>290</v>
      </c>
      <c r="J27" s="40" t="s">
        <v>294</v>
      </c>
      <c r="K27" s="15"/>
      <c r="L27" s="39" t="s">
        <v>170</v>
      </c>
      <c r="M27" s="40" t="s">
        <v>263</v>
      </c>
      <c r="N27" s="40" t="s">
        <v>267</v>
      </c>
      <c r="O27" s="40" t="s">
        <v>271</v>
      </c>
      <c r="P27" s="40" t="s">
        <v>275</v>
      </c>
      <c r="Q27" s="40" t="s">
        <v>279</v>
      </c>
      <c r="R27" s="40" t="s">
        <v>283</v>
      </c>
      <c r="S27" s="40" t="s">
        <v>287</v>
      </c>
      <c r="T27" s="40" t="s">
        <v>291</v>
      </c>
      <c r="U27" s="40" t="s">
        <v>295</v>
      </c>
      <c r="V27" s="15"/>
      <c r="W27" s="39" t="s">
        <v>170</v>
      </c>
      <c r="X27" s="40" t="s">
        <v>264</v>
      </c>
      <c r="Y27" s="40" t="s">
        <v>268</v>
      </c>
      <c r="Z27" s="40" t="s">
        <v>272</v>
      </c>
      <c r="AA27" s="40" t="s">
        <v>276</v>
      </c>
      <c r="AB27" s="40" t="s">
        <v>280</v>
      </c>
      <c r="AC27" s="40" t="s">
        <v>284</v>
      </c>
      <c r="AD27" s="40" t="s">
        <v>288</v>
      </c>
      <c r="AE27" s="40" t="s">
        <v>292</v>
      </c>
      <c r="AF27" s="40" t="s">
        <v>296</v>
      </c>
      <c r="AG27" s="15"/>
      <c r="AH27" s="39" t="s">
        <v>170</v>
      </c>
      <c r="AI27" s="40" t="s">
        <v>265</v>
      </c>
      <c r="AJ27" s="40" t="s">
        <v>269</v>
      </c>
      <c r="AK27" s="40" t="s">
        <v>273</v>
      </c>
      <c r="AL27" s="40" t="s">
        <v>277</v>
      </c>
      <c r="AM27" s="40" t="s">
        <v>281</v>
      </c>
      <c r="AN27" s="40" t="s">
        <v>285</v>
      </c>
      <c r="AO27" s="40" t="s">
        <v>289</v>
      </c>
      <c r="AP27" s="40" t="s">
        <v>293</v>
      </c>
      <c r="AQ27" s="40" t="s">
        <v>297</v>
      </c>
    </row>
    <row r="28" spans="1:43" ht="15" x14ac:dyDescent="0.2">
      <c r="A28" s="39" t="s">
        <v>233</v>
      </c>
      <c r="B28" s="40" t="s">
        <v>442</v>
      </c>
      <c r="C28" s="40" t="s">
        <v>446</v>
      </c>
      <c r="D28" s="40" t="s">
        <v>450</v>
      </c>
      <c r="E28" s="40" t="s">
        <v>454</v>
      </c>
      <c r="F28" s="40" t="s">
        <v>458</v>
      </c>
      <c r="G28" s="40" t="s">
        <v>462</v>
      </c>
      <c r="H28" s="40" t="s">
        <v>466</v>
      </c>
      <c r="I28" s="40" t="s">
        <v>470</v>
      </c>
      <c r="J28" s="40" t="s">
        <v>474</v>
      </c>
      <c r="K28" s="15"/>
      <c r="L28" s="39" t="s">
        <v>233</v>
      </c>
      <c r="M28" s="40" t="s">
        <v>443</v>
      </c>
      <c r="N28" s="40" t="s">
        <v>447</v>
      </c>
      <c r="O28" s="40" t="s">
        <v>451</v>
      </c>
      <c r="P28" s="40" t="s">
        <v>455</v>
      </c>
      <c r="Q28" s="40" t="s">
        <v>459</v>
      </c>
      <c r="R28" s="40" t="s">
        <v>463</v>
      </c>
      <c r="S28" s="40" t="s">
        <v>467</v>
      </c>
      <c r="T28" s="40" t="s">
        <v>471</v>
      </c>
      <c r="U28" s="40" t="s">
        <v>475</v>
      </c>
      <c r="V28" s="15"/>
      <c r="W28" s="39" t="s">
        <v>233</v>
      </c>
      <c r="X28" s="40" t="s">
        <v>444</v>
      </c>
      <c r="Y28" s="40" t="s">
        <v>448</v>
      </c>
      <c r="Z28" s="40" t="s">
        <v>452</v>
      </c>
      <c r="AA28" s="40" t="s">
        <v>456</v>
      </c>
      <c r="AB28" s="40" t="s">
        <v>460</v>
      </c>
      <c r="AC28" s="40" t="s">
        <v>464</v>
      </c>
      <c r="AD28" s="40" t="s">
        <v>468</v>
      </c>
      <c r="AE28" s="40" t="s">
        <v>472</v>
      </c>
      <c r="AF28" s="40" t="s">
        <v>476</v>
      </c>
      <c r="AG28" s="15"/>
      <c r="AH28" s="39" t="s">
        <v>233</v>
      </c>
      <c r="AI28" s="40" t="s">
        <v>445</v>
      </c>
      <c r="AJ28" s="40" t="s">
        <v>449</v>
      </c>
      <c r="AK28" s="40" t="s">
        <v>453</v>
      </c>
      <c r="AL28" s="40" t="s">
        <v>457</v>
      </c>
      <c r="AM28" s="40" t="s">
        <v>461</v>
      </c>
      <c r="AN28" s="40" t="s">
        <v>465</v>
      </c>
      <c r="AO28" s="40" t="s">
        <v>469</v>
      </c>
      <c r="AP28" s="40" t="s">
        <v>473</v>
      </c>
      <c r="AQ28" s="40" t="s">
        <v>477</v>
      </c>
    </row>
    <row r="29" spans="1:43" ht="15" x14ac:dyDescent="0.2">
      <c r="A29" s="39" t="s">
        <v>212</v>
      </c>
      <c r="B29" s="40" t="s">
        <v>1340</v>
      </c>
      <c r="C29" s="40" t="s">
        <v>1341</v>
      </c>
      <c r="D29" s="40" t="s">
        <v>1342</v>
      </c>
      <c r="E29" s="40" t="s">
        <v>1343</v>
      </c>
      <c r="F29" s="40" t="s">
        <v>1344</v>
      </c>
      <c r="G29" s="40" t="s">
        <v>1345</v>
      </c>
      <c r="H29" s="40" t="s">
        <v>1346</v>
      </c>
      <c r="I29" s="40" t="s">
        <v>1347</v>
      </c>
      <c r="J29" s="40" t="s">
        <v>1348</v>
      </c>
      <c r="K29" s="15"/>
      <c r="L29" s="39" t="s">
        <v>212</v>
      </c>
      <c r="M29" s="40" t="s">
        <v>1485</v>
      </c>
      <c r="N29" s="40" t="s">
        <v>1486</v>
      </c>
      <c r="O29" s="40" t="s">
        <v>1487</v>
      </c>
      <c r="P29" s="40" t="s">
        <v>1488</v>
      </c>
      <c r="Q29" s="40" t="s">
        <v>1489</v>
      </c>
      <c r="R29" s="40" t="s">
        <v>1490</v>
      </c>
      <c r="S29" s="40" t="s">
        <v>1491</v>
      </c>
      <c r="T29" s="40" t="s">
        <v>1492</v>
      </c>
      <c r="U29" s="40" t="s">
        <v>1493</v>
      </c>
      <c r="V29" s="15"/>
      <c r="W29" s="39" t="s">
        <v>212</v>
      </c>
      <c r="X29" s="40" t="s">
        <v>1583</v>
      </c>
      <c r="Y29" s="40" t="s">
        <v>1584</v>
      </c>
      <c r="Z29" s="40" t="s">
        <v>1585</v>
      </c>
      <c r="AA29" s="40" t="s">
        <v>1586</v>
      </c>
      <c r="AB29" s="40" t="s">
        <v>1587</v>
      </c>
      <c r="AC29" s="40" t="s">
        <v>1588</v>
      </c>
      <c r="AD29" s="40" t="s">
        <v>1589</v>
      </c>
      <c r="AE29" s="40" t="s">
        <v>1590</v>
      </c>
      <c r="AF29" s="40" t="s">
        <v>1591</v>
      </c>
      <c r="AG29" s="15"/>
      <c r="AH29" s="39" t="s">
        <v>212</v>
      </c>
      <c r="AI29" s="40" t="s">
        <v>1681</v>
      </c>
      <c r="AJ29" s="40" t="s">
        <v>1682</v>
      </c>
      <c r="AK29" s="40" t="s">
        <v>1683</v>
      </c>
      <c r="AL29" s="40" t="s">
        <v>1684</v>
      </c>
      <c r="AM29" s="40" t="s">
        <v>1685</v>
      </c>
      <c r="AN29" s="40" t="s">
        <v>1686</v>
      </c>
      <c r="AO29" s="40" t="s">
        <v>1687</v>
      </c>
      <c r="AP29" s="40" t="s">
        <v>1688</v>
      </c>
      <c r="AQ29" s="40" t="s">
        <v>1689</v>
      </c>
    </row>
    <row r="30" spans="1:43" ht="15" x14ac:dyDescent="0.2">
      <c r="A30" s="39" t="s">
        <v>219</v>
      </c>
      <c r="B30" s="40" t="s">
        <v>1349</v>
      </c>
      <c r="C30" s="40" t="s">
        <v>1350</v>
      </c>
      <c r="D30" s="40" t="s">
        <v>1351</v>
      </c>
      <c r="E30" s="40" t="s">
        <v>1352</v>
      </c>
      <c r="F30" s="40" t="s">
        <v>1353</v>
      </c>
      <c r="G30" s="40" t="s">
        <v>1354</v>
      </c>
      <c r="H30" s="40" t="s">
        <v>1355</v>
      </c>
      <c r="I30" s="40" t="s">
        <v>1356</v>
      </c>
      <c r="J30" s="40" t="s">
        <v>1357</v>
      </c>
      <c r="K30" s="15"/>
      <c r="L30" s="39" t="s">
        <v>219</v>
      </c>
      <c r="M30" s="40" t="s">
        <v>1494</v>
      </c>
      <c r="N30" s="40" t="s">
        <v>1495</v>
      </c>
      <c r="O30" s="40" t="s">
        <v>1496</v>
      </c>
      <c r="P30" s="40" t="s">
        <v>1497</v>
      </c>
      <c r="Q30" s="40" t="s">
        <v>1498</v>
      </c>
      <c r="R30" s="40" t="s">
        <v>1499</v>
      </c>
      <c r="S30" s="40" t="s">
        <v>1500</v>
      </c>
      <c r="T30" s="40" t="s">
        <v>1501</v>
      </c>
      <c r="U30" s="40" t="s">
        <v>1502</v>
      </c>
      <c r="V30" s="15"/>
      <c r="W30" s="39" t="s">
        <v>219</v>
      </c>
      <c r="X30" s="40" t="s">
        <v>1592</v>
      </c>
      <c r="Y30" s="40" t="s">
        <v>1593</v>
      </c>
      <c r="Z30" s="40" t="s">
        <v>1594</v>
      </c>
      <c r="AA30" s="40" t="s">
        <v>1595</v>
      </c>
      <c r="AB30" s="40" t="s">
        <v>1596</v>
      </c>
      <c r="AC30" s="40" t="s">
        <v>1597</v>
      </c>
      <c r="AD30" s="40" t="s">
        <v>1598</v>
      </c>
      <c r="AE30" s="40" t="s">
        <v>1599</v>
      </c>
      <c r="AF30" s="40" t="s">
        <v>1600</v>
      </c>
      <c r="AG30" s="15"/>
      <c r="AH30" s="39" t="s">
        <v>219</v>
      </c>
      <c r="AI30" s="40" t="s">
        <v>1690</v>
      </c>
      <c r="AJ30" s="40" t="s">
        <v>1691</v>
      </c>
      <c r="AK30" s="40" t="s">
        <v>1692</v>
      </c>
      <c r="AL30" s="40" t="s">
        <v>1693</v>
      </c>
      <c r="AM30" s="40" t="s">
        <v>1694</v>
      </c>
      <c r="AN30" s="40" t="s">
        <v>1695</v>
      </c>
      <c r="AO30" s="40" t="s">
        <v>1696</v>
      </c>
      <c r="AP30" s="40" t="s">
        <v>1697</v>
      </c>
      <c r="AQ30" s="40" t="s">
        <v>1698</v>
      </c>
    </row>
    <row r="31" spans="1:43" ht="15" x14ac:dyDescent="0.2">
      <c r="A31" s="39" t="s">
        <v>177</v>
      </c>
      <c r="B31" s="40" t="s">
        <v>1358</v>
      </c>
      <c r="C31" s="40" t="s">
        <v>1359</v>
      </c>
      <c r="D31" s="40" t="s">
        <v>1360</v>
      </c>
      <c r="E31" s="40" t="s">
        <v>1361</v>
      </c>
      <c r="F31" s="40" t="s">
        <v>1362</v>
      </c>
      <c r="G31" s="40" t="s">
        <v>1363</v>
      </c>
      <c r="H31" s="40" t="s">
        <v>1364</v>
      </c>
      <c r="I31" s="40" t="s">
        <v>1365</v>
      </c>
      <c r="J31" s="40" t="s">
        <v>1366</v>
      </c>
      <c r="K31" s="15"/>
      <c r="L31" s="39" t="s">
        <v>177</v>
      </c>
      <c r="M31" s="40" t="s">
        <v>1503</v>
      </c>
      <c r="N31" s="40" t="s">
        <v>1504</v>
      </c>
      <c r="O31" s="40" t="s">
        <v>1505</v>
      </c>
      <c r="P31" s="40" t="s">
        <v>1506</v>
      </c>
      <c r="Q31" s="40" t="s">
        <v>1507</v>
      </c>
      <c r="R31" s="40" t="s">
        <v>1508</v>
      </c>
      <c r="S31" s="40" t="s">
        <v>1509</v>
      </c>
      <c r="T31" s="40" t="s">
        <v>1510</v>
      </c>
      <c r="U31" s="40" t="s">
        <v>1511</v>
      </c>
      <c r="V31" s="15"/>
      <c r="W31" s="39" t="s">
        <v>177</v>
      </c>
      <c r="X31" s="40" t="s">
        <v>1601</v>
      </c>
      <c r="Y31" s="40" t="s">
        <v>1602</v>
      </c>
      <c r="Z31" s="40" t="s">
        <v>1603</v>
      </c>
      <c r="AA31" s="40" t="s">
        <v>1604</v>
      </c>
      <c r="AB31" s="40" t="s">
        <v>1605</v>
      </c>
      <c r="AC31" s="40" t="s">
        <v>1606</v>
      </c>
      <c r="AD31" s="40" t="s">
        <v>1607</v>
      </c>
      <c r="AE31" s="40" t="s">
        <v>1608</v>
      </c>
      <c r="AF31" s="40" t="s">
        <v>1609</v>
      </c>
      <c r="AG31" s="15"/>
      <c r="AH31" s="39" t="s">
        <v>177</v>
      </c>
      <c r="AI31" s="40" t="s">
        <v>1699</v>
      </c>
      <c r="AJ31" s="40" t="s">
        <v>1700</v>
      </c>
      <c r="AK31" s="40" t="s">
        <v>1701</v>
      </c>
      <c r="AL31" s="40" t="s">
        <v>1702</v>
      </c>
      <c r="AM31" s="40" t="s">
        <v>1703</v>
      </c>
      <c r="AN31" s="40" t="s">
        <v>1704</v>
      </c>
      <c r="AO31" s="40" t="s">
        <v>1705</v>
      </c>
      <c r="AP31" s="40" t="s">
        <v>1706</v>
      </c>
      <c r="AQ31" s="40" t="s">
        <v>1707</v>
      </c>
    </row>
    <row r="32" spans="1:43" ht="15" x14ac:dyDescent="0.2">
      <c r="A32" s="39" t="s">
        <v>191</v>
      </c>
      <c r="B32" s="40" t="s">
        <v>1367</v>
      </c>
      <c r="C32" s="40" t="s">
        <v>1368</v>
      </c>
      <c r="D32" s="40" t="s">
        <v>1369</v>
      </c>
      <c r="E32" s="40" t="s">
        <v>1370</v>
      </c>
      <c r="F32" s="40" t="s">
        <v>1371</v>
      </c>
      <c r="G32" s="40" t="s">
        <v>1372</v>
      </c>
      <c r="H32" s="40" t="s">
        <v>1373</v>
      </c>
      <c r="I32" s="40" t="s">
        <v>1374</v>
      </c>
      <c r="J32" s="40" t="s">
        <v>1375</v>
      </c>
      <c r="K32" s="15"/>
      <c r="L32" s="39" t="s">
        <v>191</v>
      </c>
      <c r="M32" s="40" t="s">
        <v>1512</v>
      </c>
      <c r="N32" s="40" t="s">
        <v>1513</v>
      </c>
      <c r="O32" s="40" t="s">
        <v>1514</v>
      </c>
      <c r="P32" s="40" t="s">
        <v>1515</v>
      </c>
      <c r="Q32" s="40" t="s">
        <v>1516</v>
      </c>
      <c r="R32" s="40" t="s">
        <v>1517</v>
      </c>
      <c r="S32" s="40" t="s">
        <v>1518</v>
      </c>
      <c r="T32" s="40" t="s">
        <v>1519</v>
      </c>
      <c r="U32" s="40" t="s">
        <v>1520</v>
      </c>
      <c r="V32" s="15"/>
      <c r="W32" s="39" t="s">
        <v>191</v>
      </c>
      <c r="X32" s="40" t="s">
        <v>1610</v>
      </c>
      <c r="Y32" s="40" t="s">
        <v>1611</v>
      </c>
      <c r="Z32" s="40" t="s">
        <v>1612</v>
      </c>
      <c r="AA32" s="40" t="s">
        <v>1613</v>
      </c>
      <c r="AB32" s="40" t="s">
        <v>1614</v>
      </c>
      <c r="AC32" s="40" t="s">
        <v>1615</v>
      </c>
      <c r="AD32" s="40" t="s">
        <v>1616</v>
      </c>
      <c r="AE32" s="40" t="s">
        <v>1617</v>
      </c>
      <c r="AF32" s="40" t="s">
        <v>1618</v>
      </c>
      <c r="AG32" s="15"/>
      <c r="AH32" s="39" t="s">
        <v>191</v>
      </c>
      <c r="AI32" s="40" t="s">
        <v>1708</v>
      </c>
      <c r="AJ32" s="40" t="s">
        <v>1709</v>
      </c>
      <c r="AK32" s="40" t="s">
        <v>1710</v>
      </c>
      <c r="AL32" s="40" t="s">
        <v>1711</v>
      </c>
      <c r="AM32" s="40" t="s">
        <v>1712</v>
      </c>
      <c r="AN32" s="40" t="s">
        <v>1713</v>
      </c>
      <c r="AO32" s="40" t="s">
        <v>1714</v>
      </c>
      <c r="AP32" s="40" t="s">
        <v>1715</v>
      </c>
      <c r="AQ32" s="40" t="s">
        <v>1716</v>
      </c>
    </row>
    <row r="33" spans="1:43" ht="15" x14ac:dyDescent="0.2">
      <c r="A33" s="39" t="s">
        <v>240</v>
      </c>
      <c r="B33" s="40" t="s">
        <v>478</v>
      </c>
      <c r="C33" s="40" t="s">
        <v>482</v>
      </c>
      <c r="D33" s="40" t="s">
        <v>486</v>
      </c>
      <c r="E33" s="40" t="s">
        <v>490</v>
      </c>
      <c r="F33" s="40" t="s">
        <v>494</v>
      </c>
      <c r="G33" s="40" t="s">
        <v>498</v>
      </c>
      <c r="H33" s="40" t="s">
        <v>502</v>
      </c>
      <c r="I33" s="40" t="s">
        <v>506</v>
      </c>
      <c r="J33" s="40" t="s">
        <v>510</v>
      </c>
      <c r="K33" s="15"/>
      <c r="L33" s="39" t="s">
        <v>240</v>
      </c>
      <c r="M33" s="40" t="s">
        <v>479</v>
      </c>
      <c r="N33" s="40" t="s">
        <v>483</v>
      </c>
      <c r="O33" s="40" t="s">
        <v>487</v>
      </c>
      <c r="P33" s="40" t="s">
        <v>491</v>
      </c>
      <c r="Q33" s="40" t="s">
        <v>495</v>
      </c>
      <c r="R33" s="40" t="s">
        <v>499</v>
      </c>
      <c r="S33" s="40" t="s">
        <v>503</v>
      </c>
      <c r="T33" s="40" t="s">
        <v>507</v>
      </c>
      <c r="U33" s="40" t="s">
        <v>511</v>
      </c>
      <c r="V33" s="15"/>
      <c r="W33" s="39" t="s">
        <v>240</v>
      </c>
      <c r="X33" s="40" t="s">
        <v>480</v>
      </c>
      <c r="Y33" s="40" t="s">
        <v>484</v>
      </c>
      <c r="Z33" s="40" t="s">
        <v>488</v>
      </c>
      <c r="AA33" s="40" t="s">
        <v>492</v>
      </c>
      <c r="AB33" s="40" t="s">
        <v>496</v>
      </c>
      <c r="AC33" s="40" t="s">
        <v>500</v>
      </c>
      <c r="AD33" s="40" t="s">
        <v>504</v>
      </c>
      <c r="AE33" s="40" t="s">
        <v>508</v>
      </c>
      <c r="AF33" s="40" t="s">
        <v>512</v>
      </c>
      <c r="AG33" s="15"/>
      <c r="AH33" s="39" t="s">
        <v>240</v>
      </c>
      <c r="AI33" s="40" t="s">
        <v>481</v>
      </c>
      <c r="AJ33" s="40" t="s">
        <v>485</v>
      </c>
      <c r="AK33" s="40" t="s">
        <v>489</v>
      </c>
      <c r="AL33" s="40" t="s">
        <v>493</v>
      </c>
      <c r="AM33" s="40" t="s">
        <v>497</v>
      </c>
      <c r="AN33" s="40" t="s">
        <v>501</v>
      </c>
      <c r="AO33" s="40" t="s">
        <v>505</v>
      </c>
      <c r="AP33" s="40" t="s">
        <v>509</v>
      </c>
      <c r="AQ33" s="40" t="s">
        <v>513</v>
      </c>
    </row>
    <row r="34" spans="1:43" ht="15" x14ac:dyDescent="0.2">
      <c r="A34" s="39" t="s">
        <v>198</v>
      </c>
      <c r="B34" s="40" t="s">
        <v>334</v>
      </c>
      <c r="C34" s="40" t="s">
        <v>338</v>
      </c>
      <c r="D34" s="40" t="s">
        <v>342</v>
      </c>
      <c r="E34" s="40" t="s">
        <v>346</v>
      </c>
      <c r="F34" s="40" t="s">
        <v>350</v>
      </c>
      <c r="G34" s="40" t="s">
        <v>354</v>
      </c>
      <c r="H34" s="40" t="s">
        <v>358</v>
      </c>
      <c r="I34" s="40" t="s">
        <v>362</v>
      </c>
      <c r="J34" s="40" t="s">
        <v>366</v>
      </c>
      <c r="K34" s="15"/>
      <c r="L34" s="39" t="s">
        <v>198</v>
      </c>
      <c r="M34" s="40" t="s">
        <v>335</v>
      </c>
      <c r="N34" s="40" t="s">
        <v>339</v>
      </c>
      <c r="O34" s="40" t="s">
        <v>343</v>
      </c>
      <c r="P34" s="40" t="s">
        <v>347</v>
      </c>
      <c r="Q34" s="40" t="s">
        <v>351</v>
      </c>
      <c r="R34" s="40" t="s">
        <v>355</v>
      </c>
      <c r="S34" s="40" t="s">
        <v>359</v>
      </c>
      <c r="T34" s="40" t="s">
        <v>363</v>
      </c>
      <c r="U34" s="40" t="s">
        <v>367</v>
      </c>
      <c r="V34" s="15"/>
      <c r="W34" s="39" t="s">
        <v>198</v>
      </c>
      <c r="X34" s="40" t="s">
        <v>336</v>
      </c>
      <c r="Y34" s="40" t="s">
        <v>340</v>
      </c>
      <c r="Z34" s="40" t="s">
        <v>344</v>
      </c>
      <c r="AA34" s="40" t="s">
        <v>348</v>
      </c>
      <c r="AB34" s="40" t="s">
        <v>352</v>
      </c>
      <c r="AC34" s="40" t="s">
        <v>356</v>
      </c>
      <c r="AD34" s="40" t="s">
        <v>360</v>
      </c>
      <c r="AE34" s="40" t="s">
        <v>364</v>
      </c>
      <c r="AF34" s="40" t="s">
        <v>368</v>
      </c>
      <c r="AG34" s="15"/>
      <c r="AH34" s="39" t="s">
        <v>198</v>
      </c>
      <c r="AI34" s="40" t="s">
        <v>337</v>
      </c>
      <c r="AJ34" s="40" t="s">
        <v>341</v>
      </c>
      <c r="AK34" s="40" t="s">
        <v>345</v>
      </c>
      <c r="AL34" s="40" t="s">
        <v>349</v>
      </c>
      <c r="AM34" s="40" t="s">
        <v>353</v>
      </c>
      <c r="AN34" s="40" t="s">
        <v>357</v>
      </c>
      <c r="AO34" s="40" t="s">
        <v>361</v>
      </c>
      <c r="AP34" s="40" t="s">
        <v>365</v>
      </c>
      <c r="AQ34" s="40" t="s">
        <v>369</v>
      </c>
    </row>
    <row r="35" spans="1:43" ht="15" x14ac:dyDescent="0.2">
      <c r="A35" s="39" t="s">
        <v>205</v>
      </c>
      <c r="B35" s="40" t="s">
        <v>370</v>
      </c>
      <c r="C35" s="40" t="s">
        <v>374</v>
      </c>
      <c r="D35" s="40" t="s">
        <v>378</v>
      </c>
      <c r="E35" s="40" t="s">
        <v>382</v>
      </c>
      <c r="F35" s="40" t="s">
        <v>386</v>
      </c>
      <c r="G35" s="40" t="s">
        <v>390</v>
      </c>
      <c r="H35" s="40" t="s">
        <v>394</v>
      </c>
      <c r="I35" s="40" t="s">
        <v>398</v>
      </c>
      <c r="J35" s="40" t="s">
        <v>402</v>
      </c>
      <c r="K35" s="15"/>
      <c r="L35" s="39" t="s">
        <v>205</v>
      </c>
      <c r="M35" s="40" t="s">
        <v>371</v>
      </c>
      <c r="N35" s="40" t="s">
        <v>375</v>
      </c>
      <c r="O35" s="40" t="s">
        <v>379</v>
      </c>
      <c r="P35" s="40" t="s">
        <v>383</v>
      </c>
      <c r="Q35" s="40" t="s">
        <v>387</v>
      </c>
      <c r="R35" s="40" t="s">
        <v>391</v>
      </c>
      <c r="S35" s="40" t="s">
        <v>395</v>
      </c>
      <c r="T35" s="40" t="s">
        <v>399</v>
      </c>
      <c r="U35" s="40" t="s">
        <v>403</v>
      </c>
      <c r="V35" s="15"/>
      <c r="W35" s="39" t="s">
        <v>205</v>
      </c>
      <c r="X35" s="40" t="s">
        <v>372</v>
      </c>
      <c r="Y35" s="40" t="s">
        <v>376</v>
      </c>
      <c r="Z35" s="40" t="s">
        <v>380</v>
      </c>
      <c r="AA35" s="40" t="s">
        <v>384</v>
      </c>
      <c r="AB35" s="40" t="s">
        <v>388</v>
      </c>
      <c r="AC35" s="40" t="s">
        <v>392</v>
      </c>
      <c r="AD35" s="40" t="s">
        <v>396</v>
      </c>
      <c r="AE35" s="40" t="s">
        <v>400</v>
      </c>
      <c r="AF35" s="40" t="s">
        <v>404</v>
      </c>
      <c r="AG35" s="15"/>
      <c r="AH35" s="39" t="s">
        <v>205</v>
      </c>
      <c r="AI35" s="40" t="s">
        <v>373</v>
      </c>
      <c r="AJ35" s="40" t="s">
        <v>377</v>
      </c>
      <c r="AK35" s="40" t="s">
        <v>381</v>
      </c>
      <c r="AL35" s="40" t="s">
        <v>385</v>
      </c>
      <c r="AM35" s="40" t="s">
        <v>389</v>
      </c>
      <c r="AN35" s="40" t="s">
        <v>393</v>
      </c>
      <c r="AO35" s="40" t="s">
        <v>397</v>
      </c>
      <c r="AP35" s="40" t="s">
        <v>401</v>
      </c>
      <c r="AQ35" s="40" t="s">
        <v>405</v>
      </c>
    </row>
    <row r="36" spans="1:43" ht="15.75" customHeight="1" x14ac:dyDescent="0.15">
      <c r="A36" s="39" t="s">
        <v>226</v>
      </c>
      <c r="B36" s="40" t="s">
        <v>406</v>
      </c>
      <c r="C36" s="40" t="s">
        <v>410</v>
      </c>
      <c r="D36" s="40" t="s">
        <v>414</v>
      </c>
      <c r="E36" s="40" t="s">
        <v>418</v>
      </c>
      <c r="F36" s="40" t="s">
        <v>422</v>
      </c>
      <c r="G36" s="40" t="s">
        <v>426</v>
      </c>
      <c r="H36" s="40" t="s">
        <v>430</v>
      </c>
      <c r="I36" s="40" t="s">
        <v>434</v>
      </c>
      <c r="J36" s="40" t="s">
        <v>438</v>
      </c>
      <c r="L36" s="39" t="s">
        <v>226</v>
      </c>
      <c r="M36" s="40" t="s">
        <v>407</v>
      </c>
      <c r="N36" s="40" t="s">
        <v>411</v>
      </c>
      <c r="O36" s="40" t="s">
        <v>415</v>
      </c>
      <c r="P36" s="40" t="s">
        <v>419</v>
      </c>
      <c r="Q36" s="40" t="s">
        <v>423</v>
      </c>
      <c r="R36" s="40" t="s">
        <v>427</v>
      </c>
      <c r="S36" s="40" t="s">
        <v>431</v>
      </c>
      <c r="T36" s="40" t="s">
        <v>435</v>
      </c>
      <c r="U36" s="40" t="s">
        <v>439</v>
      </c>
      <c r="W36" s="39" t="s">
        <v>226</v>
      </c>
      <c r="X36" s="40" t="s">
        <v>408</v>
      </c>
      <c r="Y36" s="40" t="s">
        <v>412</v>
      </c>
      <c r="Z36" s="40" t="s">
        <v>416</v>
      </c>
      <c r="AA36" s="40" t="s">
        <v>420</v>
      </c>
      <c r="AB36" s="40" t="s">
        <v>424</v>
      </c>
      <c r="AC36" s="40" t="s">
        <v>428</v>
      </c>
      <c r="AD36" s="40" t="s">
        <v>432</v>
      </c>
      <c r="AE36" s="40" t="s">
        <v>436</v>
      </c>
      <c r="AF36" s="40" t="s">
        <v>440</v>
      </c>
      <c r="AH36" s="39" t="s">
        <v>226</v>
      </c>
      <c r="AI36" s="40" t="s">
        <v>409</v>
      </c>
      <c r="AJ36" s="40" t="s">
        <v>413</v>
      </c>
      <c r="AK36" s="40" t="s">
        <v>417</v>
      </c>
      <c r="AL36" s="40" t="s">
        <v>421</v>
      </c>
      <c r="AM36" s="40" t="s">
        <v>425</v>
      </c>
      <c r="AN36" s="40" t="s">
        <v>429</v>
      </c>
      <c r="AO36" s="40" t="s">
        <v>433</v>
      </c>
      <c r="AP36" s="40" t="s">
        <v>437</v>
      </c>
      <c r="AQ36" s="40" t="s">
        <v>441</v>
      </c>
    </row>
    <row r="37" spans="1:43" ht="15.75" customHeight="1" x14ac:dyDescent="0.15">
      <c r="A37" s="39" t="s">
        <v>184</v>
      </c>
      <c r="B37" s="40" t="s">
        <v>298</v>
      </c>
      <c r="C37" s="40" t="s">
        <v>302</v>
      </c>
      <c r="D37" s="40" t="s">
        <v>306</v>
      </c>
      <c r="E37" s="40" t="s">
        <v>310</v>
      </c>
      <c r="F37" s="40" t="s">
        <v>314</v>
      </c>
      <c r="G37" s="40" t="s">
        <v>318</v>
      </c>
      <c r="H37" s="40" t="s">
        <v>322</v>
      </c>
      <c r="I37" s="40" t="s">
        <v>326</v>
      </c>
      <c r="J37" s="40" t="s">
        <v>330</v>
      </c>
      <c r="L37" s="39" t="s">
        <v>184</v>
      </c>
      <c r="M37" s="40" t="s">
        <v>299</v>
      </c>
      <c r="N37" s="40" t="s">
        <v>303</v>
      </c>
      <c r="O37" s="40" t="s">
        <v>307</v>
      </c>
      <c r="P37" s="40" t="s">
        <v>311</v>
      </c>
      <c r="Q37" s="40" t="s">
        <v>315</v>
      </c>
      <c r="R37" s="40" t="s">
        <v>319</v>
      </c>
      <c r="S37" s="40" t="s">
        <v>323</v>
      </c>
      <c r="T37" s="40" t="s">
        <v>327</v>
      </c>
      <c r="U37" s="40" t="s">
        <v>331</v>
      </c>
      <c r="W37" s="39" t="s">
        <v>184</v>
      </c>
      <c r="X37" s="40" t="s">
        <v>300</v>
      </c>
      <c r="Y37" s="40" t="s">
        <v>304</v>
      </c>
      <c r="Z37" s="40" t="s">
        <v>308</v>
      </c>
      <c r="AA37" s="40" t="s">
        <v>312</v>
      </c>
      <c r="AB37" s="40" t="s">
        <v>316</v>
      </c>
      <c r="AC37" s="40" t="s">
        <v>320</v>
      </c>
      <c r="AD37" s="40" t="s">
        <v>324</v>
      </c>
      <c r="AE37" s="40" t="s">
        <v>328</v>
      </c>
      <c r="AF37" s="40" t="s">
        <v>332</v>
      </c>
      <c r="AH37" s="39" t="s">
        <v>184</v>
      </c>
      <c r="AI37" s="40" t="s">
        <v>301</v>
      </c>
      <c r="AJ37" s="40" t="s">
        <v>305</v>
      </c>
      <c r="AK37" s="40" t="s">
        <v>309</v>
      </c>
      <c r="AL37" s="40" t="s">
        <v>313</v>
      </c>
      <c r="AM37" s="40" t="s">
        <v>317</v>
      </c>
      <c r="AN37" s="40" t="s">
        <v>321</v>
      </c>
      <c r="AO37" s="40" t="s">
        <v>325</v>
      </c>
      <c r="AP37" s="40" t="s">
        <v>329</v>
      </c>
      <c r="AQ37" s="40" t="s">
        <v>333</v>
      </c>
    </row>
  </sheetData>
  <mergeCells count="9">
    <mergeCell ref="AD1:AG1"/>
    <mergeCell ref="AH1:AK1"/>
    <mergeCell ref="B1:E1"/>
    <mergeCell ref="F1:I1"/>
    <mergeCell ref="J1:M1"/>
    <mergeCell ref="N1:Q1"/>
    <mergeCell ref="R1:U1"/>
    <mergeCell ref="Z1:AC1"/>
    <mergeCell ref="V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3"/>
  <sheetViews>
    <sheetView workbookViewId="0"/>
  </sheetViews>
  <sheetFormatPr baseColWidth="10" defaultColWidth="12.6640625" defaultRowHeight="15.75" customHeight="1" x14ac:dyDescent="0.15"/>
  <sheetData>
    <row r="1" spans="1:5" ht="15.75" customHeight="1" x14ac:dyDescent="0.15">
      <c r="A1" s="11" t="s">
        <v>17</v>
      </c>
      <c r="B1" s="11" t="s">
        <v>928</v>
      </c>
      <c r="C1" s="11" t="s">
        <v>929</v>
      </c>
      <c r="D1" s="11" t="s">
        <v>930</v>
      </c>
      <c r="E1" s="11" t="s">
        <v>931</v>
      </c>
    </row>
    <row r="2" spans="1:5" ht="15.75" customHeight="1" x14ac:dyDescent="0.15">
      <c r="A2" s="16" t="s">
        <v>44</v>
      </c>
      <c r="B2" s="13" t="s">
        <v>932</v>
      </c>
      <c r="C2" s="13" t="s">
        <v>933</v>
      </c>
      <c r="D2" s="13" t="s">
        <v>934</v>
      </c>
      <c r="E2" s="13" t="s">
        <v>935</v>
      </c>
    </row>
    <row r="3" spans="1:5" ht="15.75" customHeight="1" x14ac:dyDescent="0.15">
      <c r="A3" s="16" t="s">
        <v>59</v>
      </c>
      <c r="B3" s="13" t="s">
        <v>936</v>
      </c>
      <c r="C3" s="13" t="s">
        <v>937</v>
      </c>
      <c r="D3" s="13" t="s">
        <v>938</v>
      </c>
      <c r="E3" s="13" t="s">
        <v>939</v>
      </c>
    </row>
    <row r="4" spans="1:5" ht="15.75" customHeight="1" x14ac:dyDescent="0.15">
      <c r="A4" s="16" t="s">
        <v>65</v>
      </c>
      <c r="B4" s="13" t="s">
        <v>940</v>
      </c>
      <c r="C4" s="13" t="s">
        <v>941</v>
      </c>
      <c r="D4" s="13" t="s">
        <v>942</v>
      </c>
      <c r="E4" s="13" t="s">
        <v>943</v>
      </c>
    </row>
    <row r="5" spans="1:5" ht="15.75" customHeight="1" x14ac:dyDescent="0.15">
      <c r="A5" s="16" t="s">
        <v>71</v>
      </c>
      <c r="B5" s="13" t="s">
        <v>944</v>
      </c>
      <c r="C5" s="13" t="s">
        <v>945</v>
      </c>
      <c r="D5" s="13" t="s">
        <v>946</v>
      </c>
      <c r="E5" s="13" t="s">
        <v>947</v>
      </c>
    </row>
    <row r="6" spans="1:5" ht="15.75" customHeight="1" x14ac:dyDescent="0.15">
      <c r="A6" s="16" t="s">
        <v>74</v>
      </c>
      <c r="B6" s="13" t="s">
        <v>948</v>
      </c>
      <c r="C6" s="13" t="s">
        <v>949</v>
      </c>
      <c r="D6" s="13" t="s">
        <v>950</v>
      </c>
      <c r="E6" s="13" t="s">
        <v>951</v>
      </c>
    </row>
    <row r="7" spans="1:5" ht="15.75" customHeight="1" x14ac:dyDescent="0.15">
      <c r="A7" s="16" t="s">
        <v>77</v>
      </c>
      <c r="B7" s="13" t="s">
        <v>952</v>
      </c>
      <c r="C7" s="13" t="s">
        <v>953</v>
      </c>
      <c r="D7" s="13" t="s">
        <v>954</v>
      </c>
      <c r="E7" s="13" t="s">
        <v>955</v>
      </c>
    </row>
    <row r="8" spans="1:5" ht="15.75" customHeight="1" x14ac:dyDescent="0.15">
      <c r="A8" s="16" t="s">
        <v>83</v>
      </c>
      <c r="B8" s="13" t="s">
        <v>956</v>
      </c>
      <c r="C8" s="13" t="s">
        <v>957</v>
      </c>
      <c r="D8" s="13" t="s">
        <v>958</v>
      </c>
      <c r="E8" s="13" t="s">
        <v>959</v>
      </c>
    </row>
    <row r="9" spans="1:5" ht="15.75" customHeight="1" x14ac:dyDescent="0.15">
      <c r="A9" s="16" t="s">
        <v>89</v>
      </c>
      <c r="B9" s="13" t="s">
        <v>960</v>
      </c>
      <c r="C9" s="13" t="s">
        <v>961</v>
      </c>
      <c r="D9" s="13" t="s">
        <v>962</v>
      </c>
      <c r="E9" s="13" t="s">
        <v>963</v>
      </c>
    </row>
    <row r="10" spans="1:5" ht="15.75" customHeight="1" x14ac:dyDescent="0.15">
      <c r="A10" s="16" t="s">
        <v>95</v>
      </c>
      <c r="B10" s="13" t="s">
        <v>964</v>
      </c>
      <c r="C10" s="13" t="s">
        <v>965</v>
      </c>
      <c r="D10" s="13" t="s">
        <v>966</v>
      </c>
      <c r="E10" s="13" t="s">
        <v>967</v>
      </c>
    </row>
    <row r="11" spans="1:5" ht="15.75" customHeight="1" x14ac:dyDescent="0.15">
      <c r="A11" s="16" t="s">
        <v>101</v>
      </c>
      <c r="B11" s="13">
        <v>0</v>
      </c>
      <c r="C11" s="13">
        <v>0</v>
      </c>
      <c r="D11" s="13">
        <v>0</v>
      </c>
      <c r="E11" s="13">
        <v>0</v>
      </c>
    </row>
    <row r="12" spans="1:5" ht="15.75" customHeight="1" x14ac:dyDescent="0.15">
      <c r="A12" s="16" t="s">
        <v>102</v>
      </c>
      <c r="B12" s="13" t="s">
        <v>968</v>
      </c>
      <c r="C12" s="13" t="s">
        <v>969</v>
      </c>
      <c r="D12" s="13" t="s">
        <v>970</v>
      </c>
      <c r="E12" s="13" t="s">
        <v>971</v>
      </c>
    </row>
    <row r="13" spans="1:5" ht="15.75" customHeight="1" x14ac:dyDescent="0.15">
      <c r="A13" s="16" t="s">
        <v>105</v>
      </c>
      <c r="B13" s="13" t="s">
        <v>972</v>
      </c>
      <c r="C13" s="13" t="s">
        <v>973</v>
      </c>
      <c r="D13" s="13" t="s">
        <v>974</v>
      </c>
      <c r="E13" s="13" t="s">
        <v>975</v>
      </c>
    </row>
    <row r="14" spans="1:5" ht="15.75" customHeight="1" x14ac:dyDescent="0.15">
      <c r="A14" s="16" t="s">
        <v>111</v>
      </c>
      <c r="B14" s="13" t="s">
        <v>976</v>
      </c>
      <c r="C14" s="13" t="s">
        <v>977</v>
      </c>
      <c r="D14" s="13" t="s">
        <v>978</v>
      </c>
      <c r="E14" s="13" t="s">
        <v>979</v>
      </c>
    </row>
    <row r="15" spans="1:5" ht="15.75" customHeight="1" x14ac:dyDescent="0.15">
      <c r="A15" s="16" t="s">
        <v>117</v>
      </c>
      <c r="B15" s="13" t="s">
        <v>980</v>
      </c>
      <c r="C15" s="13" t="s">
        <v>981</v>
      </c>
      <c r="D15" s="13" t="s">
        <v>982</v>
      </c>
      <c r="E15" s="13" t="s">
        <v>983</v>
      </c>
    </row>
    <row r="16" spans="1:5" ht="15.75" customHeight="1" x14ac:dyDescent="0.15">
      <c r="A16" s="16" t="s">
        <v>120</v>
      </c>
      <c r="B16" s="13" t="s">
        <v>984</v>
      </c>
      <c r="C16" s="13" t="s">
        <v>985</v>
      </c>
      <c r="D16" s="13" t="s">
        <v>986</v>
      </c>
      <c r="E16" s="13" t="s">
        <v>987</v>
      </c>
    </row>
    <row r="17" spans="1:5" ht="15.75" customHeight="1" x14ac:dyDescent="0.15">
      <c r="A17" s="16" t="s">
        <v>126</v>
      </c>
      <c r="B17" s="13" t="s">
        <v>988</v>
      </c>
      <c r="C17" s="13" t="s">
        <v>989</v>
      </c>
      <c r="D17" s="13" t="s">
        <v>990</v>
      </c>
      <c r="E17" s="13" t="s">
        <v>991</v>
      </c>
    </row>
    <row r="18" spans="1:5" ht="15.75" customHeight="1" x14ac:dyDescent="0.15">
      <c r="A18" s="16" t="s">
        <v>129</v>
      </c>
      <c r="B18" s="13" t="s">
        <v>992</v>
      </c>
      <c r="C18" s="13" t="s">
        <v>993</v>
      </c>
      <c r="D18" s="13" t="s">
        <v>994</v>
      </c>
      <c r="E18" s="13" t="s">
        <v>995</v>
      </c>
    </row>
    <row r="19" spans="1:5" ht="15.75" customHeight="1" x14ac:dyDescent="0.15">
      <c r="A19" s="16" t="s">
        <v>135</v>
      </c>
      <c r="B19" s="13" t="s">
        <v>996</v>
      </c>
      <c r="C19" s="13" t="s">
        <v>997</v>
      </c>
      <c r="D19" s="13" t="s">
        <v>998</v>
      </c>
      <c r="E19" s="13" t="s">
        <v>999</v>
      </c>
    </row>
    <row r="20" spans="1:5" ht="15.75" customHeight="1" x14ac:dyDescent="0.15">
      <c r="A20" s="16" t="s">
        <v>138</v>
      </c>
      <c r="B20" s="13" t="s">
        <v>1000</v>
      </c>
      <c r="C20" s="13" t="s">
        <v>1001</v>
      </c>
      <c r="D20" s="13" t="s">
        <v>1002</v>
      </c>
      <c r="E20" s="13" t="s">
        <v>1003</v>
      </c>
    </row>
    <row r="21" spans="1:5" ht="15.75" customHeight="1" x14ac:dyDescent="0.15">
      <c r="A21" s="16" t="s">
        <v>144</v>
      </c>
      <c r="B21" s="13" t="s">
        <v>1004</v>
      </c>
      <c r="C21" s="13" t="s">
        <v>1005</v>
      </c>
      <c r="D21" s="13" t="s">
        <v>1006</v>
      </c>
      <c r="E21" s="13" t="s">
        <v>1007</v>
      </c>
    </row>
    <row r="22" spans="1:5" ht="15.75" customHeight="1" x14ac:dyDescent="0.15">
      <c r="A22" s="16" t="s">
        <v>150</v>
      </c>
      <c r="B22" s="13" t="s">
        <v>1008</v>
      </c>
      <c r="C22" s="13" t="s">
        <v>1009</v>
      </c>
      <c r="D22" s="13" t="s">
        <v>1010</v>
      </c>
      <c r="E22" s="13" t="s">
        <v>1011</v>
      </c>
    </row>
    <row r="23" spans="1:5" ht="15.75" customHeight="1" x14ac:dyDescent="0.15">
      <c r="A23" s="16" t="s">
        <v>156</v>
      </c>
      <c r="B23" s="13" t="s">
        <v>1012</v>
      </c>
      <c r="C23" s="13">
        <v>0</v>
      </c>
      <c r="D23" s="13" t="s">
        <v>1013</v>
      </c>
      <c r="E23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B8A9-9F0E-FA46-BFB2-267BC8C557F6}">
  <dimension ref="A1:AQ31"/>
  <sheetViews>
    <sheetView workbookViewId="0">
      <selection activeCell="AT12" sqref="AT12"/>
    </sheetView>
  </sheetViews>
  <sheetFormatPr baseColWidth="10" defaultRowHeight="13" x14ac:dyDescent="0.15"/>
  <sheetData>
    <row r="1" spans="1:43" x14ac:dyDescent="0.15">
      <c r="B1" s="20"/>
      <c r="C1" s="20"/>
      <c r="F1" s="20"/>
      <c r="G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AC1" s="20"/>
      <c r="AF1" s="20"/>
      <c r="AL1" s="20"/>
      <c r="AO1" s="20"/>
    </row>
    <row r="2" spans="1:43" ht="210" x14ac:dyDescent="0.15">
      <c r="B2" s="21"/>
      <c r="C2" s="21"/>
      <c r="D2" s="21" t="s">
        <v>1015</v>
      </c>
      <c r="E2" s="21" t="s">
        <v>1016</v>
      </c>
      <c r="F2" s="21" t="s">
        <v>1017</v>
      </c>
      <c r="G2" s="22" t="s">
        <v>1018</v>
      </c>
      <c r="H2" s="23" t="s">
        <v>1019</v>
      </c>
      <c r="I2" s="22" t="s">
        <v>1020</v>
      </c>
      <c r="J2" s="22" t="s">
        <v>1021</v>
      </c>
      <c r="K2" s="23" t="s">
        <v>1019</v>
      </c>
      <c r="L2" s="24" t="s">
        <v>1022</v>
      </c>
      <c r="M2" s="24" t="s">
        <v>1023</v>
      </c>
      <c r="N2" s="23" t="s">
        <v>1019</v>
      </c>
      <c r="O2" s="24" t="s">
        <v>1024</v>
      </c>
      <c r="P2" s="24" t="s">
        <v>1025</v>
      </c>
      <c r="Q2" s="23" t="s">
        <v>1019</v>
      </c>
      <c r="R2" s="24" t="s">
        <v>1026</v>
      </c>
      <c r="S2" s="24" t="s">
        <v>1027</v>
      </c>
      <c r="T2" s="23" t="s">
        <v>1019</v>
      </c>
      <c r="U2" s="21" t="s">
        <v>1028</v>
      </c>
      <c r="V2" s="21" t="s">
        <v>1029</v>
      </c>
      <c r="W2" s="23" t="s">
        <v>1019</v>
      </c>
      <c r="X2" s="25"/>
      <c r="Y2" s="25"/>
      <c r="AA2" s="21" t="s">
        <v>1015</v>
      </c>
      <c r="AB2" s="21" t="s">
        <v>1016</v>
      </c>
      <c r="AC2" s="21" t="s">
        <v>1030</v>
      </c>
      <c r="AD2" s="23" t="s">
        <v>1031</v>
      </c>
      <c r="AE2" s="26" t="s">
        <v>1032</v>
      </c>
      <c r="AF2" s="21" t="s">
        <v>1033</v>
      </c>
      <c r="AG2" s="23" t="s">
        <v>1031</v>
      </c>
      <c r="AH2" s="26" t="s">
        <v>1034</v>
      </c>
      <c r="AI2" s="21" t="s">
        <v>1035</v>
      </c>
      <c r="AJ2" s="23" t="s">
        <v>1036</v>
      </c>
      <c r="AK2" s="26" t="s">
        <v>1037</v>
      </c>
      <c r="AL2" s="21" t="s">
        <v>1038</v>
      </c>
      <c r="AM2" s="23" t="s">
        <v>1036</v>
      </c>
      <c r="AN2" s="26" t="s">
        <v>1039</v>
      </c>
      <c r="AO2" s="21" t="s">
        <v>1040</v>
      </c>
      <c r="AP2" s="23" t="s">
        <v>1041</v>
      </c>
      <c r="AQ2" s="26" t="s">
        <v>1042</v>
      </c>
    </row>
    <row r="3" spans="1:43" ht="15" x14ac:dyDescent="0.15">
      <c r="A3" s="27" t="s">
        <v>1043</v>
      </c>
      <c r="B3" s="27" t="s">
        <v>1044</v>
      </c>
      <c r="C3" s="27"/>
      <c r="D3" t="s">
        <v>1045</v>
      </c>
      <c r="E3" t="s">
        <v>1046</v>
      </c>
      <c r="F3" t="s">
        <v>1047</v>
      </c>
      <c r="G3" s="20" t="s">
        <v>1047</v>
      </c>
      <c r="I3" s="20" t="s">
        <v>1047</v>
      </c>
      <c r="J3" s="20" t="s">
        <v>1047</v>
      </c>
      <c r="K3" s="20"/>
      <c r="L3" s="28" t="s">
        <v>1123</v>
      </c>
      <c r="M3" s="28" t="s">
        <v>1123</v>
      </c>
      <c r="N3" s="28"/>
      <c r="O3" s="28" t="s">
        <v>1123</v>
      </c>
      <c r="P3" s="28" t="s">
        <v>1123</v>
      </c>
      <c r="Q3" s="28"/>
      <c r="R3" s="28" t="s">
        <v>1123</v>
      </c>
      <c r="S3" s="28" t="s">
        <v>1123</v>
      </c>
      <c r="T3" s="28"/>
      <c r="U3" s="20" t="s">
        <v>1047</v>
      </c>
      <c r="V3" s="20" t="s">
        <v>1047</v>
      </c>
      <c r="AA3" t="s">
        <v>1045</v>
      </c>
      <c r="AB3" t="s">
        <v>1046</v>
      </c>
      <c r="AC3" s="20" t="s">
        <v>1047</v>
      </c>
      <c r="AF3" s="28" t="s">
        <v>1123</v>
      </c>
      <c r="AI3" s="28" t="s">
        <v>1123</v>
      </c>
      <c r="AL3" s="20" t="s">
        <v>1047</v>
      </c>
      <c r="AO3" s="20" t="s">
        <v>1047</v>
      </c>
    </row>
    <row r="4" spans="1:43" ht="14" x14ac:dyDescent="0.15">
      <c r="A4" t="s">
        <v>1048</v>
      </c>
      <c r="B4" t="s">
        <v>1049</v>
      </c>
      <c r="D4" t="s">
        <v>1050</v>
      </c>
      <c r="E4" t="s">
        <v>1051</v>
      </c>
      <c r="F4">
        <v>0.33823059</v>
      </c>
      <c r="G4" s="29">
        <v>0.34305503999999998</v>
      </c>
      <c r="H4">
        <f>(G4-F4)/F4</f>
        <v>1.4263789682654016E-2</v>
      </c>
      <c r="I4" s="29">
        <v>0.40986019000000001</v>
      </c>
      <c r="J4" s="29">
        <v>0.40582711999999999</v>
      </c>
      <c r="K4" s="29">
        <f>(J4-I4)/I4</f>
        <v>-9.8401115756083252E-3</v>
      </c>
      <c r="L4" s="28">
        <v>6.3130000000000006E-2</v>
      </c>
      <c r="M4" s="28">
        <v>9.2050000000000007E-2</v>
      </c>
      <c r="N4" s="28">
        <f>(M4-L4)/L4</f>
        <v>0.45810232852843336</v>
      </c>
      <c r="O4" s="28">
        <v>0.28539999999999999</v>
      </c>
      <c r="P4" s="28">
        <v>0.32896999999999998</v>
      </c>
      <c r="Q4" s="28">
        <f>(P4-O4)/O4</f>
        <v>0.15266292922214436</v>
      </c>
      <c r="R4" s="28">
        <v>0.31228</v>
      </c>
      <c r="S4" s="28">
        <v>0.53920999999999997</v>
      </c>
      <c r="T4" s="28">
        <f>(S4-R4)/R4</f>
        <v>0.72668758806199552</v>
      </c>
      <c r="U4" s="20">
        <v>0.76065342999999996</v>
      </c>
      <c r="V4" s="20">
        <v>0.94740327999999996</v>
      </c>
      <c r="W4">
        <f>(V4-U4)/U4</f>
        <v>0.24551240109441169</v>
      </c>
      <c r="Z4" t="s">
        <v>253</v>
      </c>
      <c r="AA4" t="s">
        <v>1050</v>
      </c>
      <c r="AB4" t="s">
        <v>1051</v>
      </c>
      <c r="AC4" s="20">
        <v>0.75785223000000002</v>
      </c>
      <c r="AD4">
        <f>AVERAGE(H4,K4)</f>
        <v>2.2118390535228452E-3</v>
      </c>
      <c r="AE4">
        <f>AC4*(1+AD4)</f>
        <v>0.75952847715911342</v>
      </c>
      <c r="AF4" s="20">
        <v>0.80256000000000005</v>
      </c>
      <c r="AG4">
        <f>AD4</f>
        <v>2.2118390535228452E-3</v>
      </c>
      <c r="AH4">
        <f>AF4*(1+AG4)</f>
        <v>0.80433513355079533</v>
      </c>
      <c r="AI4" s="20">
        <v>5.3949999999999998E-2</v>
      </c>
      <c r="AJ4">
        <f>AVERAGE(N4,Q4,T4)</f>
        <v>0.44581761527085773</v>
      </c>
      <c r="AK4">
        <f>AI4*(1+AJ4)</f>
        <v>7.8001860343862778E-2</v>
      </c>
      <c r="AL4" s="20">
        <v>4.3476903999999997E-2</v>
      </c>
      <c r="AM4">
        <f>AJ4</f>
        <v>0.44581761527085773</v>
      </c>
      <c r="AN4">
        <f>AL4*(1+AM4)</f>
        <v>6.2859673660640006E-2</v>
      </c>
      <c r="AO4" s="20">
        <v>0.62898262999999999</v>
      </c>
      <c r="AP4">
        <f>AVERAGE(W4)</f>
        <v>0.24551240109441169</v>
      </c>
      <c r="AQ4">
        <f>AO4*(1+AP4)</f>
        <v>0.78340566573797787</v>
      </c>
    </row>
    <row r="5" spans="1:43" ht="14" x14ac:dyDescent="0.15">
      <c r="A5" t="s">
        <v>1052</v>
      </c>
      <c r="B5" t="s">
        <v>1053</v>
      </c>
      <c r="D5" t="s">
        <v>1054</v>
      </c>
      <c r="E5" t="s">
        <v>1055</v>
      </c>
      <c r="F5" s="30">
        <v>3.1362936999999997E-8</v>
      </c>
      <c r="G5" s="31">
        <v>2.3674098999999999E-8</v>
      </c>
      <c r="H5">
        <f t="shared" ref="H5:H31" si="0">(G5-F5)/F5</f>
        <v>-0.24515682316359591</v>
      </c>
      <c r="I5" s="31">
        <v>4.2414431999999997E-8</v>
      </c>
      <c r="J5" s="31">
        <v>2.5460746000000001E-8</v>
      </c>
      <c r="K5" s="29">
        <f t="shared" ref="K5:K31" si="1">(J5-I5)/I5</f>
        <v>-0.39971503095927341</v>
      </c>
      <c r="L5" s="28">
        <v>9.7800000000000006E-9</v>
      </c>
      <c r="M5" s="28">
        <v>2.3899999999999999E-8</v>
      </c>
      <c r="N5" s="28">
        <f t="shared" ref="N5:N31" si="2">(M5-L5)/L5</f>
        <v>1.4437627811860938</v>
      </c>
      <c r="O5" s="28">
        <v>2.2300000000000001E-8</v>
      </c>
      <c r="P5" s="28">
        <v>2.55E-8</v>
      </c>
      <c r="Q5" s="28">
        <f t="shared" ref="Q5:Q31" si="3">(P5-O5)/O5</f>
        <v>0.14349775784753357</v>
      </c>
      <c r="R5" s="28">
        <v>1.29E-7</v>
      </c>
      <c r="S5" s="28">
        <v>1.99E-7</v>
      </c>
      <c r="T5" s="28">
        <f t="shared" ref="T5:T31" si="4">(S5-R5)/R5</f>
        <v>0.54263565891472865</v>
      </c>
      <c r="U5" s="32">
        <v>9.3224242000000006E-8</v>
      </c>
      <c r="V5" s="32">
        <v>4.4944078999999997E-8</v>
      </c>
      <c r="W5">
        <f t="shared" ref="W5:W31" si="5">(V5-U5)/U5</f>
        <v>-0.5178927923061043</v>
      </c>
      <c r="Z5" t="s">
        <v>1056</v>
      </c>
      <c r="AA5" t="s">
        <v>1054</v>
      </c>
      <c r="AB5" t="s">
        <v>1055</v>
      </c>
      <c r="AC5" s="32">
        <v>1.5612526E-8</v>
      </c>
      <c r="AD5">
        <f t="shared" ref="AD5:AD31" si="6">AVERAGE(H5,K5)</f>
        <v>-0.32243592706143465</v>
      </c>
      <c r="AE5">
        <f t="shared" ref="AE5:AE31" si="7">AC5*(1+AD5)</f>
        <v>1.0578486705419247E-8</v>
      </c>
      <c r="AF5" s="32">
        <v>5.1629200000000003E-8</v>
      </c>
      <c r="AG5">
        <f t="shared" ref="AG5:AG31" si="8">AD5</f>
        <v>-0.32243592706143465</v>
      </c>
      <c r="AH5">
        <f t="shared" ref="AH5:AH31" si="9">AF5*(1+AG5)</f>
        <v>3.4982091034559779E-8</v>
      </c>
      <c r="AI5" s="32">
        <v>1.1619699999999999E-8</v>
      </c>
      <c r="AJ5">
        <f t="shared" ref="AJ5:AJ31" si="10">AVERAGE(N5,Q5,T5)</f>
        <v>0.70996539931611868</v>
      </c>
      <c r="AK5">
        <f t="shared" ref="AK5:AK31" si="11">AI5*(1+AJ5)</f>
        <v>1.9869284950433504E-8</v>
      </c>
      <c r="AL5" s="32">
        <v>3.0230321999999999E-9</v>
      </c>
      <c r="AM5">
        <f t="shared" ref="AM5:AM31" si="12">AJ5</f>
        <v>0.70996539931611868</v>
      </c>
      <c r="AN5">
        <f t="shared" ref="AN5:AN31" si="13">AL5*(1+AM5)</f>
        <v>5.1692804630184852E-9</v>
      </c>
      <c r="AO5" s="32">
        <v>4.6471657999999998E-8</v>
      </c>
      <c r="AP5">
        <f t="shared" ref="AP5:AP31" si="14">AVERAGE(W5)</f>
        <v>-0.5178927923061043</v>
      </c>
      <c r="AQ5">
        <f t="shared" ref="AQ5:AQ31" si="15">AO5*(1+AP5)</f>
        <v>2.2404321275285688E-8</v>
      </c>
    </row>
    <row r="6" spans="1:43" ht="14" x14ac:dyDescent="0.15">
      <c r="A6" t="s">
        <v>138</v>
      </c>
      <c r="B6" t="s">
        <v>1057</v>
      </c>
      <c r="D6" t="s">
        <v>1058</v>
      </c>
      <c r="E6" t="s">
        <v>1059</v>
      </c>
      <c r="F6">
        <v>1.7585593E-2</v>
      </c>
      <c r="G6" s="29">
        <v>1.467366E-2</v>
      </c>
      <c r="H6">
        <f t="shared" si="0"/>
        <v>-0.16558628418160254</v>
      </c>
      <c r="I6" s="29">
        <v>2.0471923E-2</v>
      </c>
      <c r="J6" s="29">
        <v>1.5890692000000001E-2</v>
      </c>
      <c r="K6" s="29">
        <f t="shared" si="1"/>
        <v>-0.22378117580844742</v>
      </c>
      <c r="L6" s="28">
        <v>2.6460000000000001E-2</v>
      </c>
      <c r="M6" s="28">
        <v>1.3610000000000001E-2</v>
      </c>
      <c r="N6" s="28">
        <f t="shared" si="2"/>
        <v>-0.48563869992441422</v>
      </c>
      <c r="O6" s="28">
        <v>1.678E-2</v>
      </c>
      <c r="P6" s="28">
        <v>1.61E-2</v>
      </c>
      <c r="Q6" s="28">
        <f t="shared" si="3"/>
        <v>-4.0524433849821219E-2</v>
      </c>
      <c r="R6" s="28">
        <v>0.25276999999999999</v>
      </c>
      <c r="S6" s="28">
        <v>0.40810000000000002</v>
      </c>
      <c r="T6" s="28">
        <f t="shared" si="4"/>
        <v>0.6145112157297149</v>
      </c>
      <c r="U6" s="20">
        <v>3.8217547999999997E-2</v>
      </c>
      <c r="V6" s="20">
        <v>3.4765932999999999E-2</v>
      </c>
      <c r="W6">
        <f t="shared" si="5"/>
        <v>-9.0314925489201933E-2</v>
      </c>
      <c r="Z6" t="s">
        <v>1060</v>
      </c>
      <c r="AA6" t="s">
        <v>1058</v>
      </c>
      <c r="AB6" t="s">
        <v>1059</v>
      </c>
      <c r="AC6" s="20">
        <v>7.0186781999999996E-3</v>
      </c>
      <c r="AD6">
        <f t="shared" si="6"/>
        <v>-0.19468372999502498</v>
      </c>
      <c r="AE6">
        <f t="shared" si="7"/>
        <v>5.6522557483892318E-3</v>
      </c>
      <c r="AF6" s="20">
        <v>2.5080000000000002E-2</v>
      </c>
      <c r="AG6">
        <f t="shared" si="8"/>
        <v>-0.19468372999502498</v>
      </c>
      <c r="AH6">
        <f t="shared" si="9"/>
        <v>2.0197332051724772E-2</v>
      </c>
      <c r="AI6" s="20">
        <v>3.8109999999999998E-2</v>
      </c>
      <c r="AJ6">
        <f t="shared" si="10"/>
        <v>2.94493606518265E-2</v>
      </c>
      <c r="AK6">
        <f t="shared" si="11"/>
        <v>3.9232315134441108E-2</v>
      </c>
      <c r="AL6" s="20">
        <v>1.2746615E-3</v>
      </c>
      <c r="AM6">
        <f t="shared" si="12"/>
        <v>2.94493606518265E-2</v>
      </c>
      <c r="AN6">
        <f t="shared" si="13"/>
        <v>1.3121994662224981E-3</v>
      </c>
      <c r="AO6" s="20">
        <v>4.8786033999999999E-2</v>
      </c>
      <c r="AP6">
        <f t="shared" si="14"/>
        <v>-9.0314925489201933E-2</v>
      </c>
      <c r="AQ6">
        <f t="shared" si="15"/>
        <v>4.4379926974376323E-2</v>
      </c>
    </row>
    <row r="7" spans="1:43" ht="14" x14ac:dyDescent="0.15">
      <c r="A7" t="s">
        <v>105</v>
      </c>
      <c r="B7" t="s">
        <v>1061</v>
      </c>
      <c r="D7" t="s">
        <v>1062</v>
      </c>
      <c r="E7" t="s">
        <v>1063</v>
      </c>
      <c r="F7">
        <v>1.4632244000000001E-3</v>
      </c>
      <c r="G7" s="29">
        <v>1.7187909000000001E-3</v>
      </c>
      <c r="H7">
        <f t="shared" si="0"/>
        <v>0.17465981294461735</v>
      </c>
      <c r="I7" s="29">
        <v>1.6432091999999999E-3</v>
      </c>
      <c r="J7" s="29">
        <v>1.8721492999999999E-3</v>
      </c>
      <c r="K7" s="29">
        <f t="shared" si="1"/>
        <v>0.13932498673936344</v>
      </c>
      <c r="L7" s="28">
        <v>3.3E-4</v>
      </c>
      <c r="M7" s="28">
        <v>9.3000000000000005E-4</v>
      </c>
      <c r="N7" s="28">
        <f t="shared" si="2"/>
        <v>1.8181818181818183</v>
      </c>
      <c r="O7" s="28">
        <v>1.0300000000000001E-3</v>
      </c>
      <c r="P7" s="28">
        <v>1.3600000000000001E-3</v>
      </c>
      <c r="Q7" s="28">
        <f t="shared" si="3"/>
        <v>0.32038834951456308</v>
      </c>
      <c r="R7" s="28">
        <v>9.1E-4</v>
      </c>
      <c r="S7" s="28">
        <v>1.7700000000000001E-3</v>
      </c>
      <c r="T7" s="28">
        <f t="shared" si="4"/>
        <v>0.94505494505494514</v>
      </c>
      <c r="U7" s="20">
        <v>2.7647479E-3</v>
      </c>
      <c r="V7" s="20">
        <v>3.5535483999999998E-3</v>
      </c>
      <c r="W7">
        <f t="shared" si="5"/>
        <v>0.28530648309742812</v>
      </c>
      <c r="Z7" t="s">
        <v>1064</v>
      </c>
      <c r="AA7" t="s">
        <v>1062</v>
      </c>
      <c r="AB7" t="s">
        <v>1063</v>
      </c>
      <c r="AC7" s="20">
        <v>1.7596462E-3</v>
      </c>
      <c r="AD7">
        <f t="shared" si="6"/>
        <v>0.1569923998419904</v>
      </c>
      <c r="AE7">
        <f t="shared" si="7"/>
        <v>2.035897279810839E-3</v>
      </c>
      <c r="AF7" s="20">
        <v>2.6800000000000001E-3</v>
      </c>
      <c r="AG7">
        <f t="shared" si="8"/>
        <v>0.1569923998419904</v>
      </c>
      <c r="AH7">
        <f t="shared" si="9"/>
        <v>3.1007396315765345E-3</v>
      </c>
      <c r="AI7" s="20">
        <v>3.4000000000000002E-4</v>
      </c>
      <c r="AJ7">
        <f t="shared" si="10"/>
        <v>1.0278750375837755</v>
      </c>
      <c r="AK7">
        <f t="shared" si="11"/>
        <v>6.8947751277848371E-4</v>
      </c>
      <c r="AL7" s="20">
        <v>1.7522349000000001E-4</v>
      </c>
      <c r="AM7">
        <f t="shared" si="12"/>
        <v>1.0278750375837755</v>
      </c>
      <c r="AN7">
        <f t="shared" si="13"/>
        <v>3.5533134136931033E-4</v>
      </c>
      <c r="AO7" s="20">
        <v>2.5405808E-3</v>
      </c>
      <c r="AP7">
        <f t="shared" si="14"/>
        <v>0.28530648309742812</v>
      </c>
      <c r="AQ7">
        <f t="shared" si="15"/>
        <v>3.2654249730728504E-3</v>
      </c>
    </row>
    <row r="8" spans="1:43" ht="14" x14ac:dyDescent="0.15">
      <c r="A8" t="s">
        <v>1065</v>
      </c>
      <c r="B8" t="s">
        <v>1066</v>
      </c>
      <c r="D8" t="s">
        <v>1067</v>
      </c>
      <c r="E8" t="s">
        <v>1068</v>
      </c>
      <c r="F8" s="30">
        <v>3.9630711000000003E-8</v>
      </c>
      <c r="G8" s="31">
        <v>1.2212826999999999E-7</v>
      </c>
      <c r="H8">
        <f t="shared" si="0"/>
        <v>2.0816573035997257</v>
      </c>
      <c r="I8" s="31">
        <v>4.1685229000000003E-8</v>
      </c>
      <c r="J8" s="31">
        <v>1.5653105000000001E-7</v>
      </c>
      <c r="K8" s="29">
        <f t="shared" si="1"/>
        <v>2.7550723302971418</v>
      </c>
      <c r="L8" s="28">
        <v>6.1799999999999998E-9</v>
      </c>
      <c r="M8" s="28">
        <v>3.48E-9</v>
      </c>
      <c r="N8" s="28">
        <f t="shared" si="2"/>
        <v>-0.43689320388349512</v>
      </c>
      <c r="O8" s="28">
        <v>3.32E-8</v>
      </c>
      <c r="P8" s="28">
        <v>3.8600000000000002E-8</v>
      </c>
      <c r="Q8" s="28">
        <f t="shared" si="3"/>
        <v>0.16265060240963861</v>
      </c>
      <c r="R8" s="28">
        <v>1.5700000000000002E-8</v>
      </c>
      <c r="S8" s="28">
        <v>1.07E-8</v>
      </c>
      <c r="T8" s="28">
        <f t="shared" si="4"/>
        <v>-0.31847133757961793</v>
      </c>
      <c r="U8" s="32">
        <v>1.2445805999999999E-7</v>
      </c>
      <c r="V8" s="32">
        <v>3.5326605E-7</v>
      </c>
      <c r="W8">
        <f t="shared" si="5"/>
        <v>1.8384344894979081</v>
      </c>
      <c r="Z8" t="s">
        <v>1069</v>
      </c>
      <c r="AA8" t="s">
        <v>1067</v>
      </c>
      <c r="AB8" t="s">
        <v>1068</v>
      </c>
      <c r="AC8" s="32">
        <v>6.7084777999999997E-8</v>
      </c>
      <c r="AD8">
        <f t="shared" si="6"/>
        <v>2.4183648169484337</v>
      </c>
      <c r="AE8">
        <f t="shared" si="7"/>
        <v>2.293202448679963E-7</v>
      </c>
      <c r="AF8" s="32">
        <v>8.90932E-8</v>
      </c>
      <c r="AG8">
        <f t="shared" si="8"/>
        <v>2.4183648169484337</v>
      </c>
      <c r="AH8">
        <f t="shared" si="9"/>
        <v>3.0455306030935019E-7</v>
      </c>
      <c r="AI8" s="32">
        <v>3.9545699999999999E-9</v>
      </c>
      <c r="AJ8">
        <f t="shared" si="10"/>
        <v>-0.1975713130178248</v>
      </c>
      <c r="AK8">
        <f t="shared" si="11"/>
        <v>3.1732604126791005E-9</v>
      </c>
      <c r="AL8" s="32">
        <v>5.0785245000000001E-9</v>
      </c>
      <c r="AM8">
        <f t="shared" si="12"/>
        <v>-0.1975713130178248</v>
      </c>
      <c r="AN8">
        <f t="shared" si="13"/>
        <v>4.0751537463418081E-9</v>
      </c>
      <c r="AO8" s="32">
        <v>3.1096987000000003E-8</v>
      </c>
      <c r="AP8">
        <f t="shared" si="14"/>
        <v>1.8384344894979081</v>
      </c>
      <c r="AQ8">
        <f t="shared" si="15"/>
        <v>8.8266760420268097E-8</v>
      </c>
    </row>
    <row r="9" spans="1:43" ht="14" x14ac:dyDescent="0.15">
      <c r="A9" t="s">
        <v>65</v>
      </c>
      <c r="B9" t="s">
        <v>1061</v>
      </c>
      <c r="D9" t="s">
        <v>1070</v>
      </c>
      <c r="E9" t="s">
        <v>1071</v>
      </c>
      <c r="F9" s="30">
        <v>3.6687211999999998E-8</v>
      </c>
      <c r="G9" s="31">
        <v>1.5374371000000001E-7</v>
      </c>
      <c r="H9">
        <f t="shared" si="0"/>
        <v>3.1906621304448</v>
      </c>
      <c r="I9" s="31">
        <v>2.4414722000000001E-8</v>
      </c>
      <c r="J9" s="31">
        <v>1.9582237999999999E-7</v>
      </c>
      <c r="K9" s="29">
        <f t="shared" si="1"/>
        <v>7.0206680215322539</v>
      </c>
      <c r="L9" s="28">
        <v>2.5300000000000002E-9</v>
      </c>
      <c r="M9" s="28">
        <v>2.1900000000000001E-9</v>
      </c>
      <c r="N9" s="28">
        <f t="shared" si="2"/>
        <v>-0.13438735177865616</v>
      </c>
      <c r="O9" s="28">
        <v>5.8799999999999997E-8</v>
      </c>
      <c r="P9" s="28">
        <v>4.3200000000000003E-8</v>
      </c>
      <c r="Q9" s="28">
        <f t="shared" si="3"/>
        <v>-0.2653061224489795</v>
      </c>
      <c r="R9" s="28">
        <v>3.9700000000000001E-9</v>
      </c>
      <c r="S9" s="28">
        <v>6.5300000000000004E-9</v>
      </c>
      <c r="T9" s="28">
        <f t="shared" si="4"/>
        <v>0.64483627204030236</v>
      </c>
      <c r="U9" s="32">
        <v>7.9722369999999996E-8</v>
      </c>
      <c r="V9" s="32">
        <v>5.8663617999999998E-7</v>
      </c>
      <c r="W9">
        <f t="shared" si="5"/>
        <v>6.358488966145889</v>
      </c>
      <c r="Z9" t="s">
        <v>1072</v>
      </c>
      <c r="AA9" t="s">
        <v>1070</v>
      </c>
      <c r="AB9" t="s">
        <v>1071</v>
      </c>
      <c r="AC9" s="32">
        <v>1.0593542E-8</v>
      </c>
      <c r="AD9">
        <f t="shared" si="6"/>
        <v>5.1056650759885267</v>
      </c>
      <c r="AE9">
        <f t="shared" si="7"/>
        <v>6.4680619420417646E-8</v>
      </c>
      <c r="AF9" s="32">
        <v>-6.0112500000000003E-8</v>
      </c>
      <c r="AG9">
        <f t="shared" si="8"/>
        <v>5.1056650759885267</v>
      </c>
      <c r="AH9">
        <f t="shared" si="9"/>
        <v>-3.6702679188036034E-7</v>
      </c>
      <c r="AI9" s="32">
        <v>3.2143500000000002E-9</v>
      </c>
      <c r="AJ9">
        <f t="shared" si="10"/>
        <v>8.1714265937555555E-2</v>
      </c>
      <c r="AK9">
        <f t="shared" si="11"/>
        <v>3.4770082507163819E-9</v>
      </c>
      <c r="AL9" s="32">
        <v>-5.1159427000000001E-9</v>
      </c>
      <c r="AM9">
        <f t="shared" si="12"/>
        <v>8.1714265937555555E-2</v>
      </c>
      <c r="AN9">
        <f t="shared" si="13"/>
        <v>-5.5339882023090959E-9</v>
      </c>
      <c r="AO9" s="32">
        <v>-6.2153140999999998E-9</v>
      </c>
      <c r="AP9">
        <f t="shared" si="14"/>
        <v>6.358488966145889</v>
      </c>
      <c r="AQ9">
        <f t="shared" si="15"/>
        <v>-4.5735320225980967E-8</v>
      </c>
    </row>
    <row r="10" spans="1:43" ht="14" x14ac:dyDescent="0.15">
      <c r="A10" t="s">
        <v>89</v>
      </c>
      <c r="B10" t="s">
        <v>1073</v>
      </c>
      <c r="D10" t="s">
        <v>1074</v>
      </c>
      <c r="E10" t="s">
        <v>1071</v>
      </c>
      <c r="F10" s="30">
        <v>9.8030186000000003E-10</v>
      </c>
      <c r="G10" s="31">
        <v>1.4121907000000001E-9</v>
      </c>
      <c r="H10">
        <f t="shared" si="0"/>
        <v>0.44056719427218066</v>
      </c>
      <c r="I10" s="31">
        <v>9.5992209999999998E-10</v>
      </c>
      <c r="J10" s="31">
        <v>1.7420026E-9</v>
      </c>
      <c r="K10" s="29">
        <f t="shared" si="1"/>
        <v>0.8147332997125496</v>
      </c>
      <c r="L10" s="28">
        <v>7.42E-11</v>
      </c>
      <c r="M10" s="28">
        <v>1.02E-10</v>
      </c>
      <c r="N10" s="28">
        <f t="shared" si="2"/>
        <v>0.3746630727762803</v>
      </c>
      <c r="O10" s="28">
        <v>5.7399999999999998E-10</v>
      </c>
      <c r="P10" s="28">
        <v>5.3400000000000002E-10</v>
      </c>
      <c r="Q10" s="28">
        <f t="shared" si="3"/>
        <v>-6.9686411149825725E-2</v>
      </c>
      <c r="R10" s="28">
        <v>2.4800000000000002E-10</v>
      </c>
      <c r="S10" s="28">
        <v>3.74E-10</v>
      </c>
      <c r="T10" s="28">
        <f t="shared" si="4"/>
        <v>0.50806451612903214</v>
      </c>
      <c r="U10" s="32">
        <v>1.4863089999999999E-9</v>
      </c>
      <c r="V10" s="32">
        <v>5.5279306000000001E-9</v>
      </c>
      <c r="W10">
        <f t="shared" si="5"/>
        <v>2.7192337528737296</v>
      </c>
      <c r="Z10" t="s">
        <v>1075</v>
      </c>
      <c r="AA10" t="s">
        <v>1074</v>
      </c>
      <c r="AB10" t="s">
        <v>1071</v>
      </c>
      <c r="AC10" s="32">
        <v>5.8807659000000001E-10</v>
      </c>
      <c r="AD10">
        <f t="shared" si="6"/>
        <v>0.62765024699236516</v>
      </c>
      <c r="AE10">
        <f t="shared" si="7"/>
        <v>9.5718300696392803E-10</v>
      </c>
      <c r="AF10" s="32">
        <v>1.2513100000000001E-9</v>
      </c>
      <c r="AG10">
        <f t="shared" si="8"/>
        <v>0.62765024699236516</v>
      </c>
      <c r="AH10">
        <f t="shared" si="9"/>
        <v>2.0366950305640166E-9</v>
      </c>
      <c r="AI10" s="32">
        <v>1.15239E-10</v>
      </c>
      <c r="AJ10">
        <f t="shared" si="10"/>
        <v>0.27101372591849554</v>
      </c>
      <c r="AK10">
        <f t="shared" si="11"/>
        <v>1.464703507611215E-10</v>
      </c>
      <c r="AL10" s="32">
        <v>-2.0803963999999999E-11</v>
      </c>
      <c r="AM10">
        <f t="shared" si="12"/>
        <v>0.27101372591849554</v>
      </c>
      <c r="AN10">
        <f t="shared" si="13"/>
        <v>-2.6442123797514247E-11</v>
      </c>
      <c r="AO10" s="32">
        <v>1.0150661999999999E-9</v>
      </c>
      <c r="AP10">
        <f t="shared" si="14"/>
        <v>2.7192337528737296</v>
      </c>
      <c r="AQ10">
        <f t="shared" si="15"/>
        <v>3.7752684724412755E-9</v>
      </c>
    </row>
    <row r="11" spans="1:43" ht="14" x14ac:dyDescent="0.15">
      <c r="B11" s="20"/>
      <c r="C11" s="20"/>
      <c r="D11" t="s">
        <v>1076</v>
      </c>
      <c r="E11" t="s">
        <v>1077</v>
      </c>
      <c r="F11" s="20">
        <v>6.0152968000000001E-3</v>
      </c>
      <c r="G11" s="29">
        <v>1.8272989E-2</v>
      </c>
      <c r="H11">
        <f t="shared" si="0"/>
        <v>2.0377535153377635</v>
      </c>
      <c r="I11" s="29">
        <v>6.3236018999999997E-3</v>
      </c>
      <c r="J11" s="29">
        <v>2.3280075000000001E-2</v>
      </c>
      <c r="K11" s="29">
        <f t="shared" si="1"/>
        <v>2.6814580310629612</v>
      </c>
      <c r="L11" s="28">
        <v>9.7999999999999997E-4</v>
      </c>
      <c r="M11" s="28">
        <v>8.8000000000000003E-4</v>
      </c>
      <c r="N11" s="28">
        <f t="shared" si="2"/>
        <v>-0.10204081632653055</v>
      </c>
      <c r="O11" s="28">
        <v>4.3299999999999996E-3</v>
      </c>
      <c r="P11" s="28">
        <v>6.2300000000000003E-3</v>
      </c>
      <c r="Q11" s="28">
        <f t="shared" si="3"/>
        <v>0.43879907621247133</v>
      </c>
      <c r="R11" s="28">
        <v>2.3500000000000001E-3</v>
      </c>
      <c r="S11" s="28">
        <v>1.98E-3</v>
      </c>
      <c r="T11" s="28">
        <f t="shared" si="4"/>
        <v>-0.15744680851063833</v>
      </c>
      <c r="U11" s="20">
        <v>1.8777859000000001E-2</v>
      </c>
      <c r="V11" s="20">
        <v>5.2324884000000002E-2</v>
      </c>
      <c r="W11">
        <f t="shared" si="5"/>
        <v>1.7865202310870478</v>
      </c>
      <c r="Z11" t="s">
        <v>254</v>
      </c>
      <c r="AA11" t="s">
        <v>1076</v>
      </c>
      <c r="AB11" t="s">
        <v>1077</v>
      </c>
      <c r="AC11" s="20">
        <v>9.7254083000000002E-3</v>
      </c>
      <c r="AD11">
        <f t="shared" si="6"/>
        <v>2.3596057732003626</v>
      </c>
      <c r="AE11">
        <f t="shared" si="7"/>
        <v>3.2673537871410724E-2</v>
      </c>
      <c r="AF11" s="20">
        <v>1.282E-2</v>
      </c>
      <c r="AG11">
        <f t="shared" si="8"/>
        <v>2.3596057732003626</v>
      </c>
      <c r="AH11">
        <f t="shared" si="9"/>
        <v>4.3070146012428645E-2</v>
      </c>
      <c r="AI11" s="20">
        <v>6.8000000000000005E-4</v>
      </c>
      <c r="AJ11">
        <f t="shared" si="10"/>
        <v>5.9770483791767477E-2</v>
      </c>
      <c r="AK11">
        <f t="shared" si="11"/>
        <v>7.2064392897840189E-4</v>
      </c>
      <c r="AL11" s="20">
        <v>7.9165479999999998E-4</v>
      </c>
      <c r="AM11">
        <f t="shared" si="12"/>
        <v>5.9770483791767477E-2</v>
      </c>
      <c r="AN11">
        <f t="shared" si="13"/>
        <v>8.389723903920749E-4</v>
      </c>
      <c r="AO11" s="20">
        <v>5.1499463000000004E-3</v>
      </c>
      <c r="AP11">
        <f t="shared" si="14"/>
        <v>1.7865202310870478</v>
      </c>
      <c r="AQ11">
        <f t="shared" si="15"/>
        <v>1.4350429553961886E-2</v>
      </c>
    </row>
    <row r="12" spans="1:43" ht="14" x14ac:dyDescent="0.15">
      <c r="A12" s="27" t="s">
        <v>1078</v>
      </c>
      <c r="B12" s="20"/>
      <c r="C12" s="20"/>
      <c r="D12" t="s">
        <v>1079</v>
      </c>
      <c r="E12" t="s">
        <v>1080</v>
      </c>
      <c r="F12" s="20">
        <v>1.0233202E-4</v>
      </c>
      <c r="G12" s="29">
        <v>1.4977995E-4</v>
      </c>
      <c r="H12">
        <f t="shared" si="0"/>
        <v>0.46366650438445373</v>
      </c>
      <c r="I12" s="29">
        <v>1.1483984999999999E-4</v>
      </c>
      <c r="J12" s="29">
        <v>1.5783769000000001E-4</v>
      </c>
      <c r="K12" s="29">
        <f t="shared" si="1"/>
        <v>0.37441567539490878</v>
      </c>
      <c r="L12" s="28">
        <v>2.6100000000000001E-5</v>
      </c>
      <c r="M12" s="28">
        <v>2.7699999999999999E-5</v>
      </c>
      <c r="N12" s="28">
        <f t="shared" si="2"/>
        <v>6.1302681992337092E-2</v>
      </c>
      <c r="O12" s="28">
        <v>2.8500000000000002E-5</v>
      </c>
      <c r="P12" s="28">
        <v>3.4499999999999998E-5</v>
      </c>
      <c r="Q12" s="28">
        <f t="shared" si="3"/>
        <v>0.21052631578947356</v>
      </c>
      <c r="R12" s="28">
        <v>6.7399999999999998E-5</v>
      </c>
      <c r="S12" s="28">
        <v>1.1E-4</v>
      </c>
      <c r="T12" s="28">
        <f t="shared" si="4"/>
        <v>0.63204747774480718</v>
      </c>
      <c r="U12" s="20">
        <v>2.3971667000000001E-4</v>
      </c>
      <c r="V12" s="20">
        <v>2.7268582000000003E-4</v>
      </c>
      <c r="W12">
        <f t="shared" si="5"/>
        <v>0.13753382274165585</v>
      </c>
      <c r="Z12" t="s">
        <v>255</v>
      </c>
      <c r="AA12" t="s">
        <v>1079</v>
      </c>
      <c r="AB12" t="s">
        <v>1080</v>
      </c>
      <c r="AC12" s="32">
        <v>4.2981687E-5</v>
      </c>
      <c r="AD12">
        <f t="shared" si="6"/>
        <v>0.41904108988968125</v>
      </c>
      <c r="AE12">
        <f t="shared" si="7"/>
        <v>6.0992779965777147E-5</v>
      </c>
      <c r="AF12" s="20">
        <v>6.9999999999999999E-4</v>
      </c>
      <c r="AG12">
        <f t="shared" si="8"/>
        <v>0.41904108988968125</v>
      </c>
      <c r="AH12">
        <f t="shared" si="9"/>
        <v>9.9332876292277696E-4</v>
      </c>
      <c r="AI12" s="32">
        <v>3.5754999999999999E-5</v>
      </c>
      <c r="AJ12">
        <f t="shared" si="10"/>
        <v>0.30129215850887259</v>
      </c>
      <c r="AK12">
        <f t="shared" si="11"/>
        <v>4.6527701127484741E-5</v>
      </c>
      <c r="AL12" s="32">
        <v>9.1282309E-6</v>
      </c>
      <c r="AM12">
        <f t="shared" si="12"/>
        <v>0.30129215850887259</v>
      </c>
      <c r="AN12">
        <f t="shared" si="13"/>
        <v>1.1878495291228389E-5</v>
      </c>
      <c r="AO12" s="20">
        <v>2.3008507000000001E-4</v>
      </c>
      <c r="AP12">
        <f t="shared" si="14"/>
        <v>0.13753382274165585</v>
      </c>
      <c r="AQ12">
        <f t="shared" si="15"/>
        <v>2.6172954923288149E-4</v>
      </c>
    </row>
    <row r="13" spans="1:43" ht="14" x14ac:dyDescent="0.15">
      <c r="A13" s="33" t="s">
        <v>1081</v>
      </c>
      <c r="B13" s="20"/>
      <c r="C13" s="20"/>
      <c r="D13" t="s">
        <v>1082</v>
      </c>
      <c r="E13" t="s">
        <v>1083</v>
      </c>
      <c r="F13" s="20">
        <v>1.0008954E-2</v>
      </c>
      <c r="G13" s="29">
        <v>1.8243064999999999E-2</v>
      </c>
      <c r="H13">
        <f t="shared" si="0"/>
        <v>0.82267447727304954</v>
      </c>
      <c r="I13" s="29">
        <v>1.0771668E-2</v>
      </c>
      <c r="J13" s="29">
        <v>2.1437733E-2</v>
      </c>
      <c r="K13" s="29">
        <f t="shared" si="1"/>
        <v>0.99019622587699518</v>
      </c>
      <c r="L13" s="28">
        <v>8.8000000000000003E-4</v>
      </c>
      <c r="M13" s="28">
        <v>3.2000000000000003E-4</v>
      </c>
      <c r="N13" s="28">
        <f t="shared" si="2"/>
        <v>-0.63636363636363624</v>
      </c>
      <c r="O13" s="28">
        <v>3.2599999999999999E-3</v>
      </c>
      <c r="P13" s="28">
        <v>4.0099999999999997E-3</v>
      </c>
      <c r="Q13" s="28">
        <f t="shared" si="3"/>
        <v>0.23006134969325148</v>
      </c>
      <c r="R13" s="28">
        <v>1.83E-3</v>
      </c>
      <c r="S13" s="28">
        <v>3.4499999999999999E-3</v>
      </c>
      <c r="T13" s="28">
        <f t="shared" si="4"/>
        <v>0.88524590163934425</v>
      </c>
      <c r="U13" s="20">
        <v>2.1694492999999999E-2</v>
      </c>
      <c r="V13" s="20">
        <v>3.5957131000000003E-2</v>
      </c>
      <c r="W13">
        <f t="shared" si="5"/>
        <v>0.65743126608213454</v>
      </c>
      <c r="Z13" t="s">
        <v>256</v>
      </c>
      <c r="AA13" t="s">
        <v>1082</v>
      </c>
      <c r="AB13" t="s">
        <v>1083</v>
      </c>
      <c r="AC13" s="20">
        <v>9.1183646999999993E-3</v>
      </c>
      <c r="AD13">
        <f t="shared" si="6"/>
        <v>0.90643535157502231</v>
      </c>
      <c r="AE13">
        <f t="shared" si="7"/>
        <v>1.7383572812633773E-2</v>
      </c>
      <c r="AF13" s="20">
        <v>5.1860000000000003E-2</v>
      </c>
      <c r="AG13">
        <f t="shared" si="8"/>
        <v>0.90643535157502231</v>
      </c>
      <c r="AH13">
        <f t="shared" si="9"/>
        <v>9.8867737332680658E-2</v>
      </c>
      <c r="AI13" s="20">
        <v>1.5399999999999999E-3</v>
      </c>
      <c r="AJ13">
        <f t="shared" si="10"/>
        <v>0.15964787165631983</v>
      </c>
      <c r="AK13">
        <f t="shared" si="11"/>
        <v>1.7858577223507325E-3</v>
      </c>
      <c r="AL13" s="20">
        <v>8.2089464999999997E-4</v>
      </c>
      <c r="AM13">
        <f t="shared" si="12"/>
        <v>0.15964787165631983</v>
      </c>
      <c r="AN13">
        <f t="shared" si="13"/>
        <v>9.5194873372655964E-4</v>
      </c>
      <c r="AO13" s="20">
        <v>1.7402513000000001E-2</v>
      </c>
      <c r="AP13">
        <f t="shared" si="14"/>
        <v>0.65743126608213454</v>
      </c>
      <c r="AQ13">
        <f t="shared" si="15"/>
        <v>2.8843469154600804E-2</v>
      </c>
    </row>
    <row r="14" spans="1:43" ht="14" x14ac:dyDescent="0.15">
      <c r="B14" s="20"/>
      <c r="C14" s="20"/>
      <c r="D14" t="s">
        <v>1084</v>
      </c>
      <c r="E14" t="s">
        <v>1085</v>
      </c>
      <c r="F14" s="20">
        <v>2.5217623000000002E-2</v>
      </c>
      <c r="G14" s="29">
        <v>8.1352335999999997E-2</v>
      </c>
      <c r="H14">
        <f t="shared" si="0"/>
        <v>2.2260112699757624</v>
      </c>
      <c r="I14" s="29">
        <v>2.6297447000000002E-2</v>
      </c>
      <c r="J14" s="29">
        <v>0.10364869</v>
      </c>
      <c r="K14" s="29">
        <f t="shared" si="1"/>
        <v>2.9413974291877079</v>
      </c>
      <c r="L14" s="28">
        <v>3.0200000000000001E-3</v>
      </c>
      <c r="M14" s="28">
        <v>3.4399999999999999E-3</v>
      </c>
      <c r="N14" s="28">
        <f t="shared" si="2"/>
        <v>0.13907284768211914</v>
      </c>
      <c r="O14" s="28">
        <v>2.1700000000000001E-2</v>
      </c>
      <c r="P14" s="28">
        <v>2.7570000000000001E-2</v>
      </c>
      <c r="Q14" s="28">
        <f t="shared" si="3"/>
        <v>0.27050691244239633</v>
      </c>
      <c r="R14" s="28">
        <v>9.1599999999999997E-3</v>
      </c>
      <c r="S14" s="28">
        <v>6.9800000000000001E-3</v>
      </c>
      <c r="T14" s="28">
        <f t="shared" si="4"/>
        <v>-0.23799126637554582</v>
      </c>
      <c r="U14" s="20">
        <v>8.0886212999999998E-2</v>
      </c>
      <c r="V14" s="20">
        <v>0.2333442</v>
      </c>
      <c r="W14">
        <f t="shared" si="5"/>
        <v>1.8848451589642357</v>
      </c>
      <c r="Z14" t="s">
        <v>257</v>
      </c>
      <c r="AA14" t="s">
        <v>1084</v>
      </c>
      <c r="AB14" t="s">
        <v>1085</v>
      </c>
      <c r="AC14" s="20">
        <v>4.2304631000000002E-2</v>
      </c>
      <c r="AD14">
        <f t="shared" si="6"/>
        <v>2.5837043495817351</v>
      </c>
      <c r="AE14">
        <f t="shared" si="7"/>
        <v>0.15160729012215032</v>
      </c>
      <c r="AF14" s="20">
        <v>5.3539999999999997E-2</v>
      </c>
      <c r="AG14">
        <f t="shared" si="8"/>
        <v>2.5837043495817351</v>
      </c>
      <c r="AH14">
        <f t="shared" si="9"/>
        <v>0.19187153087660608</v>
      </c>
      <c r="AI14" s="20">
        <v>2.2899999999999999E-3</v>
      </c>
      <c r="AJ14">
        <f t="shared" si="10"/>
        <v>5.7196164582989879E-2</v>
      </c>
      <c r="AK14">
        <f t="shared" si="11"/>
        <v>2.4209792168950468E-3</v>
      </c>
      <c r="AL14" s="20">
        <v>3.4709495999999999E-3</v>
      </c>
      <c r="AM14">
        <f t="shared" si="12"/>
        <v>5.7196164582989879E-2</v>
      </c>
      <c r="AN14">
        <f t="shared" si="13"/>
        <v>3.6694746045808631E-3</v>
      </c>
      <c r="AO14" s="20">
        <v>2.1141121999999998E-2</v>
      </c>
      <c r="AP14">
        <f t="shared" si="14"/>
        <v>1.8848451589642357</v>
      </c>
      <c r="AQ14">
        <f t="shared" si="15"/>
        <v>6.0988863456772298E-2</v>
      </c>
    </row>
    <row r="15" spans="1:43" ht="14" x14ac:dyDescent="0.15">
      <c r="A15" s="27" t="s">
        <v>1086</v>
      </c>
      <c r="B15" s="20"/>
      <c r="C15" s="20"/>
      <c r="D15" t="s">
        <v>1087</v>
      </c>
      <c r="E15" t="s">
        <v>1088</v>
      </c>
      <c r="F15" s="20">
        <v>27.722792999999999</v>
      </c>
      <c r="G15" s="29">
        <v>4.5845443000000001</v>
      </c>
      <c r="H15">
        <f t="shared" si="0"/>
        <v>-0.83462906136477655</v>
      </c>
      <c r="I15" s="29">
        <v>31.310600999999998</v>
      </c>
      <c r="J15" s="29">
        <v>5.5379383000000004</v>
      </c>
      <c r="K15" s="29">
        <f t="shared" si="1"/>
        <v>-0.82312896836442073</v>
      </c>
      <c r="L15" s="28">
        <v>20.443239999999999</v>
      </c>
      <c r="M15" s="28">
        <v>20.268809999999998</v>
      </c>
      <c r="N15" s="28">
        <f t="shared" si="2"/>
        <v>-8.5324048438506304E-3</v>
      </c>
      <c r="O15" s="28">
        <v>3.4742000000000002</v>
      </c>
      <c r="P15" s="28">
        <v>2.3957000000000002</v>
      </c>
      <c r="Q15" s="28">
        <f t="shared" si="3"/>
        <v>-0.31043117840078288</v>
      </c>
      <c r="R15" s="28">
        <v>12.33339</v>
      </c>
      <c r="S15" s="28">
        <v>16.1036</v>
      </c>
      <c r="T15" s="28">
        <f t="shared" si="4"/>
        <v>0.30569129817511653</v>
      </c>
      <c r="U15" s="20">
        <v>22.616865000000001</v>
      </c>
      <c r="V15" s="20">
        <v>11.13639</v>
      </c>
      <c r="W15">
        <f t="shared" si="5"/>
        <v>-0.50760682349211528</v>
      </c>
      <c r="Z15" t="s">
        <v>258</v>
      </c>
      <c r="AA15" t="s">
        <v>1087</v>
      </c>
      <c r="AB15" t="s">
        <v>1088</v>
      </c>
      <c r="AC15" s="20">
        <v>11.555869</v>
      </c>
      <c r="AD15">
        <f t="shared" si="6"/>
        <v>-0.82887901486459858</v>
      </c>
      <c r="AE15">
        <f t="shared" si="7"/>
        <v>1.977451687375646</v>
      </c>
      <c r="AF15" s="20">
        <v>24.516380000000002</v>
      </c>
      <c r="AG15">
        <f t="shared" si="8"/>
        <v>-0.82887901486459858</v>
      </c>
      <c r="AH15">
        <f t="shared" si="9"/>
        <v>4.1952670975538524</v>
      </c>
      <c r="AI15" s="20">
        <v>9.6495599999999992</v>
      </c>
      <c r="AJ15">
        <f t="shared" si="10"/>
        <v>-4.4240950231723324E-3</v>
      </c>
      <c r="AK15">
        <f t="shared" si="11"/>
        <v>9.6068694296281958</v>
      </c>
      <c r="AL15" s="20">
        <v>1.8552230000000001</v>
      </c>
      <c r="AM15">
        <f t="shared" si="12"/>
        <v>-4.4240950231723324E-3</v>
      </c>
      <c r="AN15">
        <f t="shared" si="13"/>
        <v>1.8470153171588253</v>
      </c>
      <c r="AO15" s="20">
        <v>49.391755000000003</v>
      </c>
      <c r="AP15">
        <f t="shared" si="14"/>
        <v>-0.50760682349211528</v>
      </c>
      <c r="AQ15">
        <f t="shared" si="15"/>
        <v>24.320163137749198</v>
      </c>
    </row>
    <row r="16" spans="1:43" ht="14" x14ac:dyDescent="0.15">
      <c r="A16" s="34" t="s">
        <v>1089</v>
      </c>
      <c r="B16" s="20"/>
      <c r="C16" s="20"/>
      <c r="D16" t="s">
        <v>1090</v>
      </c>
      <c r="E16" t="s">
        <v>1091</v>
      </c>
      <c r="F16" s="20">
        <v>32.080767999999999</v>
      </c>
      <c r="G16" s="29">
        <v>9.8984324000000008</v>
      </c>
      <c r="H16">
        <f t="shared" si="0"/>
        <v>-0.69145276073191264</v>
      </c>
      <c r="I16" s="29">
        <v>32.376874000000001</v>
      </c>
      <c r="J16" s="29">
        <v>7.4894179999999997</v>
      </c>
      <c r="K16" s="29">
        <f t="shared" si="1"/>
        <v>-0.76868001524792051</v>
      </c>
      <c r="L16" s="28">
        <v>6.14642</v>
      </c>
      <c r="M16" s="28">
        <v>7.98184</v>
      </c>
      <c r="N16" s="28">
        <f t="shared" si="2"/>
        <v>0.29861610498469027</v>
      </c>
      <c r="O16" s="28">
        <v>23.27365</v>
      </c>
      <c r="P16" s="28">
        <v>32.877800000000001</v>
      </c>
      <c r="Q16" s="28">
        <f t="shared" si="3"/>
        <v>0.41266195891061352</v>
      </c>
      <c r="R16" s="28">
        <v>24.799019999999999</v>
      </c>
      <c r="S16" s="28">
        <v>51.53763</v>
      </c>
      <c r="T16" s="28">
        <f t="shared" si="4"/>
        <v>1.0782123648434496</v>
      </c>
      <c r="U16" s="20">
        <v>89.944040000000001</v>
      </c>
      <c r="V16" s="20">
        <v>91.071009000000004</v>
      </c>
      <c r="W16">
        <f t="shared" si="5"/>
        <v>1.2529668447181187E-2</v>
      </c>
      <c r="Z16" t="s">
        <v>259</v>
      </c>
      <c r="AA16" t="s">
        <v>1090</v>
      </c>
      <c r="AB16" t="s">
        <v>1091</v>
      </c>
      <c r="AC16" s="20">
        <v>80.827490999999995</v>
      </c>
      <c r="AD16">
        <f t="shared" si="6"/>
        <v>-0.73006638798991652</v>
      </c>
      <c r="AE16">
        <f t="shared" si="7"/>
        <v>21.818056595342512</v>
      </c>
      <c r="AF16" s="20">
        <v>174.6189</v>
      </c>
      <c r="AG16">
        <f t="shared" si="8"/>
        <v>-0.73006638798991652</v>
      </c>
      <c r="AH16">
        <f t="shared" si="9"/>
        <v>47.135510402227567</v>
      </c>
      <c r="AI16" s="20">
        <v>13.129759999999999</v>
      </c>
      <c r="AJ16">
        <f t="shared" si="10"/>
        <v>0.59649680957958451</v>
      </c>
      <c r="AK16">
        <f t="shared" si="11"/>
        <v>20.961619950545643</v>
      </c>
      <c r="AL16" s="20">
        <v>7.6442109</v>
      </c>
      <c r="AM16">
        <f t="shared" si="12"/>
        <v>0.59649680957958451</v>
      </c>
      <c r="AN16">
        <f t="shared" si="13"/>
        <v>12.203958313603483</v>
      </c>
      <c r="AO16" s="20">
        <v>196.38820999999999</v>
      </c>
      <c r="AP16">
        <f t="shared" si="14"/>
        <v>1.2529668447181187E-2</v>
      </c>
      <c r="AQ16">
        <f t="shared" si="15"/>
        <v>198.84888915823538</v>
      </c>
    </row>
    <row r="17" spans="2:43" ht="14" x14ac:dyDescent="0.15">
      <c r="B17" s="20"/>
      <c r="C17" s="20"/>
      <c r="D17" t="s">
        <v>1092</v>
      </c>
      <c r="E17" t="s">
        <v>1093</v>
      </c>
      <c r="F17" s="20">
        <v>0.13096789</v>
      </c>
      <c r="G17" s="29">
        <v>6.4234861000000004E-2</v>
      </c>
      <c r="H17">
        <f t="shared" si="0"/>
        <v>-0.50953733010434843</v>
      </c>
      <c r="I17" s="29">
        <v>0.14401227</v>
      </c>
      <c r="J17" s="29">
        <v>0.12579675000000001</v>
      </c>
      <c r="K17" s="29">
        <f t="shared" si="1"/>
        <v>-0.12648588901487343</v>
      </c>
      <c r="L17" s="28">
        <v>1.5692600000000001</v>
      </c>
      <c r="M17" s="28">
        <v>0.2772</v>
      </c>
      <c r="N17" s="28">
        <f t="shared" si="2"/>
        <v>-0.82335623159960758</v>
      </c>
      <c r="O17" s="28">
        <v>3.2149999999999998E-2</v>
      </c>
      <c r="P17" s="28">
        <v>2.0230000000000001E-2</v>
      </c>
      <c r="Q17" s="28">
        <f t="shared" si="3"/>
        <v>-0.37076205287713832</v>
      </c>
      <c r="R17" s="28">
        <v>0.50944</v>
      </c>
      <c r="S17" s="28">
        <v>0.75868000000000002</v>
      </c>
      <c r="T17" s="28">
        <f t="shared" si="4"/>
        <v>0.48924309045226133</v>
      </c>
      <c r="U17" s="20">
        <v>0.18025358</v>
      </c>
      <c r="V17" s="20">
        <v>9.0699915000000006E-2</v>
      </c>
      <c r="W17">
        <f t="shared" si="5"/>
        <v>-0.49682045149949305</v>
      </c>
      <c r="Z17" t="s">
        <v>260</v>
      </c>
      <c r="AA17" t="s">
        <v>1092</v>
      </c>
      <c r="AB17" t="s">
        <v>1093</v>
      </c>
      <c r="AC17" s="20">
        <v>0.14470384999999999</v>
      </c>
      <c r="AD17">
        <f t="shared" si="6"/>
        <v>-0.31801160955961094</v>
      </c>
      <c r="AE17">
        <f t="shared" si="7"/>
        <v>9.8686345752027491E-2</v>
      </c>
      <c r="AF17" s="20">
        <v>0.58104999999999996</v>
      </c>
      <c r="AG17">
        <f t="shared" si="8"/>
        <v>-0.31801160955961094</v>
      </c>
      <c r="AH17">
        <f t="shared" si="9"/>
        <v>0.39626935426538801</v>
      </c>
      <c r="AI17" s="20">
        <v>2.4223499999999998</v>
      </c>
      <c r="AJ17">
        <f t="shared" si="10"/>
        <v>-0.23495839800816154</v>
      </c>
      <c r="AK17">
        <f t="shared" si="11"/>
        <v>1.8531985245849296</v>
      </c>
      <c r="AL17" s="20">
        <v>6.8762724000000002E-3</v>
      </c>
      <c r="AM17">
        <f t="shared" si="12"/>
        <v>-0.23495839800816154</v>
      </c>
      <c r="AN17">
        <f t="shared" si="13"/>
        <v>5.260634452628264E-3</v>
      </c>
      <c r="AO17" s="20">
        <v>0.15416711</v>
      </c>
      <c r="AP17">
        <f t="shared" si="14"/>
        <v>-0.49682045149949305</v>
      </c>
      <c r="AQ17">
        <f t="shared" si="15"/>
        <v>7.7573736803427981E-2</v>
      </c>
    </row>
    <row r="18" spans="2:43" ht="14" x14ac:dyDescent="0.15">
      <c r="B18" s="20"/>
      <c r="C18" s="20"/>
      <c r="D18" t="s">
        <v>1094</v>
      </c>
      <c r="E18" t="s">
        <v>1095</v>
      </c>
      <c r="F18" s="20">
        <v>2.9665721999999999</v>
      </c>
      <c r="G18" s="29">
        <v>1.9963455000000001</v>
      </c>
      <c r="H18">
        <f t="shared" si="0"/>
        <v>-0.32705312211851773</v>
      </c>
      <c r="I18" s="29">
        <v>3.6024696999999999</v>
      </c>
      <c r="J18" s="29">
        <v>2.1691424000000001</v>
      </c>
      <c r="K18" s="29">
        <f t="shared" si="1"/>
        <v>-0.39787351993550418</v>
      </c>
      <c r="L18" s="28">
        <v>1.21628</v>
      </c>
      <c r="M18" s="28">
        <v>1.4878499999999999</v>
      </c>
      <c r="N18" s="28">
        <f t="shared" si="2"/>
        <v>0.22327917913638295</v>
      </c>
      <c r="O18" s="28">
        <v>1.68913</v>
      </c>
      <c r="P18" s="28">
        <v>2.0293000000000001</v>
      </c>
      <c r="Q18" s="28">
        <f t="shared" si="3"/>
        <v>0.20138769662488978</v>
      </c>
      <c r="R18" s="28">
        <v>6.8482900000000004</v>
      </c>
      <c r="S18" s="28">
        <v>11.248939999999999</v>
      </c>
      <c r="T18" s="28">
        <f t="shared" si="4"/>
        <v>0.64259107017956285</v>
      </c>
      <c r="U18" s="20">
        <v>5.4083290000000002</v>
      </c>
      <c r="V18" s="20">
        <v>3.7930909000000002</v>
      </c>
      <c r="W18">
        <f t="shared" si="5"/>
        <v>-0.29865751510309374</v>
      </c>
      <c r="Z18" t="s">
        <v>261</v>
      </c>
      <c r="AA18" t="s">
        <v>1094</v>
      </c>
      <c r="AB18" t="s">
        <v>1095</v>
      </c>
      <c r="AC18" s="20">
        <v>2.1342617000000002</v>
      </c>
      <c r="AD18">
        <f t="shared" si="6"/>
        <v>-0.36246332102701095</v>
      </c>
      <c r="AE18">
        <f t="shared" si="7"/>
        <v>1.3606701162772459</v>
      </c>
      <c r="AF18" s="20">
        <v>4.5124000000000004</v>
      </c>
      <c r="AG18">
        <f t="shared" si="8"/>
        <v>-0.36246332102701095</v>
      </c>
      <c r="AH18">
        <f t="shared" si="9"/>
        <v>2.876820510197716</v>
      </c>
      <c r="AI18" s="20">
        <v>1.28695</v>
      </c>
      <c r="AJ18">
        <f t="shared" si="10"/>
        <v>0.35575264864694517</v>
      </c>
      <c r="AK18">
        <f t="shared" si="11"/>
        <v>1.7447858711761861</v>
      </c>
      <c r="AL18" s="20">
        <v>0.24168618</v>
      </c>
      <c r="AM18">
        <f t="shared" si="12"/>
        <v>0.35575264864694517</v>
      </c>
      <c r="AN18">
        <f t="shared" si="13"/>
        <v>0.32766667867636234</v>
      </c>
      <c r="AO18" s="20">
        <v>4.5450765000000004</v>
      </c>
      <c r="AP18">
        <f t="shared" si="14"/>
        <v>-0.29865751510309374</v>
      </c>
      <c r="AQ18">
        <f t="shared" si="15"/>
        <v>3.1876552465565342</v>
      </c>
    </row>
    <row r="19" spans="2:43" ht="14" x14ac:dyDescent="0.15">
      <c r="B19" s="20"/>
      <c r="C19" s="20"/>
      <c r="D19" t="s">
        <v>1096</v>
      </c>
      <c r="E19" t="s">
        <v>1097</v>
      </c>
      <c r="F19" s="32">
        <v>3.4754694E-6</v>
      </c>
      <c r="G19" s="31">
        <v>2.3649006000000001E-6</v>
      </c>
      <c r="H19">
        <f t="shared" si="0"/>
        <v>-0.31954498002485648</v>
      </c>
      <c r="I19" s="31">
        <v>4.2529455999999998E-6</v>
      </c>
      <c r="J19" s="31">
        <v>2.6035940000000002E-6</v>
      </c>
      <c r="K19" s="29">
        <f t="shared" si="1"/>
        <v>-0.3878139424120543</v>
      </c>
      <c r="L19" s="28">
        <v>1.4300000000000001E-6</v>
      </c>
      <c r="M19" s="28">
        <v>5.4499999999999997E-7</v>
      </c>
      <c r="N19" s="28">
        <f t="shared" si="2"/>
        <v>-0.61888111888111896</v>
      </c>
      <c r="O19" s="28">
        <v>5.5899999999999996E-7</v>
      </c>
      <c r="P19" s="28">
        <v>6.9800000000000003E-7</v>
      </c>
      <c r="Q19" s="28">
        <f t="shared" si="3"/>
        <v>0.24865831842576042</v>
      </c>
      <c r="R19" s="28">
        <v>1.9099999999999999E-6</v>
      </c>
      <c r="S19" s="28">
        <v>3.32E-6</v>
      </c>
      <c r="T19" s="28">
        <f t="shared" si="4"/>
        <v>0.73821989528795817</v>
      </c>
      <c r="U19" s="32">
        <v>6.2921878000000003E-6</v>
      </c>
      <c r="V19" s="32">
        <v>4.4432471000000003E-6</v>
      </c>
      <c r="W19">
        <f t="shared" si="5"/>
        <v>-0.29384703043987337</v>
      </c>
      <c r="Z19" t="s">
        <v>1098</v>
      </c>
      <c r="AA19" t="s">
        <v>1096</v>
      </c>
      <c r="AB19" t="s">
        <v>1097</v>
      </c>
      <c r="AC19" s="32">
        <v>2.6773986999999999E-6</v>
      </c>
      <c r="AD19">
        <f t="shared" si="6"/>
        <v>-0.35367946121845539</v>
      </c>
      <c r="AE19">
        <f t="shared" si="7"/>
        <v>1.7304577703170071E-6</v>
      </c>
      <c r="AF19" s="32">
        <v>2.1542200000000002E-6</v>
      </c>
      <c r="AG19">
        <f t="shared" si="8"/>
        <v>-0.35367946121845539</v>
      </c>
      <c r="AH19">
        <f t="shared" si="9"/>
        <v>1.3923166310539792E-6</v>
      </c>
      <c r="AI19" s="32">
        <v>5.8511200000000003E-7</v>
      </c>
      <c r="AJ19">
        <f t="shared" si="10"/>
        <v>0.12266569827753321</v>
      </c>
      <c r="AK19">
        <f t="shared" si="11"/>
        <v>6.5688517205056407E-7</v>
      </c>
      <c r="AL19" s="32">
        <v>2.4118450999999999E-7</v>
      </c>
      <c r="AM19">
        <f t="shared" si="12"/>
        <v>0.12266569827753321</v>
      </c>
      <c r="AN19">
        <f t="shared" si="13"/>
        <v>2.7076957633287466E-7</v>
      </c>
      <c r="AO19" s="32">
        <v>5.2591220000000004E-6</v>
      </c>
      <c r="AP19">
        <f t="shared" si="14"/>
        <v>-0.29384703043987337</v>
      </c>
      <c r="AQ19">
        <f t="shared" si="15"/>
        <v>3.7137446175789924E-6</v>
      </c>
    </row>
    <row r="20" spans="2:43" ht="14" x14ac:dyDescent="0.15">
      <c r="B20" s="20"/>
      <c r="C20" s="20"/>
      <c r="D20" t="s">
        <v>1099</v>
      </c>
      <c r="E20" t="s">
        <v>1051</v>
      </c>
      <c r="F20" s="20">
        <v>0.33771405999999998</v>
      </c>
      <c r="G20" s="29">
        <v>0.34273097000000002</v>
      </c>
      <c r="H20">
        <f t="shared" si="0"/>
        <v>1.4855496392421568E-2</v>
      </c>
      <c r="I20" s="29">
        <v>0.40916108000000001</v>
      </c>
      <c r="J20" s="29">
        <v>0.40546884</v>
      </c>
      <c r="K20" s="29">
        <f t="shared" si="1"/>
        <v>-9.0239276912652908E-3</v>
      </c>
      <c r="L20" s="28">
        <v>6.3009999999999997E-2</v>
      </c>
      <c r="M20" s="28">
        <v>9.1920000000000002E-2</v>
      </c>
      <c r="N20" s="28">
        <f t="shared" si="2"/>
        <v>0.4588160609427076</v>
      </c>
      <c r="O20" s="28">
        <v>0.27897</v>
      </c>
      <c r="P20" s="28">
        <v>0.32880999999999999</v>
      </c>
      <c r="Q20" s="28">
        <f t="shared" si="3"/>
        <v>0.17865720328350718</v>
      </c>
      <c r="R20" s="28">
        <v>0.31197000000000003</v>
      </c>
      <c r="S20" s="28">
        <v>0.53873000000000004</v>
      </c>
      <c r="T20" s="28">
        <f t="shared" si="4"/>
        <v>0.72686476263743305</v>
      </c>
      <c r="U20" s="20">
        <v>0.75970002000000003</v>
      </c>
      <c r="V20" s="20">
        <v>0.94667851000000003</v>
      </c>
      <c r="W20">
        <f t="shared" si="5"/>
        <v>0.24612147568457349</v>
      </c>
      <c r="Z20" t="s">
        <v>1100</v>
      </c>
      <c r="AA20" t="s">
        <v>1099</v>
      </c>
      <c r="AB20" t="s">
        <v>1051</v>
      </c>
      <c r="AC20" s="20">
        <v>0.33825707999999999</v>
      </c>
      <c r="AD20">
        <f t="shared" si="6"/>
        <v>2.9157843505781388E-3</v>
      </c>
      <c r="AE20">
        <f t="shared" si="7"/>
        <v>0.33924336470033623</v>
      </c>
      <c r="AF20" s="20">
        <v>0.78590000000000004</v>
      </c>
      <c r="AG20">
        <f t="shared" si="8"/>
        <v>2.9157843505781388E-3</v>
      </c>
      <c r="AH20">
        <f t="shared" si="9"/>
        <v>0.78819151492111927</v>
      </c>
      <c r="AI20" s="20">
        <v>5.3830000000000003E-2</v>
      </c>
      <c r="AJ20">
        <f t="shared" si="10"/>
        <v>0.45477934228788258</v>
      </c>
      <c r="AK20">
        <f t="shared" si="11"/>
        <v>7.8310771995356715E-2</v>
      </c>
      <c r="AL20" s="20">
        <v>4.3349948999999999E-2</v>
      </c>
      <c r="AM20">
        <f t="shared" si="12"/>
        <v>0.45477934228788258</v>
      </c>
      <c r="AN20">
        <f t="shared" si="13"/>
        <v>6.3064610294433249E-2</v>
      </c>
      <c r="AO20" s="20">
        <v>0.62699442999999999</v>
      </c>
      <c r="AP20">
        <f t="shared" si="14"/>
        <v>0.24612147568457349</v>
      </c>
      <c r="AQ20">
        <f t="shared" si="15"/>
        <v>0.78131122435760803</v>
      </c>
    </row>
    <row r="21" spans="2:43" ht="14" x14ac:dyDescent="0.15">
      <c r="B21" s="20"/>
      <c r="C21" s="20"/>
      <c r="D21" t="s">
        <v>1101</v>
      </c>
      <c r="E21" t="s">
        <v>1051</v>
      </c>
      <c r="F21" s="20">
        <v>2.5035056000000003E-4</v>
      </c>
      <c r="G21" s="29">
        <v>2.0767727E-4</v>
      </c>
      <c r="H21">
        <f t="shared" si="0"/>
        <v>-0.17045414238338441</v>
      </c>
      <c r="I21" s="29">
        <v>2.9406000999999997E-4</v>
      </c>
      <c r="J21" s="29">
        <v>2.2903336000000001E-4</v>
      </c>
      <c r="K21" s="29">
        <f t="shared" si="1"/>
        <v>-0.22113394473461376</v>
      </c>
      <c r="L21" s="28">
        <v>6.7299999999999996E-5</v>
      </c>
      <c r="M21" s="28">
        <v>5.7200000000000001E-5</v>
      </c>
      <c r="N21" s="28">
        <f t="shared" si="2"/>
        <v>-0.15007429420505194</v>
      </c>
      <c r="O21" s="28">
        <v>6.3400000000000001E-3</v>
      </c>
      <c r="P21" s="28">
        <v>7.2399999999999998E-5</v>
      </c>
      <c r="Q21" s="28">
        <f t="shared" si="3"/>
        <v>-0.9885804416403785</v>
      </c>
      <c r="R21" s="28">
        <v>2.2000000000000001E-4</v>
      </c>
      <c r="S21" s="28">
        <v>3.6000000000000002E-4</v>
      </c>
      <c r="T21" s="28">
        <f t="shared" si="4"/>
        <v>0.63636363636363635</v>
      </c>
      <c r="U21" s="20">
        <v>5.5605534999999997E-4</v>
      </c>
      <c r="V21" s="20">
        <v>4.8613431E-4</v>
      </c>
      <c r="W21">
        <f t="shared" si="5"/>
        <v>-0.12574474825212989</v>
      </c>
      <c r="Z21" t="s">
        <v>1102</v>
      </c>
      <c r="AA21" t="s">
        <v>1101</v>
      </c>
      <c r="AB21" t="s">
        <v>1051</v>
      </c>
      <c r="AC21" s="20">
        <v>2.2460619E-4</v>
      </c>
      <c r="AD21">
        <f t="shared" si="6"/>
        <v>-0.1957940435589991</v>
      </c>
      <c r="AE21">
        <f t="shared" si="7"/>
        <v>1.8062963585151916E-4</v>
      </c>
      <c r="AF21" s="20">
        <v>5.2999999999999998E-4</v>
      </c>
      <c r="AG21">
        <f t="shared" si="8"/>
        <v>-0.1957940435589991</v>
      </c>
      <c r="AH21">
        <f t="shared" si="9"/>
        <v>4.2622915691373046E-4</v>
      </c>
      <c r="AI21" s="32">
        <v>5.41925E-5</v>
      </c>
      <c r="AJ21">
        <f t="shared" si="10"/>
        <v>-0.16743036649393137</v>
      </c>
      <c r="AK21">
        <f t="shared" si="11"/>
        <v>4.5119029863777622E-5</v>
      </c>
      <c r="AL21" s="20">
        <v>1.1117071E-4</v>
      </c>
      <c r="AM21">
        <f t="shared" si="12"/>
        <v>-0.16743036649393137</v>
      </c>
      <c r="AN21">
        <f t="shared" si="13"/>
        <v>9.2557357281309438E-5</v>
      </c>
      <c r="AO21" s="20">
        <v>7.0272411000000005E-4</v>
      </c>
      <c r="AP21">
        <f t="shared" si="14"/>
        <v>-0.12574474825212989</v>
      </c>
      <c r="AQ21">
        <f t="shared" si="15"/>
        <v>6.1436024369734799E-4</v>
      </c>
    </row>
    <row r="22" spans="2:43" ht="14" x14ac:dyDescent="0.15">
      <c r="B22" s="20"/>
      <c r="C22" s="20"/>
      <c r="D22" t="s">
        <v>1103</v>
      </c>
      <c r="E22" t="s">
        <v>1051</v>
      </c>
      <c r="F22" s="20">
        <v>2.6609262000000002E-4</v>
      </c>
      <c r="G22" s="29">
        <v>1.1638919E-4</v>
      </c>
      <c r="H22">
        <f t="shared" si="0"/>
        <v>-0.56259895520589787</v>
      </c>
      <c r="I22" s="29">
        <v>4.0351628E-4</v>
      </c>
      <c r="J22" s="29">
        <v>1.2923424000000001E-4</v>
      </c>
      <c r="K22" s="29">
        <f t="shared" si="1"/>
        <v>-0.67972979925370047</v>
      </c>
      <c r="L22" s="28">
        <v>4.9100000000000001E-5</v>
      </c>
      <c r="M22" s="28">
        <v>7.6000000000000004E-5</v>
      </c>
      <c r="N22" s="28">
        <f t="shared" si="2"/>
        <v>0.54786150712830961</v>
      </c>
      <c r="O22" s="28">
        <v>9.3499999999999996E-5</v>
      </c>
      <c r="P22" s="28">
        <v>8.4699999999999999E-5</v>
      </c>
      <c r="Q22" s="28">
        <f t="shared" si="3"/>
        <v>-9.41176470588235E-2</v>
      </c>
      <c r="R22" s="28">
        <v>9.1399999999999999E-5</v>
      </c>
      <c r="S22" s="28">
        <v>1.2999999999999999E-4</v>
      </c>
      <c r="T22" s="28">
        <f t="shared" si="4"/>
        <v>0.42231947483588611</v>
      </c>
      <c r="U22" s="20">
        <v>3.8695439999999998E-4</v>
      </c>
      <c r="V22" s="20">
        <v>2.3862410999999999E-4</v>
      </c>
      <c r="W22">
        <f t="shared" si="5"/>
        <v>-0.3833275703803859</v>
      </c>
      <c r="Z22" t="s">
        <v>1104</v>
      </c>
      <c r="AA22" t="s">
        <v>1103</v>
      </c>
      <c r="AB22" t="s">
        <v>1051</v>
      </c>
      <c r="AC22" s="20">
        <v>0.41937053000000002</v>
      </c>
      <c r="AD22">
        <f t="shared" si="6"/>
        <v>-0.62116437722979922</v>
      </c>
      <c r="AE22">
        <f t="shared" si="7"/>
        <v>0.15887249590401917</v>
      </c>
      <c r="AF22" s="20">
        <v>1.6140000000000002E-2</v>
      </c>
      <c r="AG22">
        <f t="shared" si="8"/>
        <v>-0.62116437722979922</v>
      </c>
      <c r="AH22">
        <f t="shared" si="9"/>
        <v>6.1144069515110411E-3</v>
      </c>
      <c r="AI22" s="32">
        <v>6.4631300000000006E-5</v>
      </c>
      <c r="AJ22">
        <f t="shared" si="10"/>
        <v>0.29202111163512406</v>
      </c>
      <c r="AK22">
        <f t="shared" si="11"/>
        <v>8.3505004072423206E-5</v>
      </c>
      <c r="AL22" s="32">
        <v>1.5761412000000001E-5</v>
      </c>
      <c r="AM22">
        <f t="shared" si="12"/>
        <v>0.29202111163512406</v>
      </c>
      <c r="AN22">
        <f t="shared" si="13"/>
        <v>2.0364077053179186E-5</v>
      </c>
      <c r="AO22" s="20">
        <v>1.2850676E-3</v>
      </c>
      <c r="AP22">
        <f t="shared" si="14"/>
        <v>-0.3833275703803859</v>
      </c>
      <c r="AQ22">
        <f t="shared" si="15"/>
        <v>7.9246575911744643E-4</v>
      </c>
    </row>
    <row r="23" spans="2:43" ht="14" x14ac:dyDescent="0.15">
      <c r="B23" s="20"/>
      <c r="C23" s="20"/>
      <c r="D23" t="s">
        <v>1105</v>
      </c>
      <c r="E23" t="s">
        <v>1071</v>
      </c>
      <c r="F23" s="32">
        <v>2.9185077999999999E-10</v>
      </c>
      <c r="G23" s="31">
        <v>9.4258668E-11</v>
      </c>
      <c r="H23">
        <f t="shared" si="0"/>
        <v>-0.67703129660986339</v>
      </c>
      <c r="I23" s="31">
        <v>7.5457181000000001E-10</v>
      </c>
      <c r="J23" s="31">
        <v>1.0553925E-10</v>
      </c>
      <c r="K23" s="29">
        <f t="shared" si="1"/>
        <v>-0.86013359020130897</v>
      </c>
      <c r="L23" s="28">
        <v>1.92E-9</v>
      </c>
      <c r="M23" s="28">
        <v>4.0500000000000002E-11</v>
      </c>
      <c r="N23" s="28">
        <f t="shared" si="2"/>
        <v>-0.97890624999999998</v>
      </c>
      <c r="O23" s="28">
        <v>1.8500000000000001E-10</v>
      </c>
      <c r="P23" s="28">
        <v>4.6400000000000003E-11</v>
      </c>
      <c r="Q23" s="28">
        <f t="shared" si="3"/>
        <v>-0.74918918918918931</v>
      </c>
      <c r="R23" s="28">
        <v>1.2799999999999999E-9</v>
      </c>
      <c r="S23" s="28">
        <v>1.8999999999999999E-10</v>
      </c>
      <c r="T23" s="28">
        <f t="shared" si="4"/>
        <v>-0.8515625</v>
      </c>
      <c r="U23" s="32">
        <v>3.6975694999999998E-10</v>
      </c>
      <c r="V23" s="32">
        <v>1.9139112E-10</v>
      </c>
      <c r="W23">
        <f t="shared" si="5"/>
        <v>-0.48238668671406987</v>
      </c>
      <c r="Z23" t="s">
        <v>1106</v>
      </c>
      <c r="AA23" t="s">
        <v>1105</v>
      </c>
      <c r="AB23" t="s">
        <v>1071</v>
      </c>
      <c r="AC23" s="32">
        <v>1.0573501E-10</v>
      </c>
      <c r="AD23">
        <f t="shared" si="6"/>
        <v>-0.76858244340558612</v>
      </c>
      <c r="AE23">
        <f t="shared" si="7"/>
        <v>2.4468937660685919E-11</v>
      </c>
      <c r="AF23" s="32">
        <v>1.0398500000000001E-9</v>
      </c>
      <c r="AG23">
        <f t="shared" si="8"/>
        <v>-0.76858244340558612</v>
      </c>
      <c r="AH23">
        <f t="shared" si="9"/>
        <v>2.4063954622470128E-10</v>
      </c>
      <c r="AI23" s="32">
        <v>2.03693E-10</v>
      </c>
      <c r="AJ23">
        <f t="shared" si="10"/>
        <v>-0.85988597972972969</v>
      </c>
      <c r="AK23">
        <f t="shared" si="11"/>
        <v>2.8540245130912171E-11</v>
      </c>
      <c r="AL23" s="32">
        <v>1.7030553000000001E-11</v>
      </c>
      <c r="AM23">
        <f t="shared" si="12"/>
        <v>-0.85988597972972969</v>
      </c>
      <c r="AN23">
        <f t="shared" si="13"/>
        <v>2.386219248255913E-12</v>
      </c>
      <c r="AO23" s="32">
        <v>7.3660583000000004E-10</v>
      </c>
      <c r="AP23">
        <f t="shared" si="14"/>
        <v>-0.48238668671406987</v>
      </c>
      <c r="AQ23">
        <f t="shared" si="15"/>
        <v>3.8127698425203264E-10</v>
      </c>
    </row>
    <row r="24" spans="2:43" ht="14" x14ac:dyDescent="0.15">
      <c r="B24" s="20"/>
      <c r="C24" s="20"/>
      <c r="D24" t="s">
        <v>1107</v>
      </c>
      <c r="E24" t="s">
        <v>1071</v>
      </c>
      <c r="F24" s="32">
        <v>1.6970977E-9</v>
      </c>
      <c r="G24" s="31">
        <v>1.0827094000000001E-9</v>
      </c>
      <c r="H24">
        <f t="shared" si="0"/>
        <v>-0.36202294069457513</v>
      </c>
      <c r="I24" s="31">
        <v>1.903399E-9</v>
      </c>
      <c r="J24" s="31">
        <v>1.1682919999999999E-9</v>
      </c>
      <c r="K24" s="29">
        <f t="shared" si="1"/>
        <v>-0.3862075161329811</v>
      </c>
      <c r="L24" s="28">
        <v>4.19E-10</v>
      </c>
      <c r="M24" s="28">
        <v>6.2500000000000001E-10</v>
      </c>
      <c r="N24" s="28">
        <f t="shared" si="2"/>
        <v>0.49164677804295948</v>
      </c>
      <c r="O24" s="28">
        <v>8.2900000000000003E-10</v>
      </c>
      <c r="P24" s="28">
        <v>7.2899999999999996E-10</v>
      </c>
      <c r="Q24" s="28">
        <f t="shared" si="3"/>
        <v>-0.12062726176115809</v>
      </c>
      <c r="R24" s="28">
        <v>1.0500000000000001E-9</v>
      </c>
      <c r="S24" s="28">
        <v>1.02E-9</v>
      </c>
      <c r="T24" s="28">
        <f t="shared" si="4"/>
        <v>-2.8571428571428668E-2</v>
      </c>
      <c r="U24" s="32">
        <v>5.2945558000000003E-9</v>
      </c>
      <c r="V24" s="32">
        <v>2.2283958999999998E-9</v>
      </c>
      <c r="W24">
        <f t="shared" si="5"/>
        <v>-0.57911560777204396</v>
      </c>
      <c r="Z24" t="s">
        <v>1108</v>
      </c>
      <c r="AA24" t="s">
        <v>1107</v>
      </c>
      <c r="AB24" t="s">
        <v>1071</v>
      </c>
      <c r="AC24" s="32">
        <v>6.6982993999999999E-10</v>
      </c>
      <c r="AD24">
        <f t="shared" si="6"/>
        <v>-0.37411522841377809</v>
      </c>
      <c r="AE24">
        <f t="shared" si="7"/>
        <v>4.1923635899851275E-10</v>
      </c>
      <c r="AF24" s="32">
        <v>2.0595000000000002E-9</v>
      </c>
      <c r="AG24">
        <f t="shared" si="8"/>
        <v>-0.37411522841377809</v>
      </c>
      <c r="AH24">
        <f t="shared" si="9"/>
        <v>1.2890096870818242E-9</v>
      </c>
      <c r="AI24" s="32">
        <v>3.15958E-10</v>
      </c>
      <c r="AJ24">
        <f t="shared" si="10"/>
        <v>0.11414936257012424</v>
      </c>
      <c r="AK24">
        <f t="shared" si="11"/>
        <v>3.5202440429893131E-10</v>
      </c>
      <c r="AL24" s="32">
        <v>1.7411634E-10</v>
      </c>
      <c r="AM24">
        <f t="shared" si="12"/>
        <v>0.11414936257012424</v>
      </c>
      <c r="AN24">
        <f t="shared" si="13"/>
        <v>1.9399160922404302E-10</v>
      </c>
      <c r="AO24" s="32">
        <v>2.4778183999999999E-9</v>
      </c>
      <c r="AP24">
        <f t="shared" si="14"/>
        <v>-0.57911560777204396</v>
      </c>
      <c r="AQ24">
        <f t="shared" si="15"/>
        <v>1.0428750913352464E-9</v>
      </c>
    </row>
    <row r="25" spans="2:43" ht="14" x14ac:dyDescent="0.15">
      <c r="B25" s="20"/>
      <c r="C25" s="20"/>
      <c r="D25" t="s">
        <v>1109</v>
      </c>
      <c r="E25" t="s">
        <v>1071</v>
      </c>
      <c r="F25" s="32">
        <v>3.4714492999999997E-8</v>
      </c>
      <c r="G25" s="31">
        <v>1.5257601000000001E-7</v>
      </c>
      <c r="H25">
        <f t="shared" si="0"/>
        <v>3.3951674593087109</v>
      </c>
      <c r="I25" s="31">
        <v>2.1776879999999999E-8</v>
      </c>
      <c r="J25" s="31">
        <v>1.9455872999999999E-7</v>
      </c>
      <c r="K25" s="29">
        <f t="shared" si="1"/>
        <v>7.934187542017038</v>
      </c>
      <c r="L25" s="28">
        <v>1.94E-10</v>
      </c>
      <c r="M25" s="28">
        <v>1.5199999999999999E-9</v>
      </c>
      <c r="N25" s="28">
        <f t="shared" si="2"/>
        <v>6.8350515463917523</v>
      </c>
      <c r="O25" s="28">
        <v>5.7800000000000001E-8</v>
      </c>
      <c r="P25" s="28">
        <v>4.2499999999999997E-8</v>
      </c>
      <c r="Q25" s="28">
        <f t="shared" si="3"/>
        <v>-0.26470588235294124</v>
      </c>
      <c r="R25" s="28">
        <v>1.63E-9</v>
      </c>
      <c r="S25" s="28">
        <v>5.3000000000000003E-9</v>
      </c>
      <c r="T25" s="28">
        <f t="shared" si="4"/>
        <v>2.2515337423312887</v>
      </c>
      <c r="U25" s="32">
        <v>7.4087776000000003E-8</v>
      </c>
      <c r="V25" s="32">
        <v>5.8423373000000002E-7</v>
      </c>
      <c r="W25">
        <f t="shared" si="5"/>
        <v>6.8856966903690022</v>
      </c>
      <c r="Z25" t="s">
        <v>1110</v>
      </c>
      <c r="AA25" t="s">
        <v>1109</v>
      </c>
      <c r="AB25" t="s">
        <v>1071</v>
      </c>
      <c r="AC25" s="32">
        <v>9.8392275999999994E-9</v>
      </c>
      <c r="AD25">
        <f t="shared" si="6"/>
        <v>5.664677500662874</v>
      </c>
      <c r="AE25">
        <f t="shared" si="7"/>
        <v>6.5575278809621162E-8</v>
      </c>
      <c r="AF25" s="32">
        <v>-6.36159E-8</v>
      </c>
      <c r="AG25">
        <f t="shared" si="8"/>
        <v>5.664677500662874</v>
      </c>
      <c r="AH25">
        <f t="shared" si="9"/>
        <v>-4.2397945741441934E-7</v>
      </c>
      <c r="AI25" s="32">
        <v>2.6887600000000001E-9</v>
      </c>
      <c r="AJ25">
        <f t="shared" si="10"/>
        <v>2.940626468790033</v>
      </c>
      <c r="AK25">
        <f t="shared" si="11"/>
        <v>1.059539882422389E-8</v>
      </c>
      <c r="AL25" s="32">
        <v>-5.3059003000000001E-9</v>
      </c>
      <c r="AM25">
        <f t="shared" si="12"/>
        <v>2.940626468790033</v>
      </c>
      <c r="AN25">
        <f t="shared" si="13"/>
        <v>-2.0908571162940976E-8</v>
      </c>
      <c r="AO25" s="32">
        <v>-9.4072200000000001E-9</v>
      </c>
      <c r="AP25">
        <f t="shared" si="14"/>
        <v>6.8856966903690022</v>
      </c>
      <c r="AQ25">
        <f t="shared" si="15"/>
        <v>-7.4182483619573089E-8</v>
      </c>
    </row>
    <row r="26" spans="2:43" ht="14" x14ac:dyDescent="0.15">
      <c r="B26" s="20"/>
      <c r="C26" s="20"/>
      <c r="D26" t="s">
        <v>1111</v>
      </c>
      <c r="E26" t="s">
        <v>1071</v>
      </c>
      <c r="F26" s="32">
        <v>6.6370140000000003E-11</v>
      </c>
      <c r="G26" s="31">
        <v>7.0937270000000004E-11</v>
      </c>
      <c r="H26">
        <f t="shared" si="0"/>
        <v>6.8813023446989877E-2</v>
      </c>
      <c r="I26" s="31">
        <v>7.3786784000000003E-11</v>
      </c>
      <c r="J26" s="31">
        <v>7.7111241999999999E-11</v>
      </c>
      <c r="K26" s="29">
        <f t="shared" si="1"/>
        <v>4.5054924740994214E-2</v>
      </c>
      <c r="L26" s="28">
        <v>2.07E-11</v>
      </c>
      <c r="M26" s="28">
        <v>3.1599999999999999E-11</v>
      </c>
      <c r="N26" s="28">
        <f t="shared" si="2"/>
        <v>0.52657004830917875</v>
      </c>
      <c r="O26" s="28">
        <v>4.0500000000000002E-11</v>
      </c>
      <c r="P26" s="28">
        <v>4.6500000000000001E-11</v>
      </c>
      <c r="Q26" s="28">
        <f t="shared" si="3"/>
        <v>0.14814814814814811</v>
      </c>
      <c r="R26" s="28">
        <v>1.35E-10</v>
      </c>
      <c r="S26" s="28">
        <v>1.28E-10</v>
      </c>
      <c r="T26" s="28">
        <f t="shared" si="4"/>
        <v>-5.1851851851851864E-2</v>
      </c>
      <c r="U26" s="32">
        <v>1.2240284999999999E-10</v>
      </c>
      <c r="V26" s="32">
        <v>1.4952960999999999E-10</v>
      </c>
      <c r="W26">
        <f t="shared" si="5"/>
        <v>0.22161869596990599</v>
      </c>
      <c r="Z26" t="s">
        <v>1112</v>
      </c>
      <c r="AA26" t="s">
        <v>1111</v>
      </c>
      <c r="AB26" t="s">
        <v>1071</v>
      </c>
      <c r="AC26" s="32">
        <v>1.6339919000000001E-10</v>
      </c>
      <c r="AD26">
        <f t="shared" si="6"/>
        <v>5.6933974093992049E-2</v>
      </c>
      <c r="AE26">
        <f t="shared" si="7"/>
        <v>1.7270215525043929E-10</v>
      </c>
      <c r="AF26" s="32">
        <v>1.1985399999999999E-10</v>
      </c>
      <c r="AG26">
        <f t="shared" si="8"/>
        <v>5.6933974093992049E-2</v>
      </c>
      <c r="AH26">
        <f t="shared" si="9"/>
        <v>1.266777645310613E-10</v>
      </c>
      <c r="AI26" s="32">
        <v>1.33235E-11</v>
      </c>
      <c r="AJ26">
        <f t="shared" si="10"/>
        <v>0.20762211486849169</v>
      </c>
      <c r="AK26">
        <f t="shared" si="11"/>
        <v>1.6089753247450349E-11</v>
      </c>
      <c r="AL26" s="32">
        <v>7.0128116000000004E-12</v>
      </c>
      <c r="AM26">
        <f t="shared" si="12"/>
        <v>0.20762211486849169</v>
      </c>
      <c r="AN26">
        <f t="shared" si="13"/>
        <v>8.4688263755662919E-12</v>
      </c>
      <c r="AO26" s="32">
        <v>1.2682569999999999E-10</v>
      </c>
      <c r="AP26">
        <f t="shared" si="14"/>
        <v>0.22161869596990599</v>
      </c>
      <c r="AQ26">
        <f t="shared" si="15"/>
        <v>1.549326462494705E-10</v>
      </c>
    </row>
    <row r="27" spans="2:43" ht="14" x14ac:dyDescent="0.15">
      <c r="B27" s="20"/>
      <c r="C27" s="20"/>
      <c r="D27" t="s">
        <v>1113</v>
      </c>
      <c r="E27" t="s">
        <v>1071</v>
      </c>
      <c r="F27" s="20">
        <v>0</v>
      </c>
      <c r="G27" s="29">
        <v>0</v>
      </c>
      <c r="H27" t="e">
        <f t="shared" si="0"/>
        <v>#DIV/0!</v>
      </c>
      <c r="I27" s="29">
        <v>0</v>
      </c>
      <c r="J27" s="29">
        <v>0</v>
      </c>
      <c r="K27" s="29" t="e">
        <f t="shared" si="1"/>
        <v>#DIV/0!</v>
      </c>
      <c r="L27" s="28">
        <v>0</v>
      </c>
      <c r="M27" s="28">
        <v>0</v>
      </c>
      <c r="N27" s="28" t="e">
        <f t="shared" si="2"/>
        <v>#DIV/0!</v>
      </c>
      <c r="O27" s="28">
        <v>0</v>
      </c>
      <c r="P27" s="28">
        <v>0</v>
      </c>
      <c r="Q27" s="28" t="e">
        <f t="shared" si="3"/>
        <v>#DIV/0!</v>
      </c>
      <c r="R27" s="28">
        <v>0</v>
      </c>
      <c r="S27" s="28">
        <v>0</v>
      </c>
      <c r="T27" s="28" t="e">
        <f t="shared" si="4"/>
        <v>#DIV/0!</v>
      </c>
      <c r="U27" s="20">
        <v>0</v>
      </c>
      <c r="V27" s="20">
        <v>0</v>
      </c>
      <c r="W27" t="e">
        <f t="shared" si="5"/>
        <v>#DIV/0!</v>
      </c>
      <c r="Z27" t="s">
        <v>1114</v>
      </c>
      <c r="AA27" t="s">
        <v>1113</v>
      </c>
      <c r="AB27" t="s">
        <v>1071</v>
      </c>
      <c r="AC27" s="20">
        <v>0</v>
      </c>
      <c r="AD27" t="e">
        <f t="shared" si="6"/>
        <v>#DIV/0!</v>
      </c>
      <c r="AE27" t="e">
        <f t="shared" si="7"/>
        <v>#DIV/0!</v>
      </c>
      <c r="AF27" s="20">
        <v>0</v>
      </c>
      <c r="AG27" t="e">
        <f t="shared" si="8"/>
        <v>#DIV/0!</v>
      </c>
      <c r="AH27" t="e">
        <f t="shared" si="9"/>
        <v>#DIV/0!</v>
      </c>
      <c r="AI27" s="20">
        <v>0</v>
      </c>
      <c r="AJ27" t="e">
        <f t="shared" si="10"/>
        <v>#DIV/0!</v>
      </c>
      <c r="AK27" t="e">
        <f t="shared" si="11"/>
        <v>#DIV/0!</v>
      </c>
      <c r="AL27" s="20">
        <v>0</v>
      </c>
      <c r="AM27" t="e">
        <f t="shared" si="12"/>
        <v>#DIV/0!</v>
      </c>
      <c r="AN27" t="e">
        <f t="shared" si="13"/>
        <v>#DIV/0!</v>
      </c>
      <c r="AO27" s="20">
        <v>0</v>
      </c>
      <c r="AP27" t="e">
        <f t="shared" si="14"/>
        <v>#DIV/0!</v>
      </c>
      <c r="AQ27" t="e">
        <f t="shared" si="15"/>
        <v>#DIV/0!</v>
      </c>
    </row>
    <row r="28" spans="2:43" ht="14" x14ac:dyDescent="0.15">
      <c r="B28" s="20"/>
      <c r="C28" s="20"/>
      <c r="D28" t="s">
        <v>1115</v>
      </c>
      <c r="E28" t="s">
        <v>1071</v>
      </c>
      <c r="F28" s="32">
        <v>9.1393171999999998E-10</v>
      </c>
      <c r="G28" s="31">
        <v>1.3412533999999999E-9</v>
      </c>
      <c r="H28">
        <f t="shared" si="0"/>
        <v>0.46756411956026644</v>
      </c>
      <c r="I28" s="31">
        <v>8.8613531E-10</v>
      </c>
      <c r="J28" s="31">
        <v>1.6648914000000001E-9</v>
      </c>
      <c r="K28" s="29">
        <f t="shared" si="1"/>
        <v>0.87882299826196975</v>
      </c>
      <c r="L28" s="28">
        <v>5.3500000000000003E-11</v>
      </c>
      <c r="M28" s="28">
        <v>7.0099999999999996E-11</v>
      </c>
      <c r="N28" s="28">
        <f t="shared" si="2"/>
        <v>0.31028037383177554</v>
      </c>
      <c r="O28" s="28">
        <v>5.3400000000000002E-10</v>
      </c>
      <c r="P28" s="28">
        <v>4.8699999999999997E-10</v>
      </c>
      <c r="Q28" s="28">
        <f t="shared" si="3"/>
        <v>-8.8014981273408316E-2</v>
      </c>
      <c r="R28" s="28">
        <v>1.13E-10</v>
      </c>
      <c r="S28" s="28">
        <v>2.4599999999999998E-10</v>
      </c>
      <c r="T28" s="28">
        <f t="shared" si="4"/>
        <v>1.1769911504424777</v>
      </c>
      <c r="U28" s="32">
        <v>1.3639061999999999E-9</v>
      </c>
      <c r="V28" s="32">
        <v>5.3784009999999999E-9</v>
      </c>
      <c r="W28">
        <f t="shared" si="5"/>
        <v>2.9433804172163747</v>
      </c>
      <c r="Z28" t="s">
        <v>1116</v>
      </c>
      <c r="AA28" t="s">
        <v>1115</v>
      </c>
      <c r="AB28" t="s">
        <v>1071</v>
      </c>
      <c r="AC28" s="32">
        <v>4.2467738999999998E-10</v>
      </c>
      <c r="AD28">
        <f t="shared" si="6"/>
        <v>0.6731935589111181</v>
      </c>
      <c r="AE28">
        <f t="shared" si="7"/>
        <v>7.1056747356318488E-10</v>
      </c>
      <c r="AF28" s="32">
        <v>1.1314599999999999E-9</v>
      </c>
      <c r="AG28">
        <f t="shared" si="8"/>
        <v>0.6731935589111181</v>
      </c>
      <c r="AH28">
        <f t="shared" si="9"/>
        <v>1.8931515841655739E-9</v>
      </c>
      <c r="AI28" s="32">
        <v>1.01915E-10</v>
      </c>
      <c r="AJ28">
        <f t="shared" si="10"/>
        <v>0.46641884766694836</v>
      </c>
      <c r="AK28">
        <f t="shared" si="11"/>
        <v>1.4945007685997706E-10</v>
      </c>
      <c r="AL28" s="32">
        <v>-2.7816776000000001E-11</v>
      </c>
      <c r="AM28">
        <f t="shared" si="12"/>
        <v>0.46641884766694836</v>
      </c>
      <c r="AN28">
        <f t="shared" si="13"/>
        <v>-4.0791044607729626E-11</v>
      </c>
      <c r="AO28" s="32">
        <v>8.8824051999999996E-10</v>
      </c>
      <c r="AP28">
        <f t="shared" si="14"/>
        <v>2.9433804172163747</v>
      </c>
      <c r="AQ28">
        <f t="shared" si="15"/>
        <v>3.5026702723460894E-9</v>
      </c>
    </row>
    <row r="29" spans="2:43" ht="14" x14ac:dyDescent="0.15">
      <c r="B29" s="20"/>
      <c r="C29" s="20"/>
      <c r="D29" t="s">
        <v>1117</v>
      </c>
      <c r="E29" t="s">
        <v>1088</v>
      </c>
      <c r="F29" s="20">
        <v>1.4974405</v>
      </c>
      <c r="G29" s="29">
        <v>9.3088766000000003E-2</v>
      </c>
      <c r="H29">
        <f t="shared" si="0"/>
        <v>-0.93783474802504674</v>
      </c>
      <c r="I29" s="29">
        <v>1.5076649</v>
      </c>
      <c r="J29" s="29">
        <v>0.10007431</v>
      </c>
      <c r="K29" s="29">
        <f t="shared" si="1"/>
        <v>-0.93362297550337603</v>
      </c>
      <c r="L29" s="28">
        <v>12.02596</v>
      </c>
      <c r="M29" s="28">
        <v>0.11649</v>
      </c>
      <c r="N29" s="28">
        <f t="shared" si="2"/>
        <v>-0.99031345522519609</v>
      </c>
      <c r="O29" s="28">
        <v>0.96111000000000002</v>
      </c>
      <c r="P29" s="28">
        <v>9.7729999999999997E-2</v>
      </c>
      <c r="Q29" s="28">
        <f t="shared" si="3"/>
        <v>-0.89831548938206862</v>
      </c>
      <c r="R29" s="28">
        <v>3.06053</v>
      </c>
      <c r="S29" s="28">
        <v>0.15193000000000001</v>
      </c>
      <c r="T29" s="28">
        <f t="shared" si="4"/>
        <v>-0.95035827127981098</v>
      </c>
      <c r="U29" s="20">
        <v>1.4550152999999999</v>
      </c>
      <c r="V29" s="20">
        <v>0.17650146999999999</v>
      </c>
      <c r="W29">
        <f t="shared" si="5"/>
        <v>-0.87869442335073722</v>
      </c>
      <c r="Z29" t="s">
        <v>1118</v>
      </c>
      <c r="AA29" t="s">
        <v>1117</v>
      </c>
      <c r="AB29" t="s">
        <v>1088</v>
      </c>
      <c r="AC29" s="20">
        <v>5.1072632E-2</v>
      </c>
      <c r="AD29">
        <f t="shared" si="6"/>
        <v>-0.93572886176421144</v>
      </c>
      <c r="AE29">
        <f t="shared" si="7"/>
        <v>3.2824961913375584E-3</v>
      </c>
      <c r="AF29" s="20">
        <v>0.57262000000000002</v>
      </c>
      <c r="AG29">
        <f t="shared" si="8"/>
        <v>-0.93572886176421144</v>
      </c>
      <c r="AH29">
        <f t="shared" si="9"/>
        <v>3.6802939176577246E-2</v>
      </c>
      <c r="AI29" s="20">
        <v>0.49554999999999999</v>
      </c>
      <c r="AJ29">
        <f t="shared" si="10"/>
        <v>-0.9463290719623586</v>
      </c>
      <c r="AK29">
        <f t="shared" si="11"/>
        <v>2.6596628389053193E-2</v>
      </c>
      <c r="AL29" s="20">
        <v>3.4720481999999997E-2</v>
      </c>
      <c r="AM29">
        <f t="shared" si="12"/>
        <v>-0.9463290719623586</v>
      </c>
      <c r="AN29">
        <f t="shared" si="13"/>
        <v>1.8634804908542232E-3</v>
      </c>
      <c r="AO29" s="20">
        <v>16.755814999999998</v>
      </c>
      <c r="AP29">
        <f t="shared" si="14"/>
        <v>-0.87869442335073722</v>
      </c>
      <c r="AQ29">
        <f t="shared" si="15"/>
        <v>2.0325738008033669</v>
      </c>
    </row>
    <row r="30" spans="2:43" ht="14" x14ac:dyDescent="0.15">
      <c r="B30" s="20"/>
      <c r="C30" s="20"/>
      <c r="D30" t="s">
        <v>1119</v>
      </c>
      <c r="E30" t="s">
        <v>1088</v>
      </c>
      <c r="F30" s="20">
        <v>5.5488185000000003</v>
      </c>
      <c r="G30" s="29">
        <v>1.0008903</v>
      </c>
      <c r="H30">
        <f t="shared" si="0"/>
        <v>-0.81962100580510966</v>
      </c>
      <c r="I30" s="29">
        <v>6.4041446000000004</v>
      </c>
      <c r="J30" s="29">
        <v>1.2183117999999999</v>
      </c>
      <c r="K30" s="29">
        <f t="shared" si="1"/>
        <v>-0.80976197820392748</v>
      </c>
      <c r="L30" s="28">
        <v>0.62173</v>
      </c>
      <c r="M30" s="28">
        <v>0.79113</v>
      </c>
      <c r="N30" s="28">
        <f t="shared" si="2"/>
        <v>0.27246553970372989</v>
      </c>
      <c r="O30" s="28">
        <v>0.40299000000000001</v>
      </c>
      <c r="P30" s="28">
        <v>0.45256000000000002</v>
      </c>
      <c r="Q30" s="28">
        <f t="shared" si="3"/>
        <v>0.12300553363607038</v>
      </c>
      <c r="R30" s="28">
        <v>0.65783000000000003</v>
      </c>
      <c r="S30" s="28">
        <v>0.47481000000000001</v>
      </c>
      <c r="T30" s="28">
        <f t="shared" si="4"/>
        <v>-0.27821777662922031</v>
      </c>
      <c r="U30" s="20">
        <v>5.0217011999999999</v>
      </c>
      <c r="V30" s="20">
        <v>2.5678239</v>
      </c>
      <c r="W30">
        <f t="shared" si="5"/>
        <v>-0.48865458183772459</v>
      </c>
      <c r="Z30" t="s">
        <v>1120</v>
      </c>
      <c r="AA30" t="s">
        <v>1119</v>
      </c>
      <c r="AB30" t="s">
        <v>1088</v>
      </c>
      <c r="AC30" s="20">
        <v>1.8818683</v>
      </c>
      <c r="AD30">
        <f t="shared" si="6"/>
        <v>-0.81469149200451851</v>
      </c>
      <c r="AE30">
        <f t="shared" si="7"/>
        <v>0.34872620691699319</v>
      </c>
      <c r="AF30" s="20">
        <v>2.8681899999999998</v>
      </c>
      <c r="AG30">
        <f t="shared" si="8"/>
        <v>-0.81469149200451851</v>
      </c>
      <c r="AH30">
        <f t="shared" si="9"/>
        <v>0.53150000954756005</v>
      </c>
      <c r="AI30" s="20">
        <v>0.43502999999999997</v>
      </c>
      <c r="AJ30">
        <f t="shared" si="10"/>
        <v>3.9084432236859978E-2</v>
      </c>
      <c r="AK30">
        <f t="shared" si="11"/>
        <v>0.45203290055600115</v>
      </c>
      <c r="AL30" s="20">
        <v>0.41917220999999999</v>
      </c>
      <c r="AM30">
        <f t="shared" si="12"/>
        <v>3.9084432236859978E-2</v>
      </c>
      <c r="AN30">
        <f t="shared" si="13"/>
        <v>0.43555531783731982</v>
      </c>
      <c r="AO30" s="20">
        <v>6.6427012999999997</v>
      </c>
      <c r="AP30">
        <f t="shared" si="14"/>
        <v>-0.48865458183772459</v>
      </c>
      <c r="AQ30">
        <f t="shared" si="15"/>
        <v>3.3967148739755904</v>
      </c>
    </row>
    <row r="31" spans="2:43" ht="14" x14ac:dyDescent="0.15">
      <c r="B31" s="20"/>
      <c r="C31" s="20"/>
      <c r="D31" t="s">
        <v>1121</v>
      </c>
      <c r="E31" t="s">
        <v>1088</v>
      </c>
      <c r="F31" s="20">
        <v>20.676534</v>
      </c>
      <c r="G31" s="29">
        <v>3.4905651999999998</v>
      </c>
      <c r="H31">
        <f t="shared" si="0"/>
        <v>-0.83118228616072698</v>
      </c>
      <c r="I31" s="29">
        <v>23.398792</v>
      </c>
      <c r="J31" s="29">
        <v>4.2195521999999999</v>
      </c>
      <c r="K31" s="29">
        <f t="shared" si="1"/>
        <v>-0.81966794696068079</v>
      </c>
      <c r="L31" s="28">
        <v>7.7977600000000002</v>
      </c>
      <c r="M31" s="28">
        <v>19.368600000000001</v>
      </c>
      <c r="N31" s="28">
        <f t="shared" si="2"/>
        <v>1.4838671618516086</v>
      </c>
      <c r="O31" s="28">
        <v>2.1175700000000002</v>
      </c>
      <c r="P31" s="28">
        <v>1.8558300000000001</v>
      </c>
      <c r="Q31" s="28">
        <f t="shared" si="3"/>
        <v>-0.1236039422545654</v>
      </c>
      <c r="R31" s="28">
        <v>8.6212099999999996</v>
      </c>
      <c r="S31" s="28">
        <v>15.489839999999999</v>
      </c>
      <c r="T31" s="28">
        <f t="shared" si="4"/>
        <v>0.7967129904038992</v>
      </c>
      <c r="U31" s="20">
        <v>16.140149000000001</v>
      </c>
      <c r="V31" s="20">
        <v>8.3920645</v>
      </c>
      <c r="W31">
        <f t="shared" si="5"/>
        <v>-0.48005037004305229</v>
      </c>
      <c r="Z31" t="s">
        <v>1122</v>
      </c>
      <c r="AA31" t="s">
        <v>1121</v>
      </c>
      <c r="AB31" t="s">
        <v>1088</v>
      </c>
      <c r="AC31" s="20">
        <v>9.6229282999999999</v>
      </c>
      <c r="AD31">
        <f t="shared" si="6"/>
        <v>-0.82542511656070383</v>
      </c>
      <c r="AE31">
        <f t="shared" si="7"/>
        <v>1.6799215863172043</v>
      </c>
      <c r="AF31" s="20">
        <v>21.09421</v>
      </c>
      <c r="AG31">
        <f t="shared" si="8"/>
        <v>-0.82542511656070383</v>
      </c>
      <c r="AH31">
        <f t="shared" si="9"/>
        <v>3.6825192519940355</v>
      </c>
      <c r="AI31" s="20">
        <v>8.7212599999999991</v>
      </c>
      <c r="AJ31">
        <f t="shared" si="10"/>
        <v>0.71899207000031407</v>
      </c>
      <c r="AK31">
        <f t="shared" si="11"/>
        <v>14.991776780410937</v>
      </c>
      <c r="AL31" s="20">
        <v>1.4013302999999999</v>
      </c>
      <c r="AM31">
        <f t="shared" si="12"/>
        <v>0.71899207000031407</v>
      </c>
      <c r="AN31">
        <f t="shared" si="13"/>
        <v>2.4088756731511611</v>
      </c>
      <c r="AO31" s="20">
        <v>25.993238999999999</v>
      </c>
      <c r="AP31">
        <f t="shared" si="14"/>
        <v>-0.48005037004305229</v>
      </c>
      <c r="AQ31">
        <f t="shared" si="15"/>
        <v>13.515174999432501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Explanations</vt:lpstr>
      <vt:lpstr>Diet</vt:lpstr>
      <vt:lpstr>Crop</vt:lpstr>
      <vt:lpstr>Livestock</vt:lpstr>
      <vt:lpstr>Environmental impacts total</vt:lpstr>
      <vt:lpstr>Environmental impacts total nor</vt:lpstr>
      <vt:lpstr>Detailed environmental impacts</vt:lpstr>
      <vt:lpstr>Crop area</vt:lpstr>
      <vt:lpstr>LCA plants - computed</vt:lpstr>
      <vt:lpstr>LCA livestock - computed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Agathe Crosnier</cp:lastModifiedBy>
  <dcterms:modified xsi:type="dcterms:W3CDTF">2024-06-14T11:48:09Z</dcterms:modified>
</cp:coreProperties>
</file>