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ecrosnier/Desktop/PDM/Modelling_data/Environmental impacts/"/>
    </mc:Choice>
  </mc:AlternateContent>
  <xr:revisionPtr revIDLastSave="0" documentId="13_ncr:1_{6BEB7D40-D5E8-EC4B-8FE0-AF42AECCA6A4}" xr6:coauthVersionLast="47" xr6:coauthVersionMax="47" xr10:uidLastSave="{00000000-0000-0000-0000-000000000000}"/>
  <bookViews>
    <workbookView xWindow="0" yWindow="460" windowWidth="28800" windowHeight="16320" firstSheet="9" activeTab="13" xr2:uid="{B138F8E9-3DC6-3D47-8A17-B028BF4FA216}"/>
  </bookViews>
  <sheets>
    <sheet name="crop_fish_food_without_feed" sheetId="20" r:id="rId1"/>
    <sheet name="crop_fish_food_without_feed_ord" sheetId="21" r:id="rId2"/>
    <sheet name="crop_fish_food_without_feed_T" sheetId="22" r:id="rId3"/>
    <sheet name="crops_fish" sheetId="5" r:id="rId4"/>
    <sheet name="crop_fish_orderered" sheetId="10" r:id="rId5"/>
    <sheet name="crops_fish_T" sheetId="9" r:id="rId6"/>
    <sheet name="fish" sheetId="7" r:id="rId7"/>
    <sheet name="livestock" sheetId="6" r:id="rId8"/>
    <sheet name="livestock_conv_org" sheetId="17" r:id="rId9"/>
    <sheet name="livestock_conv_org_for_code" sheetId="19" r:id="rId10"/>
    <sheet name="livestock_conv_org_T" sheetId="18" r:id="rId11"/>
    <sheet name="livestock_T" sheetId="11" r:id="rId12"/>
    <sheet name="livestock_T2" sheetId="12" r:id="rId13"/>
    <sheet name="crop_area" sheetId="13" r:id="rId14"/>
    <sheet name="crop_area_ordered" sheetId="14" r:id="rId15"/>
    <sheet name="crop_area_T" sheetId="15" r:id="rId16"/>
    <sheet name="Feuil12" sheetId="16" r:id="rId17"/>
    <sheet name="feed" sheetId="8" r:id="rId18"/>
    <sheet name="animals_BAU" sheetId="1" r:id="rId19"/>
    <sheet name="animals_OA" sheetId="2" r:id="rId20"/>
    <sheet name="plant_BAU" sheetId="3" r:id="rId21"/>
    <sheet name="plant_OA" sheetId="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3" l="1"/>
  <c r="I4" i="13"/>
  <c r="J4" i="13"/>
  <c r="K4" i="13"/>
  <c r="H4" i="13"/>
  <c r="I3" i="13"/>
  <c r="J3" i="13"/>
  <c r="K3" i="13"/>
  <c r="H3" i="13"/>
  <c r="O21" i="10"/>
  <c r="O17" i="10"/>
  <c r="O14" i="10"/>
  <c r="N11" i="10"/>
  <c r="N10" i="10"/>
  <c r="M21" i="10"/>
  <c r="M17" i="10"/>
  <c r="M14" i="10"/>
  <c r="M10" i="10"/>
  <c r="O2" i="10"/>
  <c r="M2" i="10"/>
  <c r="D28" i="13"/>
  <c r="C28" i="13"/>
  <c r="D27" i="13"/>
  <c r="C27" i="13"/>
  <c r="C24" i="13"/>
  <c r="D24" i="13"/>
  <c r="E24" i="13"/>
  <c r="B24" i="13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" i="20"/>
  <c r="O10" i="10" l="1"/>
  <c r="C15" i="17"/>
  <c r="D15" i="17"/>
  <c r="D5" i="17"/>
  <c r="C5" i="17"/>
  <c r="F16" i="17"/>
  <c r="E16" i="17"/>
  <c r="D16" i="17"/>
  <c r="C16" i="17"/>
  <c r="F6" i="17"/>
  <c r="D6" i="17"/>
  <c r="E6" i="17"/>
  <c r="C6" i="17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I24" i="10"/>
  <c r="F24" i="10"/>
  <c r="I12" i="10"/>
  <c r="F12" i="10"/>
  <c r="I8" i="10"/>
  <c r="F8" i="10"/>
  <c r="I7" i="10"/>
  <c r="N7" i="10" s="1"/>
  <c r="F7" i="10"/>
  <c r="I6" i="10"/>
  <c r="F6" i="10"/>
  <c r="I5" i="10"/>
  <c r="F5" i="10"/>
  <c r="I4" i="10"/>
  <c r="F4" i="10"/>
  <c r="I3" i="10"/>
  <c r="F3" i="10"/>
  <c r="I2" i="10"/>
  <c r="F2" i="10"/>
  <c r="I23" i="10"/>
  <c r="F23" i="10"/>
  <c r="I22" i="10"/>
  <c r="F22" i="10"/>
  <c r="I21" i="10"/>
  <c r="F21" i="10"/>
  <c r="I11" i="10"/>
  <c r="F11" i="10"/>
  <c r="I10" i="10"/>
  <c r="F10" i="10"/>
  <c r="I9" i="10"/>
  <c r="F9" i="10"/>
  <c r="I18" i="10"/>
  <c r="F18" i="10"/>
  <c r="I17" i="10"/>
  <c r="F17" i="10"/>
  <c r="I16" i="10"/>
  <c r="F16" i="10"/>
  <c r="I15" i="10"/>
  <c r="F15" i="10"/>
  <c r="I13" i="10"/>
  <c r="F13" i="10"/>
  <c r="I20" i="10"/>
  <c r="F20" i="10"/>
  <c r="I19" i="10"/>
  <c r="F19" i="10"/>
  <c r="I14" i="10"/>
  <c r="F14" i="10"/>
  <c r="J12" i="6"/>
  <c r="J11" i="6"/>
  <c r="J3" i="6"/>
  <c r="J4" i="6"/>
  <c r="J5" i="6"/>
  <c r="J6" i="6"/>
  <c r="J7" i="6"/>
  <c r="J8" i="6"/>
  <c r="J9" i="6"/>
  <c r="J10" i="6"/>
  <c r="J2" i="6"/>
  <c r="I12" i="6"/>
  <c r="I11" i="6"/>
  <c r="I3" i="6"/>
  <c r="I4" i="6"/>
  <c r="I5" i="6"/>
  <c r="I6" i="6"/>
  <c r="I7" i="6"/>
  <c r="I8" i="6"/>
  <c r="I9" i="6"/>
  <c r="I10" i="6"/>
  <c r="I2" i="6"/>
  <c r="G25" i="5"/>
  <c r="F2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3" i="5"/>
  <c r="L18" i="10" l="1"/>
  <c r="L8" i="10"/>
  <c r="L7" i="10"/>
  <c r="N13" i="10"/>
  <c r="L14" i="10"/>
  <c r="L4" i="10"/>
  <c r="N14" i="10"/>
  <c r="N15" i="10"/>
  <c r="N9" i="10"/>
  <c r="N22" i="10"/>
  <c r="N4" i="10"/>
  <c r="N8" i="10"/>
  <c r="L3" i="10"/>
  <c r="N3" i="10"/>
  <c r="L15" i="10"/>
  <c r="L19" i="10"/>
  <c r="L23" i="10"/>
  <c r="L5" i="10"/>
  <c r="L12" i="10"/>
  <c r="N5" i="10"/>
  <c r="L13" i="10"/>
  <c r="N21" i="10"/>
  <c r="L9" i="10"/>
  <c r="L16" i="10"/>
  <c r="N19" i="10"/>
  <c r="N23" i="10"/>
  <c r="L20" i="10"/>
  <c r="L2" i="10"/>
  <c r="L6" i="10"/>
  <c r="L21" i="10"/>
  <c r="N18" i="10"/>
  <c r="L22" i="10"/>
  <c r="L10" i="10"/>
  <c r="N16" i="10"/>
  <c r="N12" i="10"/>
  <c r="L17" i="10"/>
  <c r="L11" i="10"/>
  <c r="N20" i="10"/>
  <c r="N17" i="10"/>
  <c r="N2" i="10"/>
  <c r="N6" i="10"/>
</calcChain>
</file>

<file path=xl/sharedStrings.xml><?xml version="1.0" encoding="utf-8"?>
<sst xmlns="http://schemas.openxmlformats.org/spreadsheetml/2006/main" count="748" uniqueCount="134">
  <si>
    <t>Item</t>
  </si>
  <si>
    <t>Dairy cows - Conv</t>
  </si>
  <si>
    <t>Non dairy cows - Conv</t>
  </si>
  <si>
    <t>Young cattle (-1 year) - Conv</t>
  </si>
  <si>
    <t>Other cattle - Conv</t>
  </si>
  <si>
    <t>Sheep (meat) - Conv</t>
  </si>
  <si>
    <t>Sheep (milk) - Conv</t>
  </si>
  <si>
    <t>Goats (meat) - Conv</t>
  </si>
  <si>
    <t>Goats (milk) - Conv</t>
  </si>
  <si>
    <t>Swine / pigs - Conv</t>
  </si>
  <si>
    <t>Egg chickens - Conv</t>
  </si>
  <si>
    <t>Poultry (meat) - Conv</t>
  </si>
  <si>
    <t>Dairy cows - Org</t>
  </si>
  <si>
    <t>Non dairy cows - Org</t>
  </si>
  <si>
    <t>Other cattle - Org</t>
  </si>
  <si>
    <t>Sheep (meat) - Org</t>
  </si>
  <si>
    <t>Sheep (milk) - Org</t>
  </si>
  <si>
    <t>Goats (meat) - Org</t>
  </si>
  <si>
    <t>Goats (milk) - Org</t>
  </si>
  <si>
    <t>Swine / pigs - Org</t>
  </si>
  <si>
    <t>Egg chickens - Org</t>
  </si>
  <si>
    <t>Poultry (meat) - Org</t>
  </si>
  <si>
    <t>Lifetime LCA [y]</t>
  </si>
  <si>
    <t>Item LCA</t>
  </si>
  <si>
    <t>Beef cattle, organic - Computed</t>
  </si>
  <si>
    <t>Kid goat, organic - Computed</t>
  </si>
  <si>
    <t>Cull goat, organic - Computed</t>
  </si>
  <si>
    <t>Cull cow, conventional, lowland milk system, silage maize 5 to 10%, at farm gate</t>
  </si>
  <si>
    <t>Beef cattle, national average, at farm gate/kg</t>
  </si>
  <si>
    <t>Calf, conventional, lowland milk system, silage maize 5 to 10%, at farm gate</t>
  </si>
  <si>
    <t>Lamb, conventional, indoor production system, at farm gate</t>
  </si>
  <si>
    <t>Cull ewe, conventional, indoor production system, at farm gate</t>
  </si>
  <si>
    <t>Kid goat, conventional, intensive forage area, at farm gate</t>
  </si>
  <si>
    <t>Cull goat, conventional, intensive forage area, at farm gate</t>
  </si>
  <si>
    <t>Pig, conventional, national average, at farm gate</t>
  </si>
  <si>
    <t>Cull hen, conventional, national average, at farm gate/kg</t>
  </si>
  <si>
    <t>Broiler, conventional, at farm gate</t>
  </si>
  <si>
    <t>Cull cow, organic, lowland milk system, silage maize 5 to 10%, at farm gate</t>
  </si>
  <si>
    <t>Calf, organic, lowland milk system, silage maize 5 to 10%, at farm gate</t>
  </si>
  <si>
    <t>Lamb, organic, system n°1, at farm gate</t>
  </si>
  <si>
    <t>Cull ewe, organic, system n°1, at farm gate</t>
  </si>
  <si>
    <t>Pig, organic, at farm gate</t>
  </si>
  <si>
    <t>Cull hen, organic, at farm gate</t>
  </si>
  <si>
    <t>Broiler, organic, at farm gate</t>
  </si>
  <si>
    <t>Producing animals 2050 BAU [head]</t>
  </si>
  <si>
    <t>Item (FBS)</t>
  </si>
  <si>
    <t>Soyabeans</t>
  </si>
  <si>
    <t>Potatoes and products</t>
  </si>
  <si>
    <t>Sugar beet</t>
  </si>
  <si>
    <t>Nuts and products</t>
  </si>
  <si>
    <t>Pulses, Other and products</t>
  </si>
  <si>
    <t>Peas</t>
  </si>
  <si>
    <t>Rape and Mustardseed</t>
  </si>
  <si>
    <t>Sunflower seed</t>
  </si>
  <si>
    <t>Apples and products</t>
  </si>
  <si>
    <t>Citrus, Other</t>
  </si>
  <si>
    <t>Fruits, other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</si>
  <si>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</si>
  <si>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</si>
  <si>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</si>
  <si>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</si>
  <si>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</si>
  <si>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</si>
  <si>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</si>
  <si>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</si>
  <si>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</si>
  <si>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</si>
  <si>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</si>
  <si>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Mass of conv proportion 2050 BAU [kt]</t>
  </si>
  <si>
    <t>Mass of organic proportion 2050 BAU [kt]</t>
  </si>
  <si>
    <t>Producing animals 2050 OA [head]</t>
  </si>
  <si>
    <t>Mass of organic proportion 2050 OA [kt]</t>
  </si>
  <si>
    <t>Mass org BAU Swiss [kt]</t>
  </si>
  <si>
    <t>Mass conv BAU Swiss [kt]</t>
  </si>
  <si>
    <t>Mass org BAU Lancet [kt]</t>
  </si>
  <si>
    <t>Mass conv BAU Lancet [kt]</t>
  </si>
  <si>
    <t>Mass OA Lancet [kt]</t>
  </si>
  <si>
    <t>Mass OA Swiss [kt]</t>
  </si>
  <si>
    <t>Fish</t>
  </si>
  <si>
    <t>Dairy cows</t>
  </si>
  <si>
    <t>Non dairy cows</t>
  </si>
  <si>
    <t>Young cattle (-1 year)</t>
  </si>
  <si>
    <t>Other cattle</t>
  </si>
  <si>
    <t>Sheep (meat)</t>
  </si>
  <si>
    <t>Sheep (milk)</t>
  </si>
  <si>
    <t>Goats (meat)</t>
  </si>
  <si>
    <t>Goats (milk)</t>
  </si>
  <si>
    <t>Swine / pigs</t>
  </si>
  <si>
    <t>Egg chickens</t>
  </si>
  <si>
    <t>Poultry (meat)</t>
  </si>
  <si>
    <t>Animals org BAU Swiss [head]</t>
  </si>
  <si>
    <t>Animals conv BAU Swiss [head]</t>
  </si>
  <si>
    <t>Animals org BAU Lancet [head]</t>
  </si>
  <si>
    <t>Animals conv BAU Lancet [head]</t>
  </si>
  <si>
    <t>Animals OA Swiss [head]</t>
  </si>
  <si>
    <t>Animals OA Lancet [head]</t>
  </si>
  <si>
    <t>Mass feed BAU Swiss [kt]</t>
  </si>
  <si>
    <t>Mass feed BAU Lancet [kt]</t>
  </si>
  <si>
    <t>Mass feed OA Swiss [kt]</t>
  </si>
  <si>
    <t>Mass feed OA Lancet [kt]</t>
  </si>
  <si>
    <t>Mass BAU Swiss [kt]</t>
  </si>
  <si>
    <t>Mass BAU Lancet [kt]</t>
  </si>
  <si>
    <t>Lifespan [yr]</t>
  </si>
  <si>
    <t>Animals Swiss [head] or [1000 head] for poultry</t>
  </si>
  <si>
    <t>Animals Lancet [head] or [1000 head] for poultry</t>
  </si>
  <si>
    <t>cereals</t>
  </si>
  <si>
    <t>fruits</t>
  </si>
  <si>
    <t>vegetables</t>
  </si>
  <si>
    <t>nuts</t>
  </si>
  <si>
    <t>starchy roots</t>
  </si>
  <si>
    <t>sugar</t>
  </si>
  <si>
    <t>protein</t>
  </si>
  <si>
    <t>seeds</t>
  </si>
  <si>
    <t>dont change</t>
  </si>
  <si>
    <t>Area BAU Swiss [ha]</t>
  </si>
  <si>
    <t>Area BAU Lancet [ha]</t>
  </si>
  <si>
    <t>Area OA Swiss [ha]</t>
  </si>
  <si>
    <t>Area OA Lancet [ha]</t>
  </si>
  <si>
    <t>Animals conv Swiss [head]</t>
  </si>
  <si>
    <t>[head] or [1000 heads] for poultry</t>
  </si>
  <si>
    <t>BAU Swiss</t>
  </si>
  <si>
    <t>BAU Lancet</t>
  </si>
  <si>
    <t>OA Swiss</t>
  </si>
  <si>
    <t>OA Lancet</t>
  </si>
  <si>
    <t>Young cattle (-1 year) - Org</t>
  </si>
  <si>
    <t>evolution BAU to OA</t>
  </si>
  <si>
    <t>evolution Swiss to Lancet</t>
  </si>
  <si>
    <t>Proportion swiss %</t>
  </si>
  <si>
    <t>Proportion lancet %</t>
  </si>
  <si>
    <t>category</t>
  </si>
  <si>
    <t>freed up land</t>
  </si>
  <si>
    <t>total land</t>
  </si>
  <si>
    <t>total</t>
  </si>
  <si>
    <t>freed/total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</si>
</sst>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6"/>
      <name val="Calibri"/>
      <family val="2"/>
      <scheme val="minor"/>
    </font>
    <font>
      <sz val="12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8CC0-FF76-C74E-9EA2-64E3FDF490BB}">
  <dimension ref="A1:I24"/>
  <sheetViews>
    <sheetView workbookViewId="0">
      <selection activeCell="B1" sqref="B1"/>
    </sheetView>
  </sheetViews>
  <sheetFormatPr baseColWidth="10" defaultRowHeight="16" x14ac:dyDescent="0.2"/>
  <cols>
    <col min="1" max="1" width="21" customWidth="1"/>
  </cols>
  <sheetData>
    <row r="1" spans="1:9" s="4" customFormat="1" ht="51" x14ac:dyDescent="0.2">
      <c r="A1" s="13" t="s">
        <v>0</v>
      </c>
      <c r="B1" s="13" t="s">
        <v>72</v>
      </c>
      <c r="C1" s="13" t="s">
        <v>73</v>
      </c>
      <c r="D1" s="13" t="s">
        <v>100</v>
      </c>
      <c r="E1" s="13" t="s">
        <v>74</v>
      </c>
      <c r="F1" s="13" t="s">
        <v>75</v>
      </c>
      <c r="G1" s="13" t="s">
        <v>101</v>
      </c>
      <c r="H1" s="13" t="s">
        <v>77</v>
      </c>
      <c r="I1" s="13" t="s">
        <v>76</v>
      </c>
    </row>
    <row r="2" spans="1:9" x14ac:dyDescent="0.2">
      <c r="A2" s="17" t="s">
        <v>46</v>
      </c>
      <c r="B2">
        <v>1.219674619498138</v>
      </c>
      <c r="C2">
        <v>56.450170344237982</v>
      </c>
      <c r="D2">
        <f>B2+C2</f>
        <v>57.669844963736118</v>
      </c>
      <c r="E2">
        <v>1.219674619498138</v>
      </c>
      <c r="F2">
        <v>1.4391587332111389</v>
      </c>
      <c r="G2">
        <f>E2+F2</f>
        <v>2.6588333527092769</v>
      </c>
      <c r="H2">
        <v>57.669844963736118</v>
      </c>
      <c r="I2">
        <v>2.6588333527092769</v>
      </c>
    </row>
    <row r="3" spans="1:9" x14ac:dyDescent="0.2">
      <c r="A3" s="17" t="s">
        <v>47</v>
      </c>
      <c r="B3">
        <v>49.747050424978788</v>
      </c>
      <c r="C3">
        <v>910.09649863236405</v>
      </c>
      <c r="D3">
        <f t="shared" ref="D3:D24" si="0">B3+C3</f>
        <v>959.84354905734278</v>
      </c>
      <c r="E3">
        <v>49.747050424978788</v>
      </c>
      <c r="F3">
        <v>177.94094502070371</v>
      </c>
      <c r="G3">
        <f t="shared" ref="G3:G24" si="1">E3+F3</f>
        <v>227.6879954456825</v>
      </c>
      <c r="H3">
        <v>959.84354905734278</v>
      </c>
      <c r="I3">
        <v>227.6879954456825</v>
      </c>
    </row>
    <row r="4" spans="1:9" x14ac:dyDescent="0.2">
      <c r="A4" s="17" t="s">
        <v>48</v>
      </c>
      <c r="B4">
        <v>9.8256031754527058</v>
      </c>
      <c r="C4">
        <v>1004.9480625081075</v>
      </c>
      <c r="D4">
        <f t="shared" si="0"/>
        <v>1014.7736656835601</v>
      </c>
      <c r="E4">
        <v>9.8256031754527058</v>
      </c>
      <c r="F4">
        <v>1333.6349655192951</v>
      </c>
      <c r="G4">
        <f t="shared" si="1"/>
        <v>1343.4605686947477</v>
      </c>
      <c r="H4">
        <v>1014.7736656835601</v>
      </c>
      <c r="I4">
        <v>1343.4605686947477</v>
      </c>
    </row>
    <row r="5" spans="1:9" x14ac:dyDescent="0.2">
      <c r="A5" s="17" t="s">
        <v>49</v>
      </c>
      <c r="B5">
        <v>0</v>
      </c>
      <c r="C5">
        <v>3.7836945958082384</v>
      </c>
      <c r="D5">
        <f t="shared" si="0"/>
        <v>3.7836945958082384</v>
      </c>
      <c r="E5">
        <v>0</v>
      </c>
      <c r="F5">
        <v>14.915266193232954</v>
      </c>
      <c r="G5">
        <f t="shared" si="1"/>
        <v>14.915266193232954</v>
      </c>
      <c r="H5">
        <v>3.7836945958082384</v>
      </c>
      <c r="I5">
        <v>14.915266193232954</v>
      </c>
    </row>
    <row r="6" spans="1:9" x14ac:dyDescent="0.2">
      <c r="A6" s="17" t="s">
        <v>50</v>
      </c>
      <c r="B6">
        <v>0</v>
      </c>
      <c r="C6">
        <v>25.337780853632342</v>
      </c>
      <c r="D6">
        <f t="shared" si="0"/>
        <v>25.337780853632342</v>
      </c>
      <c r="E6">
        <v>0</v>
      </c>
      <c r="F6">
        <v>19.623009628492444</v>
      </c>
      <c r="G6">
        <f t="shared" si="1"/>
        <v>19.623009628492444</v>
      </c>
      <c r="H6">
        <v>25.337780853632342</v>
      </c>
      <c r="I6">
        <v>19.623009628492444</v>
      </c>
    </row>
    <row r="7" spans="1:9" x14ac:dyDescent="0.2">
      <c r="A7" s="17" t="s">
        <v>51</v>
      </c>
      <c r="B7">
        <v>2.8456038730574504</v>
      </c>
      <c r="C7">
        <v>132.28922734631504</v>
      </c>
      <c r="D7">
        <f t="shared" si="0"/>
        <v>135.1348312193725</v>
      </c>
      <c r="E7">
        <v>2.8456038730574504</v>
      </c>
      <c r="F7">
        <v>101.81044747890223</v>
      </c>
      <c r="G7">
        <f t="shared" si="1"/>
        <v>104.65605135195969</v>
      </c>
      <c r="H7">
        <v>135.1348312193725</v>
      </c>
      <c r="I7">
        <v>104.65605135195969</v>
      </c>
    </row>
    <row r="8" spans="1:9" x14ac:dyDescent="0.2">
      <c r="A8" s="17" t="s">
        <v>52</v>
      </c>
      <c r="B8">
        <v>1.7410162331252717</v>
      </c>
      <c r="C8">
        <v>83.125633747721949</v>
      </c>
      <c r="D8">
        <f t="shared" si="0"/>
        <v>84.866649980847214</v>
      </c>
      <c r="E8">
        <v>1.7410162331252717</v>
      </c>
      <c r="F8">
        <v>86.3756197036532</v>
      </c>
      <c r="G8">
        <f t="shared" si="1"/>
        <v>88.116635936778465</v>
      </c>
      <c r="H8">
        <v>84.866649980847214</v>
      </c>
      <c r="I8">
        <v>88.116635936778465</v>
      </c>
    </row>
    <row r="9" spans="1:9" x14ac:dyDescent="0.2">
      <c r="A9" s="17" t="s">
        <v>53</v>
      </c>
      <c r="B9">
        <v>1.0005406503582983</v>
      </c>
      <c r="C9">
        <v>15.582597851646332</v>
      </c>
      <c r="D9">
        <f t="shared" si="0"/>
        <v>16.58313850200463</v>
      </c>
      <c r="E9">
        <v>1.0005406503582983</v>
      </c>
      <c r="F9">
        <v>16.217652578667376</v>
      </c>
      <c r="G9">
        <f t="shared" si="1"/>
        <v>17.218193229025676</v>
      </c>
      <c r="H9">
        <v>16.58313850200463</v>
      </c>
      <c r="I9">
        <v>17.218193229025676</v>
      </c>
    </row>
    <row r="10" spans="1:9" x14ac:dyDescent="0.2">
      <c r="A10" s="17" t="s">
        <v>54</v>
      </c>
      <c r="B10">
        <v>41.472786578072117</v>
      </c>
      <c r="C10">
        <v>281.5821635581965</v>
      </c>
      <c r="D10">
        <f t="shared" si="0"/>
        <v>323.05495013626864</v>
      </c>
      <c r="E10">
        <v>41.472786578072117</v>
      </c>
      <c r="F10">
        <v>227.73967186881842</v>
      </c>
      <c r="G10">
        <f t="shared" si="1"/>
        <v>269.21245844689054</v>
      </c>
      <c r="H10">
        <v>323.05495013626859</v>
      </c>
      <c r="I10">
        <v>269.21245844689054</v>
      </c>
    </row>
    <row r="11" spans="1:9" x14ac:dyDescent="0.2">
      <c r="A11" s="17" t="s">
        <v>55</v>
      </c>
      <c r="B11">
        <v>0</v>
      </c>
      <c r="C11">
        <v>0</v>
      </c>
      <c r="D11">
        <f t="shared" si="0"/>
        <v>0</v>
      </c>
      <c r="E11">
        <v>0</v>
      </c>
      <c r="F11">
        <v>0</v>
      </c>
      <c r="G11">
        <f t="shared" si="1"/>
        <v>0</v>
      </c>
      <c r="H11">
        <v>0</v>
      </c>
      <c r="I11">
        <v>0</v>
      </c>
    </row>
    <row r="12" spans="1:9" x14ac:dyDescent="0.2">
      <c r="A12" s="17" t="s">
        <v>56</v>
      </c>
      <c r="B12">
        <v>0</v>
      </c>
      <c r="C12">
        <v>110.5953883349388</v>
      </c>
      <c r="D12">
        <f t="shared" si="0"/>
        <v>110.5953883349388</v>
      </c>
      <c r="E12">
        <v>0</v>
      </c>
      <c r="F12">
        <v>92.162823612449017</v>
      </c>
      <c r="G12">
        <f t="shared" si="1"/>
        <v>92.162823612449017</v>
      </c>
      <c r="H12">
        <v>110.5953883349388</v>
      </c>
      <c r="I12">
        <v>92.162823612449017</v>
      </c>
    </row>
    <row r="13" spans="1:9" x14ac:dyDescent="0.2">
      <c r="A13" s="17" t="s">
        <v>57</v>
      </c>
      <c r="B13">
        <v>2.1314507577892288</v>
      </c>
      <c r="C13">
        <v>66.242924101795168</v>
      </c>
      <c r="D13">
        <f t="shared" si="0"/>
        <v>68.374374859584393</v>
      </c>
      <c r="E13">
        <v>2.1314507577892288</v>
      </c>
      <c r="F13">
        <v>54.866668682677577</v>
      </c>
      <c r="G13">
        <f t="shared" si="1"/>
        <v>56.998119440466809</v>
      </c>
      <c r="H13">
        <v>68.374374859584393</v>
      </c>
      <c r="I13">
        <v>56.998119440466809</v>
      </c>
    </row>
    <row r="14" spans="1:9" x14ac:dyDescent="0.2">
      <c r="A14" s="17" t="s">
        <v>58</v>
      </c>
      <c r="B14">
        <v>28.962134979612465</v>
      </c>
      <c r="C14">
        <v>48.408868150969873</v>
      </c>
      <c r="D14">
        <f t="shared" si="0"/>
        <v>77.371003130582338</v>
      </c>
      <c r="E14">
        <v>28.962134979612465</v>
      </c>
      <c r="F14">
        <v>35.535737018810501</v>
      </c>
      <c r="G14">
        <f t="shared" si="1"/>
        <v>64.497871998422966</v>
      </c>
      <c r="H14">
        <v>77.371003130582338</v>
      </c>
      <c r="I14">
        <v>64.497871998422966</v>
      </c>
    </row>
    <row r="15" spans="1:9" x14ac:dyDescent="0.2">
      <c r="A15" s="17" t="s">
        <v>59</v>
      </c>
      <c r="B15">
        <v>0</v>
      </c>
      <c r="C15">
        <v>618.9680250446587</v>
      </c>
      <c r="D15">
        <f t="shared" si="0"/>
        <v>618.9680250446587</v>
      </c>
      <c r="E15">
        <v>0</v>
      </c>
      <c r="F15">
        <v>515.98297598738372</v>
      </c>
      <c r="G15">
        <f t="shared" si="1"/>
        <v>515.98297598738372</v>
      </c>
      <c r="H15">
        <v>618.9680250446587</v>
      </c>
      <c r="I15">
        <v>515.98297598738372</v>
      </c>
    </row>
    <row r="16" spans="1:9" x14ac:dyDescent="0.2">
      <c r="A16" s="17" t="s">
        <v>60</v>
      </c>
      <c r="B16">
        <v>9.6315802628663256</v>
      </c>
      <c r="C16">
        <v>43.230604363407878</v>
      </c>
      <c r="D16">
        <f t="shared" si="0"/>
        <v>52.8621846262742</v>
      </c>
      <c r="E16">
        <v>9.6315802628663256</v>
      </c>
      <c r="F16">
        <v>94.398977565032098</v>
      </c>
      <c r="G16">
        <f t="shared" si="1"/>
        <v>104.03055782789842</v>
      </c>
      <c r="H16">
        <v>52.862184626274207</v>
      </c>
      <c r="I16">
        <v>104.03055782789842</v>
      </c>
    </row>
    <row r="17" spans="1:9" x14ac:dyDescent="0.2">
      <c r="A17" s="17" t="s">
        <v>61</v>
      </c>
      <c r="B17">
        <v>0</v>
      </c>
      <c r="C17">
        <v>14.232126630150749</v>
      </c>
      <c r="D17">
        <f t="shared" si="0"/>
        <v>14.232126630150749</v>
      </c>
      <c r="E17">
        <v>0</v>
      </c>
      <c r="F17">
        <v>28.008227107511114</v>
      </c>
      <c r="G17">
        <f t="shared" si="1"/>
        <v>28.008227107511114</v>
      </c>
      <c r="H17">
        <v>14.232126630150749</v>
      </c>
      <c r="I17">
        <v>28.008227107511114</v>
      </c>
    </row>
    <row r="18" spans="1:9" x14ac:dyDescent="0.2">
      <c r="A18" s="17" t="s">
        <v>62</v>
      </c>
      <c r="B18">
        <v>28.548574466225901</v>
      </c>
      <c r="C18">
        <v>10.662386657658821</v>
      </c>
      <c r="D18">
        <f t="shared" si="0"/>
        <v>39.210961123884722</v>
      </c>
      <c r="E18">
        <v>28.548574466225901</v>
      </c>
      <c r="F18">
        <v>48.616949197325127</v>
      </c>
      <c r="G18">
        <f t="shared" si="1"/>
        <v>77.165523663551028</v>
      </c>
      <c r="H18">
        <v>39.210961123884722</v>
      </c>
      <c r="I18">
        <v>77.165523663551028</v>
      </c>
    </row>
    <row r="19" spans="1:9" x14ac:dyDescent="0.2">
      <c r="A19" s="17" t="s">
        <v>63</v>
      </c>
      <c r="B19">
        <v>0</v>
      </c>
      <c r="C19">
        <v>0.29045156388062754</v>
      </c>
      <c r="D19">
        <f t="shared" si="0"/>
        <v>0.29045156388062754</v>
      </c>
      <c r="E19">
        <v>0</v>
      </c>
      <c r="F19">
        <v>0.57159647158185956</v>
      </c>
      <c r="G19">
        <f t="shared" si="1"/>
        <v>0.57159647158185956</v>
      </c>
      <c r="H19">
        <v>0.29045156388062754</v>
      </c>
      <c r="I19">
        <v>0.57159647158185956</v>
      </c>
    </row>
    <row r="20" spans="1:9" x14ac:dyDescent="0.2">
      <c r="A20" s="17" t="s">
        <v>64</v>
      </c>
      <c r="B20">
        <v>3.5505269805345128</v>
      </c>
      <c r="C20">
        <v>-1.2269144694894925</v>
      </c>
      <c r="D20">
        <f t="shared" si="0"/>
        <v>2.3236125110450203</v>
      </c>
      <c r="E20">
        <v>3.5505269805345128</v>
      </c>
      <c r="F20">
        <v>1.0222447921203637</v>
      </c>
      <c r="G20">
        <f t="shared" si="1"/>
        <v>4.5727717726548764</v>
      </c>
      <c r="H20">
        <v>2.3236125110450203</v>
      </c>
      <c r="I20">
        <v>4.5727717726548764</v>
      </c>
    </row>
    <row r="21" spans="1:9" x14ac:dyDescent="0.2">
      <c r="A21" s="17" t="s">
        <v>65</v>
      </c>
      <c r="B21">
        <v>3.4019302211865456</v>
      </c>
      <c r="C21">
        <v>-0.49741458238027025</v>
      </c>
      <c r="D21">
        <f t="shared" si="0"/>
        <v>2.9045156388062754</v>
      </c>
      <c r="E21">
        <v>3.4019302211865456</v>
      </c>
      <c r="F21">
        <v>2.3140344946320495</v>
      </c>
      <c r="G21">
        <f t="shared" si="1"/>
        <v>5.7159647158185951</v>
      </c>
      <c r="H21">
        <v>2.9045156388062754</v>
      </c>
      <c r="I21">
        <v>5.7159647158185951</v>
      </c>
    </row>
    <row r="22" spans="1:9" x14ac:dyDescent="0.2">
      <c r="A22" s="17" t="s">
        <v>66</v>
      </c>
      <c r="B22">
        <v>55.903196747436823</v>
      </c>
      <c r="C22">
        <v>88.451230501235074</v>
      </c>
      <c r="D22">
        <f t="shared" si="0"/>
        <v>144.3544272486719</v>
      </c>
      <c r="E22">
        <v>55.903196747436823</v>
      </c>
      <c r="F22">
        <v>228.18024962874733</v>
      </c>
      <c r="G22">
        <f t="shared" si="1"/>
        <v>284.08344637618416</v>
      </c>
      <c r="H22">
        <v>144.3544272486719</v>
      </c>
      <c r="I22">
        <v>284.08344637618416</v>
      </c>
    </row>
    <row r="23" spans="1:9" x14ac:dyDescent="0.2">
      <c r="A23" s="17" t="s">
        <v>67</v>
      </c>
      <c r="B23">
        <v>15.465460911889039</v>
      </c>
      <c r="C23">
        <v>131.90150000483223</v>
      </c>
      <c r="D23">
        <f t="shared" si="0"/>
        <v>147.36696091672127</v>
      </c>
      <c r="E23">
        <v>0</v>
      </c>
      <c r="F23">
        <v>0</v>
      </c>
      <c r="G23">
        <f t="shared" si="1"/>
        <v>0</v>
      </c>
      <c r="H23">
        <v>147.36696091672127</v>
      </c>
      <c r="I23">
        <v>0</v>
      </c>
    </row>
    <row r="24" spans="1:9" x14ac:dyDescent="0.2">
      <c r="A24" s="24" t="s">
        <v>78</v>
      </c>
      <c r="B24">
        <v>0</v>
      </c>
      <c r="C24">
        <v>2.730052103228275</v>
      </c>
      <c r="D24">
        <f t="shared" si="0"/>
        <v>2.730052103228275</v>
      </c>
      <c r="E24">
        <v>0</v>
      </c>
      <c r="F24">
        <v>2.6588333527092769</v>
      </c>
      <c r="G24">
        <f t="shared" si="1"/>
        <v>2.6588333527092769</v>
      </c>
      <c r="H24">
        <v>2.730052103228275</v>
      </c>
      <c r="I24">
        <v>2.6588333527092769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8B0C-B1A4-A840-9AA3-52CDC46884F9}">
  <dimension ref="A1:F23"/>
  <sheetViews>
    <sheetView workbookViewId="0">
      <selection activeCell="I13" sqref="I13"/>
    </sheetView>
  </sheetViews>
  <sheetFormatPr baseColWidth="10" defaultRowHeight="16" x14ac:dyDescent="0.2"/>
  <cols>
    <col min="1" max="1" width="27.33203125" customWidth="1"/>
  </cols>
  <sheetData>
    <row r="1" spans="1:6" x14ac:dyDescent="0.2">
      <c r="A1" t="s">
        <v>0</v>
      </c>
      <c r="B1" t="s">
        <v>102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">
      <c r="A2" t="s">
        <v>1</v>
      </c>
      <c r="B2">
        <v>8</v>
      </c>
      <c r="C2">
        <v>517135.20682123292</v>
      </c>
      <c r="D2">
        <v>232640.30103035702</v>
      </c>
      <c r="E2">
        <v>0</v>
      </c>
      <c r="F2">
        <v>0</v>
      </c>
    </row>
    <row r="3" spans="1:6" x14ac:dyDescent="0.2">
      <c r="A3" t="s">
        <v>12</v>
      </c>
      <c r="B3">
        <v>8</v>
      </c>
      <c r="C3">
        <v>100494.53534842504</v>
      </c>
      <c r="D3">
        <v>45208.832519974429</v>
      </c>
      <c r="E3">
        <v>617629.74216965795</v>
      </c>
      <c r="F3">
        <v>277849.13355033146</v>
      </c>
    </row>
    <row r="4" spans="1:6" x14ac:dyDescent="0.2">
      <c r="A4" t="s">
        <v>10</v>
      </c>
      <c r="B4">
        <v>1</v>
      </c>
      <c r="C4">
        <v>3583779.1766765225</v>
      </c>
      <c r="D4">
        <v>1242376.781247861</v>
      </c>
      <c r="E4">
        <v>0</v>
      </c>
      <c r="F4">
        <v>0</v>
      </c>
    </row>
    <row r="5" spans="1:6" x14ac:dyDescent="0.2">
      <c r="A5" t="s">
        <v>20</v>
      </c>
      <c r="B5">
        <v>1</v>
      </c>
      <c r="C5">
        <v>1826662.4969748182</v>
      </c>
      <c r="D5">
        <v>633242.99895127025</v>
      </c>
      <c r="E5">
        <v>5410441.6736513404</v>
      </c>
      <c r="F5">
        <v>1875619.7801991312</v>
      </c>
    </row>
    <row r="6" spans="1:6" x14ac:dyDescent="0.2">
      <c r="A6" t="s">
        <v>7</v>
      </c>
      <c r="B6">
        <v>1</v>
      </c>
      <c r="C6">
        <v>6422.9104183813752</v>
      </c>
      <c r="D6">
        <v>3769.4141414644814</v>
      </c>
      <c r="E6">
        <v>0</v>
      </c>
      <c r="F6">
        <v>0</v>
      </c>
    </row>
    <row r="7" spans="1:6" x14ac:dyDescent="0.2">
      <c r="A7" t="s">
        <v>17</v>
      </c>
      <c r="B7">
        <v>1</v>
      </c>
      <c r="C7">
        <v>4303.4466247924802</v>
      </c>
      <c r="D7">
        <v>2525.5641925359919</v>
      </c>
      <c r="E7">
        <v>10726.357043173855</v>
      </c>
      <c r="F7">
        <v>6294.9783340004733</v>
      </c>
    </row>
    <row r="8" spans="1:6" x14ac:dyDescent="0.2">
      <c r="A8" t="s">
        <v>8</v>
      </c>
      <c r="B8">
        <v>4</v>
      </c>
      <c r="C8">
        <v>137304.66481688619</v>
      </c>
      <c r="D8">
        <v>10858.225520284774</v>
      </c>
      <c r="E8">
        <v>0</v>
      </c>
      <c r="F8">
        <v>0</v>
      </c>
    </row>
    <row r="9" spans="1:6" x14ac:dyDescent="0.2">
      <c r="A9" t="s">
        <v>18</v>
      </c>
      <c r="B9">
        <v>4</v>
      </c>
      <c r="C9">
        <v>91996.191428028498</v>
      </c>
      <c r="D9">
        <v>7275.1744805248054</v>
      </c>
      <c r="E9">
        <v>229300.85624491467</v>
      </c>
      <c r="F9">
        <v>18133.400000809579</v>
      </c>
    </row>
    <row r="10" spans="1:6" x14ac:dyDescent="0.2">
      <c r="A10" t="s">
        <v>2</v>
      </c>
      <c r="B10">
        <v>2</v>
      </c>
      <c r="C10">
        <v>26576.280482482885</v>
      </c>
      <c r="D10">
        <v>15596.824640665454</v>
      </c>
      <c r="E10">
        <v>0</v>
      </c>
      <c r="F10">
        <v>0</v>
      </c>
    </row>
    <row r="11" spans="1:6" x14ac:dyDescent="0.2">
      <c r="A11" t="s">
        <v>13</v>
      </c>
      <c r="B11">
        <v>2</v>
      </c>
      <c r="C11">
        <v>8654.7490126975372</v>
      </c>
      <c r="D11">
        <v>5079.2135020169253</v>
      </c>
      <c r="E11">
        <v>35231.029495180424</v>
      </c>
      <c r="F11">
        <v>20676.038142682381</v>
      </c>
    </row>
    <row r="12" spans="1:6" x14ac:dyDescent="0.2">
      <c r="A12" t="s">
        <v>4</v>
      </c>
      <c r="B12">
        <v>2</v>
      </c>
      <c r="C12">
        <v>41396.965467232782</v>
      </c>
      <c r="D12">
        <v>24294.641662654227</v>
      </c>
      <c r="E12">
        <v>0</v>
      </c>
      <c r="F12">
        <v>0</v>
      </c>
    </row>
    <row r="13" spans="1:6" x14ac:dyDescent="0.2">
      <c r="A13" t="s">
        <v>14</v>
      </c>
      <c r="B13">
        <v>2</v>
      </c>
      <c r="C13">
        <v>12348.296381262995</v>
      </c>
      <c r="D13">
        <v>7246.8460511796056</v>
      </c>
      <c r="E13">
        <v>53745.261848495778</v>
      </c>
      <c r="F13">
        <v>31541.487713833831</v>
      </c>
    </row>
    <row r="14" spans="1:6" x14ac:dyDescent="0.2">
      <c r="A14" t="s">
        <v>11</v>
      </c>
      <c r="B14">
        <v>1</v>
      </c>
      <c r="C14">
        <v>12613189.191550916</v>
      </c>
      <c r="D14">
        <v>64106352.126158327</v>
      </c>
      <c r="E14">
        <v>0</v>
      </c>
      <c r="F14">
        <v>0</v>
      </c>
    </row>
    <row r="15" spans="1:6" x14ac:dyDescent="0.2">
      <c r="A15" t="s">
        <v>21</v>
      </c>
      <c r="B15">
        <v>1</v>
      </c>
      <c r="C15">
        <v>3057276.5192448278</v>
      </c>
      <c r="D15">
        <v>15538563.809146004</v>
      </c>
      <c r="E15">
        <v>15670465.710795743</v>
      </c>
      <c r="F15">
        <v>79644915.935304329</v>
      </c>
    </row>
    <row r="16" spans="1:6" x14ac:dyDescent="0.2">
      <c r="A16" t="s">
        <v>5</v>
      </c>
      <c r="B16">
        <v>1</v>
      </c>
      <c r="C16">
        <v>34703.113633294597</v>
      </c>
      <c r="D16">
        <v>20366.220102935007</v>
      </c>
      <c r="E16">
        <v>0</v>
      </c>
      <c r="F16">
        <v>0</v>
      </c>
    </row>
    <row r="17" spans="1:6" x14ac:dyDescent="0.2">
      <c r="A17" t="s">
        <v>15</v>
      </c>
      <c r="B17">
        <v>1</v>
      </c>
      <c r="C17">
        <v>21752.160773766067</v>
      </c>
      <c r="D17">
        <v>12765.692978278474</v>
      </c>
      <c r="E17">
        <v>56455.274407060664</v>
      </c>
      <c r="F17">
        <v>33131.913081213483</v>
      </c>
    </row>
    <row r="18" spans="1:6" x14ac:dyDescent="0.2">
      <c r="A18" t="s">
        <v>6</v>
      </c>
      <c r="B18">
        <v>4</v>
      </c>
      <c r="C18">
        <v>55414.39440880328</v>
      </c>
      <c r="D18">
        <v>4382.2399797067519</v>
      </c>
      <c r="E18">
        <v>0</v>
      </c>
      <c r="F18">
        <v>0</v>
      </c>
    </row>
    <row r="19" spans="1:6" x14ac:dyDescent="0.2">
      <c r="A19" t="s">
        <v>16</v>
      </c>
      <c r="B19">
        <v>4</v>
      </c>
      <c r="C19">
        <v>34734.140258951098</v>
      </c>
      <c r="D19">
        <v>2746.8194812454053</v>
      </c>
      <c r="E19">
        <v>90148.534667754386</v>
      </c>
      <c r="F19">
        <v>7129.0594609521577</v>
      </c>
    </row>
    <row r="20" spans="1:6" x14ac:dyDescent="0.2">
      <c r="A20" t="s">
        <v>9</v>
      </c>
      <c r="B20">
        <v>1</v>
      </c>
      <c r="C20">
        <v>529087.4932065662</v>
      </c>
      <c r="D20">
        <v>310505.63514902879</v>
      </c>
      <c r="E20">
        <v>0</v>
      </c>
      <c r="F20">
        <v>0</v>
      </c>
    </row>
    <row r="21" spans="1:6" x14ac:dyDescent="0.2">
      <c r="A21" t="s">
        <v>19</v>
      </c>
      <c r="B21">
        <v>1</v>
      </c>
      <c r="C21">
        <v>28548.15711838592</v>
      </c>
      <c r="D21">
        <v>16754.0600981809</v>
      </c>
      <c r="E21">
        <v>557635.65032495209</v>
      </c>
      <c r="F21">
        <v>327259.69524720969</v>
      </c>
    </row>
    <row r="22" spans="1:6" x14ac:dyDescent="0.2">
      <c r="A22" t="s">
        <v>3</v>
      </c>
      <c r="B22">
        <v>1</v>
      </c>
      <c r="C22">
        <v>38505.565508717424</v>
      </c>
      <c r="D22">
        <v>22597.765451977724</v>
      </c>
      <c r="E22">
        <v>0</v>
      </c>
      <c r="F22">
        <v>0</v>
      </c>
    </row>
    <row r="23" spans="1:6" x14ac:dyDescent="0.2">
      <c r="A23" t="s">
        <v>124</v>
      </c>
      <c r="B23">
        <v>1</v>
      </c>
      <c r="C23">
        <v>8506.6772844530187</v>
      </c>
      <c r="D23">
        <v>4992.3146306269937</v>
      </c>
      <c r="E23">
        <v>47012.242793170444</v>
      </c>
      <c r="F23">
        <v>27590.08008260472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0700-BAC7-8442-9B4A-590C8CDD462F}">
  <dimension ref="A1:W5"/>
  <sheetViews>
    <sheetView workbookViewId="0">
      <selection activeCell="C9" sqref="C9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12</v>
      </c>
      <c r="D1" t="s">
        <v>10</v>
      </c>
      <c r="E1" t="s">
        <v>20</v>
      </c>
      <c r="F1" t="s">
        <v>7</v>
      </c>
      <c r="G1" t="s">
        <v>17</v>
      </c>
      <c r="H1" t="s">
        <v>8</v>
      </c>
      <c r="I1" t="s">
        <v>18</v>
      </c>
      <c r="J1" t="s">
        <v>2</v>
      </c>
      <c r="K1" t="s">
        <v>13</v>
      </c>
      <c r="L1" t="s">
        <v>4</v>
      </c>
      <c r="M1" t="s">
        <v>14</v>
      </c>
      <c r="N1" t="s">
        <v>11</v>
      </c>
      <c r="O1" t="s">
        <v>21</v>
      </c>
      <c r="P1" t="s">
        <v>5</v>
      </c>
      <c r="Q1" t="s">
        <v>15</v>
      </c>
      <c r="R1" t="s">
        <v>6</v>
      </c>
      <c r="S1" t="s">
        <v>16</v>
      </c>
      <c r="T1" t="s">
        <v>9</v>
      </c>
      <c r="U1" t="s">
        <v>19</v>
      </c>
      <c r="V1" t="s">
        <v>3</v>
      </c>
      <c r="W1" t="s">
        <v>3</v>
      </c>
    </row>
    <row r="2" spans="1:23" x14ac:dyDescent="0.2">
      <c r="A2" t="s">
        <v>120</v>
      </c>
      <c r="B2">
        <v>517135.20682123292</v>
      </c>
      <c r="C2">
        <v>100494.53534842504</v>
      </c>
      <c r="D2">
        <v>3583.7791766765226</v>
      </c>
      <c r="E2">
        <v>1826.6624969748182</v>
      </c>
      <c r="F2">
        <v>6422.9104183813752</v>
      </c>
      <c r="G2">
        <v>4303.4466247924802</v>
      </c>
      <c r="H2">
        <v>137304.66481688619</v>
      </c>
      <c r="I2">
        <v>91996.191428028498</v>
      </c>
      <c r="J2">
        <v>26576.280482482885</v>
      </c>
      <c r="K2">
        <v>8654.7490126975372</v>
      </c>
      <c r="L2">
        <v>41396.965467232782</v>
      </c>
      <c r="M2">
        <v>12348.296381262995</v>
      </c>
      <c r="N2">
        <v>12613.189191550917</v>
      </c>
      <c r="O2">
        <v>3057.2765192448278</v>
      </c>
      <c r="P2">
        <v>34703.113633294597</v>
      </c>
      <c r="Q2">
        <v>21752.160773766067</v>
      </c>
      <c r="R2">
        <v>55414.39440880328</v>
      </c>
      <c r="S2">
        <v>34734.140258951098</v>
      </c>
      <c r="T2">
        <v>529087.4932065662</v>
      </c>
      <c r="U2">
        <v>28548.15711838592</v>
      </c>
      <c r="V2">
        <v>38505.565508717424</v>
      </c>
      <c r="W2">
        <v>8506.6772844530187</v>
      </c>
    </row>
    <row r="3" spans="1:23" x14ac:dyDescent="0.2">
      <c r="A3" t="s">
        <v>121</v>
      </c>
      <c r="B3">
        <v>232640.30103035702</v>
      </c>
      <c r="C3">
        <v>45208.832519974429</v>
      </c>
      <c r="D3">
        <v>1242.3767812478609</v>
      </c>
      <c r="E3">
        <v>633.24299895127024</v>
      </c>
      <c r="F3">
        <v>3769.4141414644814</v>
      </c>
      <c r="G3">
        <v>2525.5641925359919</v>
      </c>
      <c r="H3">
        <v>10858.225520284774</v>
      </c>
      <c r="I3">
        <v>7275.1744805248054</v>
      </c>
      <c r="J3">
        <v>15596.824640665454</v>
      </c>
      <c r="K3">
        <v>5079.2135020169253</v>
      </c>
      <c r="L3">
        <v>24294.641662654227</v>
      </c>
      <c r="M3">
        <v>7246.8460511796056</v>
      </c>
      <c r="N3">
        <v>64106.35212615833</v>
      </c>
      <c r="O3">
        <v>15538.563809146004</v>
      </c>
      <c r="P3">
        <v>20366.220102935007</v>
      </c>
      <c r="Q3">
        <v>12765.692978278474</v>
      </c>
      <c r="R3">
        <v>4382.2399797067519</v>
      </c>
      <c r="S3">
        <v>2746.8194812454053</v>
      </c>
      <c r="T3">
        <v>310505.63514902879</v>
      </c>
      <c r="U3">
        <v>16754.0600981809</v>
      </c>
      <c r="V3">
        <v>22597.765451977724</v>
      </c>
      <c r="W3">
        <v>4992.3146306269937</v>
      </c>
    </row>
    <row r="4" spans="1:23" x14ac:dyDescent="0.2">
      <c r="A4" t="s">
        <v>122</v>
      </c>
      <c r="B4">
        <v>0</v>
      </c>
      <c r="C4">
        <v>617629.74216965795</v>
      </c>
      <c r="D4">
        <v>0</v>
      </c>
      <c r="E4">
        <v>5410.4416736513404</v>
      </c>
      <c r="F4">
        <v>0</v>
      </c>
      <c r="G4">
        <v>10726.357043173855</v>
      </c>
      <c r="H4">
        <v>0</v>
      </c>
      <c r="I4">
        <v>229300.85624491467</v>
      </c>
      <c r="J4">
        <v>0</v>
      </c>
      <c r="K4">
        <v>35231.029495180424</v>
      </c>
      <c r="L4">
        <v>0</v>
      </c>
      <c r="M4">
        <v>53745.261848495778</v>
      </c>
      <c r="N4">
        <v>0</v>
      </c>
      <c r="O4">
        <v>15670.465710795743</v>
      </c>
      <c r="P4">
        <v>0</v>
      </c>
      <c r="Q4">
        <v>56455.274407060664</v>
      </c>
      <c r="R4">
        <v>0</v>
      </c>
      <c r="S4">
        <v>90148.534667754386</v>
      </c>
      <c r="T4">
        <v>0</v>
      </c>
      <c r="U4">
        <v>557635.65032495209</v>
      </c>
      <c r="V4">
        <v>0</v>
      </c>
      <c r="W4">
        <v>47012.242793170444</v>
      </c>
    </row>
    <row r="5" spans="1:23" x14ac:dyDescent="0.2">
      <c r="A5" t="s">
        <v>123</v>
      </c>
      <c r="B5">
        <v>0</v>
      </c>
      <c r="C5">
        <v>277849.13355033146</v>
      </c>
      <c r="D5">
        <v>0</v>
      </c>
      <c r="E5">
        <v>1875.6197801991311</v>
      </c>
      <c r="F5">
        <v>0</v>
      </c>
      <c r="G5">
        <v>6294.9783340004733</v>
      </c>
      <c r="H5">
        <v>0</v>
      </c>
      <c r="I5">
        <v>18133.400000809579</v>
      </c>
      <c r="J5">
        <v>0</v>
      </c>
      <c r="K5">
        <v>20676.038142682381</v>
      </c>
      <c r="L5">
        <v>0</v>
      </c>
      <c r="M5">
        <v>31541.487713833831</v>
      </c>
      <c r="N5">
        <v>0</v>
      </c>
      <c r="O5">
        <v>79644.915935304336</v>
      </c>
      <c r="P5">
        <v>0</v>
      </c>
      <c r="Q5">
        <v>33131.913081213483</v>
      </c>
      <c r="R5">
        <v>0</v>
      </c>
      <c r="S5">
        <v>7129.0594609521577</v>
      </c>
      <c r="T5">
        <v>0</v>
      </c>
      <c r="U5">
        <v>327259.69524720969</v>
      </c>
      <c r="V5">
        <v>0</v>
      </c>
      <c r="W5">
        <v>27590.08008260472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CD33-8328-6641-94A0-3B4B3F27BF77}">
  <dimension ref="A1:L9"/>
  <sheetViews>
    <sheetView workbookViewId="0">
      <selection activeCell="F5" sqref="F5"/>
    </sheetView>
  </sheetViews>
  <sheetFormatPr baseColWidth="10" defaultRowHeight="16" x14ac:dyDescent="0.2"/>
  <sheetData>
    <row r="1" spans="1:12" ht="51" x14ac:dyDescent="0.2">
      <c r="A1" s="13" t="s">
        <v>0</v>
      </c>
      <c r="B1" s="4" t="s">
        <v>79</v>
      </c>
      <c r="C1" s="4" t="s">
        <v>80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  <c r="K1" s="4" t="s">
        <v>88</v>
      </c>
      <c r="L1" s="4" t="s">
        <v>89</v>
      </c>
    </row>
    <row r="2" spans="1:12" ht="68" x14ac:dyDescent="0.2">
      <c r="A2" s="13" t="s">
        <v>90</v>
      </c>
      <c r="B2">
        <v>100494.53534842504</v>
      </c>
      <c r="C2">
        <v>8654.7490126975372</v>
      </c>
      <c r="D2">
        <v>8506.6772844530187</v>
      </c>
      <c r="E2">
        <v>12348.296381262995</v>
      </c>
      <c r="F2">
        <v>21752.160773766067</v>
      </c>
      <c r="G2">
        <v>34734.140258951098</v>
      </c>
      <c r="H2">
        <v>4303.4466247924802</v>
      </c>
      <c r="I2">
        <v>91996.191428028498</v>
      </c>
      <c r="J2">
        <v>28548.15711838592</v>
      </c>
      <c r="K2">
        <v>1826662.4969748182</v>
      </c>
      <c r="L2">
        <v>3057276.5192448278</v>
      </c>
    </row>
    <row r="3" spans="1:12" ht="68" x14ac:dyDescent="0.2">
      <c r="A3" s="13" t="s">
        <v>91</v>
      </c>
      <c r="B3">
        <v>517135.20682123292</v>
      </c>
      <c r="C3">
        <v>26576.280482482885</v>
      </c>
      <c r="D3">
        <v>38505.565508717424</v>
      </c>
      <c r="E3">
        <v>41396.965467232782</v>
      </c>
      <c r="F3">
        <v>34703.113633294597</v>
      </c>
      <c r="G3">
        <v>55414.39440880328</v>
      </c>
      <c r="H3">
        <v>6422.9104183813752</v>
      </c>
      <c r="I3">
        <v>137304.66481688619</v>
      </c>
      <c r="J3">
        <v>529087.4932065662</v>
      </c>
      <c r="K3">
        <v>3583779.1766765225</v>
      </c>
      <c r="L3">
        <v>12613189.191550916</v>
      </c>
    </row>
    <row r="4" spans="1:12" ht="68" x14ac:dyDescent="0.2">
      <c r="A4" s="13" t="s">
        <v>92</v>
      </c>
      <c r="B4">
        <v>45208.832519974429</v>
      </c>
      <c r="C4">
        <v>5079.2135020169253</v>
      </c>
      <c r="D4">
        <v>4992.3146306269937</v>
      </c>
      <c r="E4">
        <v>7246.8460511796056</v>
      </c>
      <c r="F4">
        <v>12765.692978278474</v>
      </c>
      <c r="G4">
        <v>2746.8194812454053</v>
      </c>
      <c r="H4">
        <v>2525.5641925359919</v>
      </c>
      <c r="I4">
        <v>7275.1744805248054</v>
      </c>
      <c r="J4">
        <v>16754.0600981809</v>
      </c>
      <c r="K4">
        <v>633242.99895127025</v>
      </c>
      <c r="L4">
        <v>15538563.809146004</v>
      </c>
    </row>
    <row r="5" spans="1:12" ht="68" x14ac:dyDescent="0.2">
      <c r="A5" s="13" t="s">
        <v>93</v>
      </c>
      <c r="B5">
        <v>232640.30103035702</v>
      </c>
      <c r="C5">
        <v>15596.824640665454</v>
      </c>
      <c r="D5">
        <v>22597.765451977724</v>
      </c>
      <c r="E5">
        <v>24294.641662654227</v>
      </c>
      <c r="F5">
        <v>20366.220102935007</v>
      </c>
      <c r="G5">
        <v>4382.2399797067519</v>
      </c>
      <c r="H5">
        <v>3769.4141414644814</v>
      </c>
      <c r="I5">
        <v>10858.225520284774</v>
      </c>
      <c r="J5">
        <v>310505.63514902879</v>
      </c>
      <c r="K5">
        <v>1242376.781247861</v>
      </c>
      <c r="L5">
        <v>64106352.126158327</v>
      </c>
    </row>
    <row r="6" spans="1:12" ht="51" x14ac:dyDescent="0.2">
      <c r="A6" s="13" t="s">
        <v>94</v>
      </c>
      <c r="B6">
        <v>617629.74216965795</v>
      </c>
      <c r="C6">
        <v>35231.029495180424</v>
      </c>
      <c r="D6">
        <v>47012.242793170444</v>
      </c>
      <c r="E6">
        <v>53745.261848495778</v>
      </c>
      <c r="F6">
        <v>56455.274407060664</v>
      </c>
      <c r="G6">
        <v>90148.534667754386</v>
      </c>
      <c r="H6">
        <v>10726.357043173855</v>
      </c>
      <c r="I6">
        <v>229300.85624491467</v>
      </c>
      <c r="J6">
        <v>557635.65032495209</v>
      </c>
      <c r="K6">
        <v>5410441.6736513404</v>
      </c>
      <c r="L6">
        <v>15670465.710795743</v>
      </c>
    </row>
    <row r="7" spans="1:12" ht="51" x14ac:dyDescent="0.2">
      <c r="A7" s="13" t="s">
        <v>95</v>
      </c>
      <c r="B7">
        <v>277849.13355033146</v>
      </c>
      <c r="C7">
        <v>20676.038142682381</v>
      </c>
      <c r="D7">
        <v>27590.08008260472</v>
      </c>
      <c r="E7">
        <v>31541.487713833831</v>
      </c>
      <c r="F7">
        <v>33131.913081213483</v>
      </c>
      <c r="G7">
        <v>7129.0594609521577</v>
      </c>
      <c r="H7">
        <v>6294.9783340004733</v>
      </c>
      <c r="I7">
        <v>18133.400000809579</v>
      </c>
      <c r="J7">
        <v>327259.69524720969</v>
      </c>
      <c r="K7">
        <v>1875619.7801991312</v>
      </c>
      <c r="L7">
        <v>79644915.935304329</v>
      </c>
    </row>
    <row r="8" spans="1:12" ht="102" x14ac:dyDescent="0.2">
      <c r="A8" s="13" t="s">
        <v>103</v>
      </c>
      <c r="B8">
        <f t="shared" ref="B8:J8" si="0">B6</f>
        <v>617629.74216965795</v>
      </c>
      <c r="C8">
        <f t="shared" si="0"/>
        <v>35231.029495180424</v>
      </c>
      <c r="D8">
        <f t="shared" si="0"/>
        <v>47012.242793170444</v>
      </c>
      <c r="E8">
        <f t="shared" si="0"/>
        <v>53745.261848495778</v>
      </c>
      <c r="F8">
        <f t="shared" si="0"/>
        <v>56455.274407060664</v>
      </c>
      <c r="G8">
        <f t="shared" si="0"/>
        <v>90148.534667754386</v>
      </c>
      <c r="H8">
        <f t="shared" si="0"/>
        <v>10726.357043173855</v>
      </c>
      <c r="I8">
        <f t="shared" si="0"/>
        <v>229300.85624491467</v>
      </c>
      <c r="J8">
        <f t="shared" si="0"/>
        <v>557635.65032495209</v>
      </c>
      <c r="K8">
        <f>K6/10^3</f>
        <v>5410.4416736513404</v>
      </c>
      <c r="L8">
        <f>L6/10^3</f>
        <v>15670.465710795743</v>
      </c>
    </row>
    <row r="9" spans="1:12" ht="102" x14ac:dyDescent="0.2">
      <c r="A9" s="13" t="s">
        <v>104</v>
      </c>
      <c r="B9">
        <f t="shared" ref="B9:J9" si="1">B7</f>
        <v>277849.13355033146</v>
      </c>
      <c r="C9">
        <f t="shared" si="1"/>
        <v>20676.038142682381</v>
      </c>
      <c r="D9">
        <f t="shared" si="1"/>
        <v>27590.08008260472</v>
      </c>
      <c r="E9">
        <f t="shared" si="1"/>
        <v>31541.487713833831</v>
      </c>
      <c r="F9">
        <f t="shared" si="1"/>
        <v>33131.913081213483</v>
      </c>
      <c r="G9">
        <f t="shared" si="1"/>
        <v>7129.0594609521577</v>
      </c>
      <c r="H9">
        <f t="shared" si="1"/>
        <v>6294.9783340004733</v>
      </c>
      <c r="I9">
        <f t="shared" si="1"/>
        <v>18133.400000809579</v>
      </c>
      <c r="J9">
        <f t="shared" si="1"/>
        <v>327259.69524720969</v>
      </c>
      <c r="K9">
        <f>K7/10^3</f>
        <v>1875.6197801991311</v>
      </c>
      <c r="L9">
        <f>L7/10^3</f>
        <v>79644.915935304336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BFE5-2C85-3C4E-8499-EDDB7F7F862E}">
  <dimension ref="A1:L9"/>
  <sheetViews>
    <sheetView topLeftCell="A2" workbookViewId="0">
      <selection activeCell="P7" sqref="P7"/>
    </sheetView>
  </sheetViews>
  <sheetFormatPr baseColWidth="10" defaultRowHeight="16" x14ac:dyDescent="0.2"/>
  <cols>
    <col min="11" max="12" width="11.1640625" bestFit="1" customWidth="1"/>
  </cols>
  <sheetData>
    <row r="1" spans="1:12" ht="51" x14ac:dyDescent="0.2">
      <c r="A1" s="13" t="s">
        <v>0</v>
      </c>
      <c r="B1" s="4" t="s">
        <v>79</v>
      </c>
      <c r="C1" s="4" t="s">
        <v>80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  <c r="K1" s="4" t="s">
        <v>88</v>
      </c>
      <c r="L1" s="4" t="s">
        <v>89</v>
      </c>
    </row>
    <row r="2" spans="1:12" ht="68" x14ac:dyDescent="0.2">
      <c r="A2" s="13" t="s">
        <v>90</v>
      </c>
      <c r="B2">
        <v>100494.53534842504</v>
      </c>
      <c r="C2">
        <v>8654.7490126975372</v>
      </c>
      <c r="D2">
        <v>8506.6772844530187</v>
      </c>
      <c r="E2">
        <v>12348.296381262995</v>
      </c>
      <c r="F2">
        <v>21752.160773766067</v>
      </c>
      <c r="G2">
        <v>34734.140258951098</v>
      </c>
      <c r="H2">
        <v>4303.4466247924802</v>
      </c>
      <c r="I2">
        <v>91996.191428028498</v>
      </c>
      <c r="J2">
        <v>28548.15711838592</v>
      </c>
      <c r="K2">
        <v>1826662496.9748182</v>
      </c>
      <c r="L2">
        <v>3057276519.2448277</v>
      </c>
    </row>
    <row r="3" spans="1:12" ht="68" x14ac:dyDescent="0.2">
      <c r="A3" s="13" t="s">
        <v>91</v>
      </c>
      <c r="B3">
        <v>517135.20682123292</v>
      </c>
      <c r="C3">
        <v>26576.280482482885</v>
      </c>
      <c r="D3">
        <v>38505.565508717424</v>
      </c>
      <c r="E3">
        <v>41396.965467232782</v>
      </c>
      <c r="F3">
        <v>34703.113633294597</v>
      </c>
      <c r="G3">
        <v>55414.39440880328</v>
      </c>
      <c r="H3">
        <v>6422.9104183813752</v>
      </c>
      <c r="I3">
        <v>137304.66481688619</v>
      </c>
      <c r="J3">
        <v>529087.4932065662</v>
      </c>
      <c r="K3">
        <v>3583779176.6765223</v>
      </c>
      <c r="L3">
        <v>12613189191.550917</v>
      </c>
    </row>
    <row r="4" spans="1:12" ht="68" x14ac:dyDescent="0.2">
      <c r="A4" s="13" t="s">
        <v>92</v>
      </c>
      <c r="B4">
        <v>45208.832519974429</v>
      </c>
      <c r="C4">
        <v>5079.2135020169253</v>
      </c>
      <c r="D4">
        <v>4992.3146306269937</v>
      </c>
      <c r="E4">
        <v>7246.8460511796056</v>
      </c>
      <c r="F4">
        <v>12765.692978278474</v>
      </c>
      <c r="G4">
        <v>2746.8194812454053</v>
      </c>
      <c r="H4">
        <v>2525.5641925359919</v>
      </c>
      <c r="I4">
        <v>7275.1744805248054</v>
      </c>
      <c r="J4">
        <v>16754.0600981809</v>
      </c>
      <c r="K4">
        <v>633242998.95127022</v>
      </c>
      <c r="L4">
        <v>15538563809.146004</v>
      </c>
    </row>
    <row r="5" spans="1:12" ht="68" x14ac:dyDescent="0.2">
      <c r="A5" s="13" t="s">
        <v>93</v>
      </c>
      <c r="B5">
        <v>232640.30103035702</v>
      </c>
      <c r="C5">
        <v>15596.824640665454</v>
      </c>
      <c r="D5">
        <v>22597.765451977724</v>
      </c>
      <c r="E5">
        <v>24294.641662654227</v>
      </c>
      <c r="F5">
        <v>20366.220102935007</v>
      </c>
      <c r="G5">
        <v>4382.2399797067519</v>
      </c>
      <c r="H5">
        <v>3769.4141414644814</v>
      </c>
      <c r="I5">
        <v>10858.225520284774</v>
      </c>
      <c r="J5">
        <v>310505.63514902879</v>
      </c>
      <c r="K5">
        <v>1242376781.2478609</v>
      </c>
      <c r="L5">
        <v>64106352126.158325</v>
      </c>
    </row>
    <row r="6" spans="1:12" ht="51" x14ac:dyDescent="0.2">
      <c r="A6" s="13" t="s">
        <v>94</v>
      </c>
      <c r="B6">
        <v>617629.74216965795</v>
      </c>
      <c r="C6">
        <v>35231.029495180424</v>
      </c>
      <c r="D6">
        <v>47012.242793170444</v>
      </c>
      <c r="E6">
        <v>53745.261848495778</v>
      </c>
      <c r="F6">
        <v>56455.274407060664</v>
      </c>
      <c r="G6">
        <v>90148.534667754386</v>
      </c>
      <c r="H6">
        <v>10726.357043173855</v>
      </c>
      <c r="I6">
        <v>229300.85624491467</v>
      </c>
      <c r="J6">
        <v>557635.65032495209</v>
      </c>
      <c r="K6">
        <v>5410441673.6513405</v>
      </c>
      <c r="L6">
        <v>15670465710.795744</v>
      </c>
    </row>
    <row r="7" spans="1:12" ht="51" x14ac:dyDescent="0.2">
      <c r="A7" s="13" t="s">
        <v>95</v>
      </c>
      <c r="B7">
        <v>277849.13355033146</v>
      </c>
      <c r="C7">
        <v>20676.038142682381</v>
      </c>
      <c r="D7">
        <v>27590.08008260472</v>
      </c>
      <c r="E7">
        <v>31541.487713833831</v>
      </c>
      <c r="F7">
        <v>33131.913081213483</v>
      </c>
      <c r="G7">
        <v>7129.0594609521577</v>
      </c>
      <c r="H7">
        <v>6294.9783340004733</v>
      </c>
      <c r="I7">
        <v>18133.400000809579</v>
      </c>
      <c r="J7">
        <v>327259.69524720969</v>
      </c>
      <c r="K7">
        <v>1875619780.1991313</v>
      </c>
      <c r="L7">
        <v>79644915935.304321</v>
      </c>
    </row>
    <row r="8" spans="1:12" ht="102" x14ac:dyDescent="0.2">
      <c r="A8" s="13" t="s">
        <v>103</v>
      </c>
      <c r="B8">
        <f t="shared" ref="B8:J8" si="0">B6</f>
        <v>617629.74216965795</v>
      </c>
      <c r="C8">
        <f t="shared" si="0"/>
        <v>35231.029495180424</v>
      </c>
      <c r="D8">
        <f t="shared" si="0"/>
        <v>47012.242793170444</v>
      </c>
      <c r="E8">
        <f t="shared" si="0"/>
        <v>53745.261848495778</v>
      </c>
      <c r="F8">
        <f t="shared" si="0"/>
        <v>56455.274407060664</v>
      </c>
      <c r="G8">
        <f t="shared" si="0"/>
        <v>90148.534667754386</v>
      </c>
      <c r="H8">
        <f t="shared" si="0"/>
        <v>10726.357043173855</v>
      </c>
      <c r="I8">
        <f t="shared" si="0"/>
        <v>229300.85624491467</v>
      </c>
      <c r="J8">
        <f t="shared" si="0"/>
        <v>557635.65032495209</v>
      </c>
      <c r="K8">
        <v>5410441.6736513404</v>
      </c>
      <c r="L8">
        <v>15670465.710795743</v>
      </c>
    </row>
    <row r="9" spans="1:12" ht="102" x14ac:dyDescent="0.2">
      <c r="A9" s="13" t="s">
        <v>104</v>
      </c>
      <c r="B9">
        <f t="shared" ref="B9:J9" si="1">B7</f>
        <v>277849.13355033146</v>
      </c>
      <c r="C9">
        <f t="shared" si="1"/>
        <v>20676.038142682381</v>
      </c>
      <c r="D9">
        <f t="shared" si="1"/>
        <v>27590.08008260472</v>
      </c>
      <c r="E9">
        <f t="shared" si="1"/>
        <v>31541.487713833831</v>
      </c>
      <c r="F9">
        <f t="shared" si="1"/>
        <v>33131.913081213483</v>
      </c>
      <c r="G9">
        <f t="shared" si="1"/>
        <v>7129.0594609521577</v>
      </c>
      <c r="H9">
        <f t="shared" si="1"/>
        <v>6294.9783340004733</v>
      </c>
      <c r="I9">
        <f t="shared" si="1"/>
        <v>18133.400000809579</v>
      </c>
      <c r="J9">
        <f t="shared" si="1"/>
        <v>327259.69524720969</v>
      </c>
      <c r="K9">
        <v>1875619.7801991312</v>
      </c>
      <c r="L9">
        <v>79644915.935304329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4F7C-50ED-9046-8944-55E69E02A09B}">
  <dimension ref="A1:M28"/>
  <sheetViews>
    <sheetView tabSelected="1" workbookViewId="0">
      <selection activeCell="K5" sqref="K5"/>
    </sheetView>
  </sheetViews>
  <sheetFormatPr baseColWidth="10" defaultRowHeight="16" x14ac:dyDescent="0.2"/>
  <cols>
    <col min="1" max="1" width="27.33203125" customWidth="1"/>
    <col min="2" max="2" width="11.6640625" bestFit="1" customWidth="1"/>
    <col min="7" max="7" width="21.33203125" customWidth="1"/>
  </cols>
  <sheetData>
    <row r="1" spans="1:13" ht="34" x14ac:dyDescent="0.2">
      <c r="A1" s="13" t="s">
        <v>0</v>
      </c>
      <c r="B1" s="13" t="s">
        <v>114</v>
      </c>
      <c r="C1" s="13" t="s">
        <v>115</v>
      </c>
      <c r="D1" s="13" t="s">
        <v>116</v>
      </c>
      <c r="E1" s="13" t="s">
        <v>117</v>
      </c>
      <c r="H1" s="13" t="s">
        <v>114</v>
      </c>
      <c r="I1" s="13" t="s">
        <v>115</v>
      </c>
      <c r="J1" s="13" t="s">
        <v>116</v>
      </c>
      <c r="K1" s="13" t="s">
        <v>117</v>
      </c>
    </row>
    <row r="2" spans="1:13" ht="17" x14ac:dyDescent="0.2">
      <c r="A2" s="8" t="s">
        <v>46</v>
      </c>
      <c r="B2" s="4">
        <v>19767.845478598498</v>
      </c>
      <c r="C2" s="4">
        <v>1195.0510074478698</v>
      </c>
      <c r="D2" s="4">
        <v>33531.329301561185</v>
      </c>
      <c r="E2" s="4">
        <v>1545.9416747822122</v>
      </c>
      <c r="G2" t="s">
        <v>130</v>
      </c>
      <c r="H2" s="4">
        <v>91000</v>
      </c>
      <c r="I2" s="4">
        <v>115000</v>
      </c>
      <c r="J2">
        <v>0</v>
      </c>
      <c r="K2">
        <v>18000</v>
      </c>
      <c r="M2" s="28"/>
    </row>
    <row r="3" spans="1:13" ht="17" x14ac:dyDescent="0.2">
      <c r="A3" s="8" t="s">
        <v>47</v>
      </c>
      <c r="B3" s="4">
        <v>21480.521579304455</v>
      </c>
      <c r="C3" s="4">
        <v>5752.8788813445954</v>
      </c>
      <c r="D3" s="4">
        <v>36500.332783112906</v>
      </c>
      <c r="E3" s="4">
        <v>8720.5643429480169</v>
      </c>
      <c r="G3" t="s">
        <v>131</v>
      </c>
      <c r="H3">
        <f>SUM(B2:B23)</f>
        <v>250818.94314246232</v>
      </c>
      <c r="I3">
        <f t="shared" ref="I3:K3" si="0">SUM(C2:C23)</f>
        <v>232388.74585054879</v>
      </c>
      <c r="J3">
        <f t="shared" si="0"/>
        <v>359328.60911877296</v>
      </c>
      <c r="K3">
        <f t="shared" si="0"/>
        <v>324431.73286579095</v>
      </c>
    </row>
    <row r="4" spans="1:13" ht="17" x14ac:dyDescent="0.2">
      <c r="A4" s="8" t="s">
        <v>48</v>
      </c>
      <c r="B4" s="4">
        <v>11487.66658911083</v>
      </c>
      <c r="C4" s="4">
        <v>15188.394913376405</v>
      </c>
      <c r="D4" s="4">
        <v>17165.7327197132</v>
      </c>
      <c r="E4" s="4">
        <v>22722.485863625483</v>
      </c>
      <c r="G4" t="s">
        <v>133</v>
      </c>
      <c r="H4">
        <f>100*H2/H3</f>
        <v>36.281151200096168</v>
      </c>
      <c r="I4">
        <f t="shared" ref="I4:K4" si="1">100*I2/I3</f>
        <v>49.486045281193391</v>
      </c>
      <c r="J4">
        <f t="shared" si="1"/>
        <v>0</v>
      </c>
      <c r="K4">
        <f t="shared" si="1"/>
        <v>5.5481625798442273</v>
      </c>
    </row>
    <row r="5" spans="1:13" ht="17" x14ac:dyDescent="0.2">
      <c r="A5" s="8" t="s">
        <v>49</v>
      </c>
      <c r="B5" s="4">
        <v>3106.719658696793</v>
      </c>
      <c r="C5" s="4">
        <v>12246.641351167056</v>
      </c>
      <c r="D5" s="4">
        <v>3961.1018597737771</v>
      </c>
      <c r="E5" s="4">
        <v>15614.602912848382</v>
      </c>
      <c r="H5">
        <f>100*1/6</f>
        <v>16.666666666666668</v>
      </c>
    </row>
    <row r="6" spans="1:13" ht="17" x14ac:dyDescent="0.2">
      <c r="A6" s="8" t="s">
        <v>50</v>
      </c>
      <c r="B6" s="4">
        <v>7849.8385554440874</v>
      </c>
      <c r="C6" s="4">
        <v>6054.1727042102466</v>
      </c>
      <c r="D6" s="4">
        <v>12214.123626348237</v>
      </c>
      <c r="E6" s="4">
        <v>9420.1190689715568</v>
      </c>
    </row>
    <row r="7" spans="1:13" ht="17" x14ac:dyDescent="0.2">
      <c r="A7" s="8" t="s">
        <v>51</v>
      </c>
      <c r="B7" s="4">
        <v>34720.218617293431</v>
      </c>
      <c r="C7" s="4">
        <v>26929.971019812387</v>
      </c>
      <c r="D7" s="4">
        <v>59282.093194680645</v>
      </c>
      <c r="E7" s="4">
        <v>45777.173393274417</v>
      </c>
    </row>
    <row r="8" spans="1:13" ht="17" x14ac:dyDescent="0.2">
      <c r="A8" s="8" t="s">
        <v>52</v>
      </c>
      <c r="B8" s="4">
        <v>30221.887418501232</v>
      </c>
      <c r="C8" s="4">
        <v>31330.102965886752</v>
      </c>
      <c r="D8" s="4">
        <v>36798.916096379864</v>
      </c>
      <c r="E8" s="4">
        <v>38154.467752718447</v>
      </c>
    </row>
    <row r="9" spans="1:13" ht="17" x14ac:dyDescent="0.2">
      <c r="A9" s="8" t="s">
        <v>53</v>
      </c>
      <c r="B9" s="4">
        <v>6244.3473843032889</v>
      </c>
      <c r="C9" s="4">
        <v>6432.9440666460869</v>
      </c>
      <c r="D9" s="4">
        <v>8521.6831301023594</v>
      </c>
      <c r="E9" s="4">
        <v>8785.1385989849732</v>
      </c>
    </row>
    <row r="10" spans="1:13" ht="17" x14ac:dyDescent="0.2">
      <c r="A10" s="8" t="s">
        <v>54</v>
      </c>
      <c r="B10" s="4">
        <v>6347.9403223383842</v>
      </c>
      <c r="C10" s="4">
        <v>5332.5265587061758</v>
      </c>
      <c r="D10" s="4">
        <v>8082.3871539968604</v>
      </c>
      <c r="E10" s="4">
        <v>6735.3226283307176</v>
      </c>
    </row>
    <row r="11" spans="1:13" ht="17" x14ac:dyDescent="0.2">
      <c r="A11" s="8" t="s">
        <v>55</v>
      </c>
      <c r="B11" s="4">
        <v>0</v>
      </c>
      <c r="C11" s="4">
        <v>0</v>
      </c>
      <c r="D11" s="4">
        <v>0</v>
      </c>
      <c r="E11" s="4">
        <v>0</v>
      </c>
    </row>
    <row r="12" spans="1:13" ht="17" x14ac:dyDescent="0.2">
      <c r="A12" s="8" t="s">
        <v>56</v>
      </c>
      <c r="B12" s="4">
        <v>4938.2707999252316</v>
      </c>
      <c r="C12" s="4">
        <v>4115.2256666043604</v>
      </c>
      <c r="D12" s="4">
        <v>7837.1818558936375</v>
      </c>
      <c r="E12" s="4">
        <v>6530.9848799113652</v>
      </c>
    </row>
    <row r="13" spans="1:13" ht="17" x14ac:dyDescent="0.2">
      <c r="A13" s="8" t="s">
        <v>57</v>
      </c>
      <c r="B13" s="4">
        <v>5362.3272923241357</v>
      </c>
      <c r="C13" s="4">
        <v>4454.1601630695477</v>
      </c>
      <c r="D13" s="4">
        <v>2378.6691567175071</v>
      </c>
      <c r="E13" s="4">
        <v>1982.9017666687162</v>
      </c>
    </row>
    <row r="14" spans="1:13" ht="17" x14ac:dyDescent="0.2">
      <c r="A14" s="8" t="s">
        <v>58</v>
      </c>
      <c r="B14" s="4">
        <v>425.03204343361335</v>
      </c>
      <c r="C14" s="4">
        <v>359.47412480185511</v>
      </c>
      <c r="D14" s="4">
        <v>476.86583654126861</v>
      </c>
      <c r="E14" s="4">
        <v>397.52401340525495</v>
      </c>
    </row>
    <row r="15" spans="1:13" ht="17" x14ac:dyDescent="0.2">
      <c r="A15" s="8" t="s">
        <v>59</v>
      </c>
      <c r="B15" s="4">
        <v>20840.861095696477</v>
      </c>
      <c r="C15" s="4">
        <v>17373.319937683831</v>
      </c>
      <c r="D15" s="4">
        <v>31605.486217303096</v>
      </c>
      <c r="E15" s="4">
        <v>26346.906748140464</v>
      </c>
    </row>
    <row r="16" spans="1:13" ht="17" x14ac:dyDescent="0.2">
      <c r="A16" s="8" t="s">
        <v>60</v>
      </c>
      <c r="B16" s="4">
        <v>12091.349932020063</v>
      </c>
      <c r="C16" s="4">
        <v>19344.522689004418</v>
      </c>
      <c r="D16" s="4">
        <v>17986.135125745735</v>
      </c>
      <c r="E16" s="4">
        <v>29728.141169760776</v>
      </c>
    </row>
    <row r="17" spans="1:5" ht="17" x14ac:dyDescent="0.2">
      <c r="A17" s="8" t="s">
        <v>61</v>
      </c>
      <c r="B17" s="4">
        <v>3365.6967668253619</v>
      </c>
      <c r="C17" s="4">
        <v>5591.7392786760965</v>
      </c>
      <c r="D17" s="4">
        <v>6258.9176831095829</v>
      </c>
      <c r="E17" s="4">
        <v>10398.511296564531</v>
      </c>
    </row>
    <row r="18" spans="1:5" ht="17" x14ac:dyDescent="0.2">
      <c r="A18" s="8" t="s">
        <v>62</v>
      </c>
      <c r="B18" s="4">
        <v>6579.0442698254574</v>
      </c>
      <c r="C18" s="4">
        <v>8959.6579053045334</v>
      </c>
      <c r="D18" s="4">
        <v>8204.4070528707907</v>
      </c>
      <c r="E18" s="4">
        <v>12037.323078958012</v>
      </c>
    </row>
    <row r="19" spans="1:5" ht="17" x14ac:dyDescent="0.2">
      <c r="A19" s="8" t="s">
        <v>63</v>
      </c>
      <c r="B19" s="4">
        <v>199.84743328396726</v>
      </c>
      <c r="C19" s="4">
        <v>262.49879190458341</v>
      </c>
      <c r="D19" s="4">
        <v>159.18345108418626</v>
      </c>
      <c r="E19" s="4">
        <v>209.08681644876282</v>
      </c>
    </row>
    <row r="20" spans="1:5" ht="17" x14ac:dyDescent="0.2">
      <c r="A20" s="8" t="s">
        <v>64</v>
      </c>
      <c r="B20" s="4">
        <v>1393.6783427640546</v>
      </c>
      <c r="C20" s="4">
        <v>1458.9862469845193</v>
      </c>
      <c r="D20" s="4">
        <v>1658.9734428997006</v>
      </c>
      <c r="E20" s="4">
        <v>1763.9257887041806</v>
      </c>
    </row>
    <row r="21" spans="1:5" ht="17" x14ac:dyDescent="0.2">
      <c r="A21" s="8" t="s">
        <v>65</v>
      </c>
      <c r="B21" s="4">
        <v>891.97814599942512</v>
      </c>
      <c r="C21" s="4">
        <v>1303.4190073164505</v>
      </c>
      <c r="D21" s="4">
        <v>852.79001343873915</v>
      </c>
      <c r="E21" s="4">
        <v>1604.4779702700207</v>
      </c>
    </row>
    <row r="22" spans="1:5" ht="17" x14ac:dyDescent="0.2">
      <c r="A22" s="8" t="s">
        <v>66</v>
      </c>
      <c r="B22" s="4">
        <v>34570.352833077457</v>
      </c>
      <c r="C22" s="4">
        <v>58703.058570600959</v>
      </c>
      <c r="D22" s="4">
        <v>42420.646789069084</v>
      </c>
      <c r="E22" s="4">
        <v>75956.133100474588</v>
      </c>
    </row>
    <row r="23" spans="1:5" ht="34" x14ac:dyDescent="0.2">
      <c r="A23" s="8" t="s">
        <v>67</v>
      </c>
      <c r="B23" s="4">
        <v>18933.518583696092</v>
      </c>
      <c r="C23" s="4">
        <v>0</v>
      </c>
      <c r="D23" s="4">
        <v>23431.652628430707</v>
      </c>
      <c r="E23" s="4">
        <v>0</v>
      </c>
    </row>
    <row r="24" spans="1:5" ht="17" x14ac:dyDescent="0.2">
      <c r="A24" s="4" t="s">
        <v>132</v>
      </c>
      <c r="B24" s="4">
        <f>SUM(B2:B23)</f>
        <v>250818.94314246232</v>
      </c>
      <c r="C24" s="4">
        <f t="shared" ref="C24:E24" si="2">SUM(C2:C23)</f>
        <v>232388.74585054879</v>
      </c>
      <c r="D24" s="4">
        <f t="shared" si="2"/>
        <v>359328.60911877296</v>
      </c>
      <c r="E24" s="4">
        <f t="shared" si="2"/>
        <v>324431.73286579095</v>
      </c>
    </row>
    <row r="27" spans="1:5" x14ac:dyDescent="0.2">
      <c r="B27" t="s">
        <v>125</v>
      </c>
      <c r="C27">
        <f>(D24-B24)/B24</f>
        <v>0.43262149428114915</v>
      </c>
      <c r="D27">
        <f>(E24-C24)/C24</f>
        <v>0.39607334115239728</v>
      </c>
    </row>
    <row r="28" spans="1:5" x14ac:dyDescent="0.2">
      <c r="B28" t="s">
        <v>126</v>
      </c>
      <c r="C28">
        <f>(C24-B24)/B24</f>
        <v>-7.3480085120386562E-2</v>
      </c>
      <c r="D28">
        <f>(E24-D24)/D24</f>
        <v>-9.711688790537451E-2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D5FD-3181-E442-8E5C-B2AF702255A6}">
  <dimension ref="A1:G23"/>
  <sheetViews>
    <sheetView workbookViewId="0">
      <selection activeCell="C1" sqref="C1:G23"/>
    </sheetView>
  </sheetViews>
  <sheetFormatPr baseColWidth="10" defaultRowHeight="16" x14ac:dyDescent="0.2"/>
  <cols>
    <col min="3" max="3" width="21.5" customWidth="1"/>
  </cols>
  <sheetData>
    <row r="1" spans="1:7" ht="34" x14ac:dyDescent="0.2">
      <c r="A1" s="20" t="s">
        <v>113</v>
      </c>
      <c r="C1" s="13" t="s">
        <v>0</v>
      </c>
      <c r="D1" s="13" t="s">
        <v>114</v>
      </c>
      <c r="E1" s="13" t="s">
        <v>115</v>
      </c>
      <c r="F1" s="13" t="s">
        <v>116</v>
      </c>
      <c r="G1" s="13" t="s">
        <v>117</v>
      </c>
    </row>
    <row r="2" spans="1:7" ht="17" x14ac:dyDescent="0.2">
      <c r="A2" s="21" t="s">
        <v>111</v>
      </c>
      <c r="B2" t="s">
        <v>105</v>
      </c>
      <c r="C2" s="8" t="s">
        <v>60</v>
      </c>
      <c r="D2" s="4">
        <v>12091.349932020063</v>
      </c>
      <c r="E2" s="4">
        <v>19344.522689004418</v>
      </c>
      <c r="F2" s="4">
        <v>17986.135125745735</v>
      </c>
      <c r="G2" s="4">
        <v>29728.141169760776</v>
      </c>
    </row>
    <row r="3" spans="1:7" ht="17" x14ac:dyDescent="0.2">
      <c r="A3" s="21" t="s">
        <v>109</v>
      </c>
      <c r="B3" t="s">
        <v>105</v>
      </c>
      <c r="C3" s="8" t="s">
        <v>61</v>
      </c>
      <c r="D3" s="4">
        <v>3365.6967668253619</v>
      </c>
      <c r="E3" s="4">
        <v>5591.7392786760965</v>
      </c>
      <c r="F3" s="4">
        <v>6258.9176831095829</v>
      </c>
      <c r="G3" s="4">
        <v>10398.511296564531</v>
      </c>
    </row>
    <row r="4" spans="1:7" ht="17" x14ac:dyDescent="0.2">
      <c r="A4" s="21" t="s">
        <v>110</v>
      </c>
      <c r="B4" t="s">
        <v>105</v>
      </c>
      <c r="C4" s="8" t="s">
        <v>62</v>
      </c>
      <c r="D4" s="4">
        <v>6579.0442698254574</v>
      </c>
      <c r="E4" s="4">
        <v>8959.6579053045334</v>
      </c>
      <c r="F4" s="4">
        <v>8204.4070528707907</v>
      </c>
      <c r="G4" s="4">
        <v>12037.323078958012</v>
      </c>
    </row>
    <row r="5" spans="1:7" ht="17" x14ac:dyDescent="0.2">
      <c r="A5" s="21" t="s">
        <v>108</v>
      </c>
      <c r="B5" t="s">
        <v>105</v>
      </c>
      <c r="C5" s="8" t="s">
        <v>63</v>
      </c>
      <c r="D5" s="4">
        <v>199.84743328396726</v>
      </c>
      <c r="E5" s="4">
        <v>262.49879190458341</v>
      </c>
      <c r="F5" s="4">
        <v>159.18345108418626</v>
      </c>
      <c r="G5" s="4">
        <v>209.08681644876282</v>
      </c>
    </row>
    <row r="6" spans="1:7" ht="17" x14ac:dyDescent="0.2">
      <c r="A6" s="21" t="s">
        <v>111</v>
      </c>
      <c r="B6" t="s">
        <v>105</v>
      </c>
      <c r="C6" s="8" t="s">
        <v>64</v>
      </c>
      <c r="D6" s="4">
        <v>1393.6783427640546</v>
      </c>
      <c r="E6" s="4">
        <v>1458.9862469845193</v>
      </c>
      <c r="F6" s="4">
        <v>1658.9734428997006</v>
      </c>
      <c r="G6" s="4">
        <v>1763.9257887041806</v>
      </c>
    </row>
    <row r="7" spans="1:7" ht="17" x14ac:dyDescent="0.2">
      <c r="A7" s="21" t="s">
        <v>111</v>
      </c>
      <c r="B7" t="s">
        <v>105</v>
      </c>
      <c r="C7" s="8" t="s">
        <v>65</v>
      </c>
      <c r="D7" s="4">
        <v>891.97814599942512</v>
      </c>
      <c r="E7" s="4">
        <v>1303.4190073164505</v>
      </c>
      <c r="F7" s="4">
        <v>852.79001343873915</v>
      </c>
      <c r="G7" s="4">
        <v>1604.4779702700207</v>
      </c>
    </row>
    <row r="8" spans="1:7" ht="17" x14ac:dyDescent="0.2">
      <c r="A8" s="21" t="s">
        <v>112</v>
      </c>
      <c r="B8" t="s">
        <v>105</v>
      </c>
      <c r="C8" s="8" t="s">
        <v>66</v>
      </c>
      <c r="D8" s="4">
        <v>34570.352833077457</v>
      </c>
      <c r="E8" s="4">
        <v>58703.058570600959</v>
      </c>
      <c r="F8" s="4">
        <v>42420.646789069084</v>
      </c>
      <c r="G8" s="4">
        <v>75956.133100474588</v>
      </c>
    </row>
    <row r="9" spans="1:7" ht="17" x14ac:dyDescent="0.2">
      <c r="A9" s="21" t="s">
        <v>112</v>
      </c>
      <c r="B9" t="s">
        <v>106</v>
      </c>
      <c r="C9" s="8" t="s">
        <v>54</v>
      </c>
      <c r="D9" s="4">
        <v>6347.9403223383842</v>
      </c>
      <c r="E9" s="4">
        <v>5332.5265587061758</v>
      </c>
      <c r="F9" s="4">
        <v>8082.3871539968604</v>
      </c>
      <c r="G9" s="4">
        <v>6735.3226283307176</v>
      </c>
    </row>
    <row r="10" spans="1:7" ht="17" x14ac:dyDescent="0.2">
      <c r="A10" s="21" t="s">
        <v>106</v>
      </c>
      <c r="B10" t="s">
        <v>106</v>
      </c>
      <c r="C10" s="8" t="s">
        <v>55</v>
      </c>
      <c r="D10" s="4">
        <v>0</v>
      </c>
      <c r="E10" s="4">
        <v>0</v>
      </c>
      <c r="F10" s="4">
        <v>0</v>
      </c>
      <c r="G10" s="4">
        <v>0</v>
      </c>
    </row>
    <row r="11" spans="1:7" ht="17" x14ac:dyDescent="0.2">
      <c r="A11" s="21" t="s">
        <v>106</v>
      </c>
      <c r="B11" t="s">
        <v>106</v>
      </c>
      <c r="C11" s="8" t="s">
        <v>56</v>
      </c>
      <c r="D11" s="4">
        <v>4938.2707999252316</v>
      </c>
      <c r="E11" s="4">
        <v>4115.2256666043604</v>
      </c>
      <c r="F11" s="4">
        <v>7837.1818558936375</v>
      </c>
      <c r="G11" s="4">
        <v>6530.9848799113652</v>
      </c>
    </row>
    <row r="12" spans="1:7" ht="34" x14ac:dyDescent="0.2">
      <c r="A12" s="21" t="s">
        <v>106</v>
      </c>
      <c r="B12" t="s">
        <v>106</v>
      </c>
      <c r="C12" s="8" t="s">
        <v>67</v>
      </c>
      <c r="D12" s="4">
        <v>18933.518583696092</v>
      </c>
      <c r="E12" s="4">
        <v>527.4065590060161</v>
      </c>
      <c r="F12" s="4">
        <v>23431.652628430707</v>
      </c>
      <c r="G12" s="4">
        <v>0</v>
      </c>
    </row>
    <row r="13" spans="1:7" ht="17" x14ac:dyDescent="0.2">
      <c r="A13" s="21" t="s">
        <v>107</v>
      </c>
      <c r="B13" t="s">
        <v>108</v>
      </c>
      <c r="C13" s="8" t="s">
        <v>49</v>
      </c>
      <c r="D13" s="4">
        <v>3106.719658696793</v>
      </c>
      <c r="E13" s="4">
        <v>12246.641351167056</v>
      </c>
      <c r="F13" s="4">
        <v>3961.1018597737771</v>
      </c>
      <c r="G13" s="4">
        <v>15614.602912848382</v>
      </c>
    </row>
    <row r="14" spans="1:7" ht="17" x14ac:dyDescent="0.2">
      <c r="A14" s="21" t="s">
        <v>107</v>
      </c>
      <c r="B14" t="s">
        <v>111</v>
      </c>
      <c r="C14" s="8" t="s">
        <v>46</v>
      </c>
      <c r="D14" s="4">
        <v>19767.845478598498</v>
      </c>
      <c r="E14" s="4">
        <v>1195.0510074478698</v>
      </c>
      <c r="F14" s="4">
        <v>33531.329301561185</v>
      </c>
      <c r="G14" s="4">
        <v>1545.9416747822122</v>
      </c>
    </row>
    <row r="15" spans="1:7" ht="34" x14ac:dyDescent="0.2">
      <c r="A15" s="21" t="s">
        <v>107</v>
      </c>
      <c r="B15" t="s">
        <v>111</v>
      </c>
      <c r="C15" s="8" t="s">
        <v>50</v>
      </c>
      <c r="D15" s="4">
        <v>7849.8385554440874</v>
      </c>
      <c r="E15" s="4">
        <v>6054.1727042102466</v>
      </c>
      <c r="F15" s="4">
        <v>12214.123626348237</v>
      </c>
      <c r="G15" s="4">
        <v>9420.1190689715568</v>
      </c>
    </row>
    <row r="16" spans="1:7" ht="17" x14ac:dyDescent="0.2">
      <c r="A16" s="21" t="s">
        <v>105</v>
      </c>
      <c r="B16" t="s">
        <v>111</v>
      </c>
      <c r="C16" s="8" t="s">
        <v>51</v>
      </c>
      <c r="D16" s="4">
        <v>34720.218617293431</v>
      </c>
      <c r="E16" s="4">
        <v>26929.971019812387</v>
      </c>
      <c r="F16" s="4">
        <v>59282.093194680645</v>
      </c>
      <c r="G16" s="4">
        <v>45777.173393274417</v>
      </c>
    </row>
    <row r="17" spans="1:7" ht="17" x14ac:dyDescent="0.2">
      <c r="A17" s="21" t="s">
        <v>105</v>
      </c>
      <c r="B17" t="s">
        <v>112</v>
      </c>
      <c r="C17" s="8" t="s">
        <v>52</v>
      </c>
      <c r="D17" s="4">
        <v>30221.887418501232</v>
      </c>
      <c r="E17" s="4">
        <v>31330.102965886752</v>
      </c>
      <c r="F17" s="4">
        <v>36798.916096379864</v>
      </c>
      <c r="G17" s="4">
        <v>38154.467752718447</v>
      </c>
    </row>
    <row r="18" spans="1:7" ht="17" x14ac:dyDescent="0.2">
      <c r="A18" s="21" t="s">
        <v>105</v>
      </c>
      <c r="B18" t="s">
        <v>112</v>
      </c>
      <c r="C18" s="8" t="s">
        <v>53</v>
      </c>
      <c r="D18" s="4">
        <v>6244.3473843032889</v>
      </c>
      <c r="E18" s="4">
        <v>6432.9440666460869</v>
      </c>
      <c r="F18" s="4">
        <v>8521.6831301023594</v>
      </c>
      <c r="G18" s="4">
        <v>8785.1385989849732</v>
      </c>
    </row>
    <row r="19" spans="1:7" ht="17" x14ac:dyDescent="0.2">
      <c r="A19" s="21" t="s">
        <v>105</v>
      </c>
      <c r="B19" t="s">
        <v>109</v>
      </c>
      <c r="C19" s="8" t="s">
        <v>47</v>
      </c>
      <c r="D19" s="4">
        <v>21480.521579304455</v>
      </c>
      <c r="E19" s="4">
        <v>5752.8788813445954</v>
      </c>
      <c r="F19" s="4">
        <v>36500.332783112906</v>
      </c>
      <c r="G19" s="4">
        <v>8720.5643429480169</v>
      </c>
    </row>
    <row r="20" spans="1:7" ht="17" x14ac:dyDescent="0.2">
      <c r="A20" s="21" t="s">
        <v>105</v>
      </c>
      <c r="B20" t="s">
        <v>110</v>
      </c>
      <c r="C20" s="8" t="s">
        <v>48</v>
      </c>
      <c r="D20" s="4">
        <v>11487.66658911083</v>
      </c>
      <c r="E20" s="4">
        <v>15188.394913376405</v>
      </c>
      <c r="F20" s="4">
        <v>17165.7327197132</v>
      </c>
      <c r="G20" s="4">
        <v>22722.485863625483</v>
      </c>
    </row>
    <row r="21" spans="1:7" ht="17" x14ac:dyDescent="0.2">
      <c r="A21" s="21" t="s">
        <v>105</v>
      </c>
      <c r="B21" t="s">
        <v>107</v>
      </c>
      <c r="C21" s="8" t="s">
        <v>57</v>
      </c>
      <c r="D21" s="4">
        <v>5362.3272923241357</v>
      </c>
      <c r="E21" s="4">
        <v>4454.1601630695477</v>
      </c>
      <c r="F21" s="4">
        <v>2378.6691567175071</v>
      </c>
      <c r="G21" s="4">
        <v>1982.9017666687162</v>
      </c>
    </row>
    <row r="22" spans="1:7" ht="17" x14ac:dyDescent="0.2">
      <c r="A22" s="21" t="s">
        <v>105</v>
      </c>
      <c r="B22" t="s">
        <v>107</v>
      </c>
      <c r="C22" s="8" t="s">
        <v>58</v>
      </c>
      <c r="D22" s="4">
        <v>425.03204343361335</v>
      </c>
      <c r="E22" s="4">
        <v>359.47412480185511</v>
      </c>
      <c r="F22" s="4">
        <v>476.86583654126861</v>
      </c>
      <c r="G22" s="4">
        <v>397.52401340525495</v>
      </c>
    </row>
    <row r="23" spans="1:7" ht="17" x14ac:dyDescent="0.2">
      <c r="A23" s="21" t="s">
        <v>106</v>
      </c>
      <c r="B23" t="s">
        <v>107</v>
      </c>
      <c r="C23" s="8" t="s">
        <v>59</v>
      </c>
      <c r="D23" s="4">
        <v>20840.861095696477</v>
      </c>
      <c r="E23" s="4">
        <v>17373.319937683831</v>
      </c>
      <c r="F23" s="4">
        <v>31605.486217303096</v>
      </c>
      <c r="G23" s="4">
        <v>26346.906748140464</v>
      </c>
    </row>
  </sheetData>
  <sortState xmlns:xlrd2="http://schemas.microsoft.com/office/spreadsheetml/2017/richdata2" ref="B2:G23">
    <sortCondition ref="B2:B2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2224-C84A-E043-9EE8-7C03C925F0D3}">
  <dimension ref="A1:V5"/>
  <sheetViews>
    <sheetView workbookViewId="0">
      <selection activeCell="P16" sqref="P16"/>
    </sheetView>
  </sheetViews>
  <sheetFormatPr baseColWidth="10" defaultRowHeight="16" x14ac:dyDescent="0.2"/>
  <sheetData>
    <row r="1" spans="1:22" ht="51" x14ac:dyDescent="0.2">
      <c r="A1" s="13" t="s">
        <v>0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54</v>
      </c>
      <c r="J1" s="8" t="s">
        <v>56</v>
      </c>
      <c r="K1" s="8" t="s">
        <v>67</v>
      </c>
      <c r="L1" s="8" t="s">
        <v>49</v>
      </c>
      <c r="M1" s="8" t="s">
        <v>46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47</v>
      </c>
      <c r="S1" s="8" t="s">
        <v>48</v>
      </c>
      <c r="T1" s="8" t="s">
        <v>57</v>
      </c>
      <c r="U1" s="8" t="s">
        <v>58</v>
      </c>
      <c r="V1" s="8" t="s">
        <v>59</v>
      </c>
    </row>
    <row r="2" spans="1:22" ht="34" x14ac:dyDescent="0.2">
      <c r="A2" s="13" t="s">
        <v>114</v>
      </c>
      <c r="B2" s="4">
        <v>12091.349932020063</v>
      </c>
      <c r="C2" s="4">
        <v>3365.6967668253619</v>
      </c>
      <c r="D2" s="4">
        <v>6579.0442698254574</v>
      </c>
      <c r="E2" s="4">
        <v>199.84743328396726</v>
      </c>
      <c r="F2" s="4">
        <v>1393.6783427640546</v>
      </c>
      <c r="G2" s="4">
        <v>891.97814599942512</v>
      </c>
      <c r="H2" s="4">
        <v>34570.352833077457</v>
      </c>
      <c r="I2" s="4">
        <v>6347.9403223383842</v>
      </c>
      <c r="J2" s="4">
        <v>4938.2707999252316</v>
      </c>
      <c r="K2" s="4">
        <v>18933.518583696092</v>
      </c>
      <c r="L2" s="4">
        <v>3106.719658696793</v>
      </c>
      <c r="M2" s="4">
        <v>19767.845478598498</v>
      </c>
      <c r="N2" s="4">
        <v>7849.8385554440874</v>
      </c>
      <c r="O2" s="4">
        <v>34720.218617293431</v>
      </c>
      <c r="P2" s="4">
        <v>30221.887418501232</v>
      </c>
      <c r="Q2" s="4">
        <v>6244.3473843032889</v>
      </c>
      <c r="R2" s="4">
        <v>21480.521579304455</v>
      </c>
      <c r="S2" s="4">
        <v>11487.66658911083</v>
      </c>
      <c r="T2" s="4">
        <v>5362.3272923241357</v>
      </c>
      <c r="U2" s="4">
        <v>425.03204343361335</v>
      </c>
      <c r="V2" s="4">
        <v>20840.861095696477</v>
      </c>
    </row>
    <row r="3" spans="1:22" ht="34" x14ac:dyDescent="0.2">
      <c r="A3" s="13" t="s">
        <v>115</v>
      </c>
      <c r="B3" s="4">
        <v>19344.522689004418</v>
      </c>
      <c r="C3" s="4">
        <v>5591.7392786760965</v>
      </c>
      <c r="D3" s="4">
        <v>8959.6579053045334</v>
      </c>
      <c r="E3" s="4">
        <v>262.49879190458341</v>
      </c>
      <c r="F3" s="4">
        <v>1458.9862469845193</v>
      </c>
      <c r="G3" s="4">
        <v>1303.4190073164505</v>
      </c>
      <c r="H3" s="4">
        <v>58703.058570600959</v>
      </c>
      <c r="I3" s="4">
        <v>5332.5265587061758</v>
      </c>
      <c r="J3" s="4">
        <v>4115.2256666043604</v>
      </c>
      <c r="K3" s="4">
        <v>527.4065590060161</v>
      </c>
      <c r="L3" s="4">
        <v>12246.641351167056</v>
      </c>
      <c r="M3" s="4">
        <v>1195.0510074478698</v>
      </c>
      <c r="N3" s="4">
        <v>6054.1727042102466</v>
      </c>
      <c r="O3" s="4">
        <v>26929.971019812387</v>
      </c>
      <c r="P3" s="4">
        <v>31330.102965886752</v>
      </c>
      <c r="Q3" s="4">
        <v>6432.9440666460869</v>
      </c>
      <c r="R3" s="4">
        <v>5752.8788813445954</v>
      </c>
      <c r="S3" s="4">
        <v>15188.394913376405</v>
      </c>
      <c r="T3" s="4">
        <v>4454.1601630695477</v>
      </c>
      <c r="U3" s="4">
        <v>359.47412480185511</v>
      </c>
      <c r="V3" s="4">
        <v>17373.319937683831</v>
      </c>
    </row>
    <row r="4" spans="1:22" ht="34" x14ac:dyDescent="0.2">
      <c r="A4" s="13" t="s">
        <v>116</v>
      </c>
      <c r="B4" s="4">
        <v>17986.135125745735</v>
      </c>
      <c r="C4" s="4">
        <v>6258.9176831095829</v>
      </c>
      <c r="D4" s="4">
        <v>8204.4070528707907</v>
      </c>
      <c r="E4" s="4">
        <v>159.18345108418626</v>
      </c>
      <c r="F4" s="4">
        <v>1658.9734428997006</v>
      </c>
      <c r="G4" s="4">
        <v>852.79001343873915</v>
      </c>
      <c r="H4" s="4">
        <v>42420.646789069084</v>
      </c>
      <c r="I4" s="4">
        <v>8082.3871539968604</v>
      </c>
      <c r="J4" s="4">
        <v>7837.1818558936375</v>
      </c>
      <c r="K4" s="4">
        <v>23431.652628430707</v>
      </c>
      <c r="L4" s="4">
        <v>3961.1018597737771</v>
      </c>
      <c r="M4" s="4">
        <v>33531.329301561185</v>
      </c>
      <c r="N4" s="4">
        <v>12214.123626348237</v>
      </c>
      <c r="O4" s="4">
        <v>59282.093194680645</v>
      </c>
      <c r="P4" s="4">
        <v>36798.916096379864</v>
      </c>
      <c r="Q4" s="4">
        <v>8521.6831301023594</v>
      </c>
      <c r="R4" s="4">
        <v>36500.332783112906</v>
      </c>
      <c r="S4" s="4">
        <v>17165.7327197132</v>
      </c>
      <c r="T4" s="4">
        <v>2378.6691567175071</v>
      </c>
      <c r="U4" s="4">
        <v>476.86583654126861</v>
      </c>
      <c r="V4" s="4">
        <v>31605.486217303096</v>
      </c>
    </row>
    <row r="5" spans="1:22" ht="34" x14ac:dyDescent="0.2">
      <c r="A5" s="13" t="s">
        <v>117</v>
      </c>
      <c r="B5" s="4">
        <v>29728.141169760776</v>
      </c>
      <c r="C5" s="4">
        <v>10398.511296564531</v>
      </c>
      <c r="D5" s="4">
        <v>12037.323078958012</v>
      </c>
      <c r="E5" s="4">
        <v>209.08681644876282</v>
      </c>
      <c r="F5" s="4">
        <v>1763.9257887041806</v>
      </c>
      <c r="G5" s="4">
        <v>1604.4779702700207</v>
      </c>
      <c r="H5" s="4">
        <v>75956.133100474588</v>
      </c>
      <c r="I5" s="4">
        <v>6735.3226283307176</v>
      </c>
      <c r="J5" s="4">
        <v>6530.9848799113652</v>
      </c>
      <c r="K5" s="4">
        <v>0</v>
      </c>
      <c r="L5" s="4">
        <v>15614.602912848382</v>
      </c>
      <c r="M5" s="4">
        <v>1545.9416747822122</v>
      </c>
      <c r="N5" s="4">
        <v>9420.1190689715568</v>
      </c>
      <c r="O5" s="4">
        <v>45777.173393274417</v>
      </c>
      <c r="P5" s="4">
        <v>38154.467752718447</v>
      </c>
      <c r="Q5" s="4">
        <v>8785.1385989849732</v>
      </c>
      <c r="R5" s="4">
        <v>8720.5643429480169</v>
      </c>
      <c r="S5" s="4">
        <v>22722.485863625483</v>
      </c>
      <c r="T5" s="4">
        <v>1982.9017666687162</v>
      </c>
      <c r="U5" s="4">
        <v>397.52401340525495</v>
      </c>
      <c r="V5" s="4">
        <v>26346.906748140464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6686-736E-9F4B-9BA9-9E38DA8FE88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FD9E-AF60-BC4D-AF81-F18BFF618CB0}">
  <dimension ref="A1:E23"/>
  <sheetViews>
    <sheetView workbookViewId="0">
      <selection activeCell="J30" sqref="J30"/>
    </sheetView>
  </sheetViews>
  <sheetFormatPr baseColWidth="10" defaultRowHeight="16" x14ac:dyDescent="0.2"/>
  <cols>
    <col min="1" max="1" width="25.83203125" customWidth="1"/>
  </cols>
  <sheetData>
    <row r="1" spans="1:5" ht="51" x14ac:dyDescent="0.2">
      <c r="A1" s="14" t="s">
        <v>0</v>
      </c>
      <c r="B1" s="13" t="s">
        <v>96</v>
      </c>
      <c r="C1" s="13" t="s">
        <v>97</v>
      </c>
      <c r="D1" s="13" t="s">
        <v>98</v>
      </c>
      <c r="E1" s="13" t="s">
        <v>99</v>
      </c>
    </row>
    <row r="2" spans="1:5" x14ac:dyDescent="0.2">
      <c r="A2" s="16" t="s">
        <v>46</v>
      </c>
      <c r="B2">
        <v>0</v>
      </c>
      <c r="C2">
        <v>0</v>
      </c>
      <c r="D2">
        <v>0</v>
      </c>
      <c r="E2">
        <v>0</v>
      </c>
    </row>
    <row r="3" spans="1:5" x14ac:dyDescent="0.2">
      <c r="A3" s="16" t="s">
        <v>47</v>
      </c>
      <c r="B3">
        <v>5.9253508608596128</v>
      </c>
      <c r="C3">
        <v>3.0509921191464313</v>
      </c>
      <c r="D3">
        <v>5.9253508608596128</v>
      </c>
      <c r="E3">
        <v>3.0509921191464313</v>
      </c>
    </row>
    <row r="4" spans="1:5" x14ac:dyDescent="0.2">
      <c r="A4" s="16" t="s">
        <v>48</v>
      </c>
      <c r="B4">
        <v>0.23803111990050083</v>
      </c>
      <c r="C4">
        <v>0.12256338704349233</v>
      </c>
      <c r="D4">
        <v>0.23803111990050083</v>
      </c>
      <c r="E4">
        <v>0.12256338704349233</v>
      </c>
    </row>
    <row r="5" spans="1:5" x14ac:dyDescent="0.2">
      <c r="A5" s="16" t="s">
        <v>49</v>
      </c>
      <c r="B5">
        <v>0</v>
      </c>
      <c r="C5">
        <v>0</v>
      </c>
      <c r="D5">
        <v>0</v>
      </c>
      <c r="E5">
        <v>0</v>
      </c>
    </row>
    <row r="6" spans="1:5" x14ac:dyDescent="0.2">
      <c r="A6" s="16" t="s">
        <v>50</v>
      </c>
      <c r="B6">
        <v>0.31713531844756759</v>
      </c>
      <c r="C6">
        <v>0.16329452550699292</v>
      </c>
      <c r="D6">
        <v>0.31713531844756759</v>
      </c>
      <c r="E6">
        <v>0.16329452550699292</v>
      </c>
    </row>
    <row r="7" spans="1:5" x14ac:dyDescent="0.2">
      <c r="A7" s="16" t="s">
        <v>51</v>
      </c>
      <c r="B7">
        <v>1.1892574441783783</v>
      </c>
      <c r="C7">
        <v>0.6123544706512235</v>
      </c>
      <c r="D7">
        <v>1.1892574441783783</v>
      </c>
      <c r="E7">
        <v>0.6123544706512235</v>
      </c>
    </row>
    <row r="8" spans="1:5" x14ac:dyDescent="0.2">
      <c r="A8" s="16" t="s">
        <v>52</v>
      </c>
      <c r="B8">
        <v>0.23715025603130266</v>
      </c>
      <c r="C8">
        <v>0.12210982593191039</v>
      </c>
      <c r="D8">
        <v>0.23715025603130266</v>
      </c>
      <c r="E8">
        <v>0.12210982593191039</v>
      </c>
    </row>
    <row r="9" spans="1:5" x14ac:dyDescent="0.2">
      <c r="A9" s="16" t="s">
        <v>53</v>
      </c>
      <c r="B9">
        <v>0.23715025603130266</v>
      </c>
      <c r="C9">
        <v>0.12210982593191039</v>
      </c>
      <c r="D9">
        <v>0.23715025603130266</v>
      </c>
      <c r="E9">
        <v>0.12210982593191039</v>
      </c>
    </row>
    <row r="10" spans="1:5" x14ac:dyDescent="0.2">
      <c r="A10" s="16" t="s">
        <v>54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6" t="s">
        <v>55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6" t="s">
        <v>56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6" t="s">
        <v>57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6" t="s">
        <v>58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6" t="s">
        <v>59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6" t="s">
        <v>60</v>
      </c>
      <c r="B16">
        <v>14.638847712913893</v>
      </c>
      <c r="C16">
        <v>7.5376142365695493</v>
      </c>
      <c r="D16">
        <v>14.638847712913893</v>
      </c>
      <c r="E16">
        <v>7.5376142365695493</v>
      </c>
    </row>
    <row r="17" spans="1:5" x14ac:dyDescent="0.2">
      <c r="A17" s="16" t="s">
        <v>61</v>
      </c>
      <c r="B17">
        <v>3.8056238213708107</v>
      </c>
      <c r="C17">
        <v>1.9595343060839148</v>
      </c>
      <c r="D17">
        <v>3.8056238213708107</v>
      </c>
      <c r="E17">
        <v>1.9595343060839148</v>
      </c>
    </row>
    <row r="18" spans="1:5" x14ac:dyDescent="0.2">
      <c r="A18" s="16" t="s">
        <v>62</v>
      </c>
      <c r="B18">
        <v>20.620220995791456</v>
      </c>
      <c r="C18">
        <v>10.617452574629581</v>
      </c>
      <c r="D18">
        <v>20.620220995791456</v>
      </c>
      <c r="E18">
        <v>10.617452574629581</v>
      </c>
    </row>
    <row r="19" spans="1:5" x14ac:dyDescent="0.2">
      <c r="A19" s="16" t="s">
        <v>63</v>
      </c>
      <c r="B19">
        <v>0.23803111990050083</v>
      </c>
      <c r="C19">
        <v>0.12256338704349233</v>
      </c>
      <c r="D19">
        <v>0.23803111990050083</v>
      </c>
      <c r="E19">
        <v>0.12256338704349233</v>
      </c>
    </row>
    <row r="20" spans="1:5" x14ac:dyDescent="0.2">
      <c r="A20" s="16" t="s">
        <v>64</v>
      </c>
      <c r="B20">
        <v>3.8335494358526545</v>
      </c>
      <c r="C20">
        <v>1.9739133414705325</v>
      </c>
      <c r="D20">
        <v>3.8335494358526545</v>
      </c>
      <c r="E20">
        <v>1.9739133414705325</v>
      </c>
    </row>
    <row r="21" spans="1:5" x14ac:dyDescent="0.2">
      <c r="A21" s="16" t="s">
        <v>65</v>
      </c>
      <c r="B21">
        <v>0.18387796241659385</v>
      </c>
      <c r="C21">
        <v>9.46796615747314E-2</v>
      </c>
      <c r="D21">
        <v>0.18387796241659385</v>
      </c>
      <c r="E21">
        <v>9.46796615747314E-2</v>
      </c>
    </row>
    <row r="22" spans="1:5" x14ac:dyDescent="0.2">
      <c r="A22" s="16" t="s">
        <v>66</v>
      </c>
      <c r="B22">
        <v>20.076297971870094</v>
      </c>
      <c r="C22">
        <v>10.337383951120996</v>
      </c>
      <c r="D22">
        <v>20.076297971870094</v>
      </c>
      <c r="E22">
        <v>10.337383951120996</v>
      </c>
    </row>
    <row r="23" spans="1:5" x14ac:dyDescent="0.2">
      <c r="A23" s="16" t="s">
        <v>67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7EE0-7753-8D43-A702-BBF9B99AB18A}">
  <dimension ref="A1:D23"/>
  <sheetViews>
    <sheetView zoomScale="111" workbookViewId="0">
      <selection activeCell="D1" sqref="D1"/>
    </sheetView>
  </sheetViews>
  <sheetFormatPr baseColWidth="10" defaultRowHeight="16" x14ac:dyDescent="0.2"/>
  <cols>
    <col min="1" max="1" width="26.6640625" style="4" customWidth="1"/>
    <col min="2" max="2" width="11.33203125" style="4" customWidth="1"/>
    <col min="3" max="3" width="43.6640625" style="4" customWidth="1"/>
    <col min="4" max="4" width="18.1640625" customWidth="1"/>
  </cols>
  <sheetData>
    <row r="1" spans="1:4" ht="34" x14ac:dyDescent="0.2">
      <c r="A1" s="1" t="s">
        <v>0</v>
      </c>
      <c r="B1" s="3" t="s">
        <v>22</v>
      </c>
      <c r="C1" s="6" t="s">
        <v>23</v>
      </c>
      <c r="D1" s="3" t="s">
        <v>44</v>
      </c>
    </row>
    <row r="2" spans="1:4" ht="32" x14ac:dyDescent="0.2">
      <c r="A2" s="2" t="s">
        <v>1</v>
      </c>
      <c r="B2" s="4">
        <v>8</v>
      </c>
      <c r="C2" s="5" t="s">
        <v>27</v>
      </c>
      <c r="D2">
        <v>542600.76738441805</v>
      </c>
    </row>
    <row r="3" spans="1:4" x14ac:dyDescent="0.2">
      <c r="A3" s="2" t="s">
        <v>2</v>
      </c>
      <c r="B3" s="4">
        <v>2</v>
      </c>
      <c r="C3" s="5" t="s">
        <v>28</v>
      </c>
      <c r="D3">
        <v>26523.026361647706</v>
      </c>
    </row>
    <row r="4" spans="1:4" ht="32" x14ac:dyDescent="0.2">
      <c r="A4" s="2" t="s">
        <v>3</v>
      </c>
      <c r="B4" s="4">
        <v>1</v>
      </c>
      <c r="C4" s="5" t="s">
        <v>29</v>
      </c>
      <c r="D4">
        <v>38428.40723068903</v>
      </c>
    </row>
    <row r="5" spans="1:4" x14ac:dyDescent="0.2">
      <c r="A5" s="2" t="s">
        <v>4</v>
      </c>
      <c r="B5" s="4">
        <v>2</v>
      </c>
      <c r="C5" s="5" t="s">
        <v>28</v>
      </c>
      <c r="D5">
        <v>41314.01333995317</v>
      </c>
    </row>
    <row r="6" spans="1:4" ht="32" x14ac:dyDescent="0.2">
      <c r="A6" s="2" t="s">
        <v>5</v>
      </c>
      <c r="B6" s="4">
        <v>1</v>
      </c>
      <c r="C6" s="5" t="s">
        <v>30</v>
      </c>
      <c r="D6">
        <v>34633.574789888626</v>
      </c>
    </row>
    <row r="7" spans="1:4" ht="32" x14ac:dyDescent="0.2">
      <c r="A7" s="2" t="s">
        <v>6</v>
      </c>
      <c r="B7" s="4">
        <v>4</v>
      </c>
      <c r="C7" s="5" t="s">
        <v>31</v>
      </c>
      <c r="D7">
        <v>66636.710839740321</v>
      </c>
    </row>
    <row r="8" spans="1:4" ht="32" x14ac:dyDescent="0.2">
      <c r="A8" s="2" t="s">
        <v>7</v>
      </c>
      <c r="B8" s="4">
        <v>1</v>
      </c>
      <c r="C8" s="5" t="s">
        <v>32</v>
      </c>
      <c r="D8">
        <v>6410.0400527273314</v>
      </c>
    </row>
    <row r="9" spans="1:4" ht="32" x14ac:dyDescent="0.2">
      <c r="A9" s="2" t="s">
        <v>8</v>
      </c>
      <c r="B9" s="4">
        <v>4</v>
      </c>
      <c r="C9" s="5" t="s">
        <v>33</v>
      </c>
      <c r="D9">
        <v>165111.09331724088</v>
      </c>
    </row>
    <row r="10" spans="1:4" x14ac:dyDescent="0.2">
      <c r="A10" s="2" t="s">
        <v>9</v>
      </c>
      <c r="B10" s="4">
        <v>1</v>
      </c>
      <c r="C10" s="5" t="s">
        <v>34</v>
      </c>
      <c r="D10">
        <v>528027.2963398837</v>
      </c>
    </row>
    <row r="11" spans="1:4" ht="32" x14ac:dyDescent="0.2">
      <c r="A11" s="2" t="s">
        <v>10</v>
      </c>
      <c r="B11" s="4">
        <v>1.4166666666666667</v>
      </c>
      <c r="C11" s="5" t="s">
        <v>35</v>
      </c>
      <c r="D11">
        <v>3570877.5716404868</v>
      </c>
    </row>
    <row r="12" spans="1:4" x14ac:dyDescent="0.2">
      <c r="A12" s="2" t="s">
        <v>11</v>
      </c>
      <c r="B12" s="4">
        <v>1</v>
      </c>
      <c r="C12" s="5" t="s">
        <v>36</v>
      </c>
      <c r="D12">
        <v>12587914.612522956</v>
      </c>
    </row>
    <row r="13" spans="1:4" ht="32" x14ac:dyDescent="0.2">
      <c r="A13" s="2" t="s">
        <v>12</v>
      </c>
      <c r="B13" s="4">
        <v>8</v>
      </c>
      <c r="C13" s="5" t="s">
        <v>37</v>
      </c>
      <c r="D13">
        <v>105443.24052731867</v>
      </c>
    </row>
    <row r="14" spans="1:4" x14ac:dyDescent="0.2">
      <c r="A14" s="2" t="s">
        <v>13</v>
      </c>
      <c r="B14" s="4">
        <v>2</v>
      </c>
      <c r="C14" s="5" t="s">
        <v>24</v>
      </c>
      <c r="D14">
        <v>8637.4064410000374</v>
      </c>
    </row>
    <row r="15" spans="1:4" ht="32" x14ac:dyDescent="0.2">
      <c r="A15" s="2" t="s">
        <v>3</v>
      </c>
      <c r="B15" s="4">
        <v>1</v>
      </c>
      <c r="C15" s="5" t="s">
        <v>38</v>
      </c>
      <c r="D15">
        <v>8489.6314220603981</v>
      </c>
    </row>
    <row r="16" spans="1:4" x14ac:dyDescent="0.2">
      <c r="A16" s="2" t="s">
        <v>14</v>
      </c>
      <c r="B16" s="4">
        <v>2</v>
      </c>
      <c r="C16" s="5" t="s">
        <v>24</v>
      </c>
      <c r="D16">
        <v>12323.552600129673</v>
      </c>
    </row>
    <row r="17" spans="1:4" x14ac:dyDescent="0.2">
      <c r="A17" s="2" t="s">
        <v>15</v>
      </c>
      <c r="B17" s="4">
        <v>1</v>
      </c>
      <c r="C17" s="5" t="s">
        <v>39</v>
      </c>
      <c r="D17">
        <v>21708.573327470265</v>
      </c>
    </row>
    <row r="18" spans="1:4" x14ac:dyDescent="0.2">
      <c r="A18" s="2" t="s">
        <v>16</v>
      </c>
      <c r="B18" s="4">
        <v>4</v>
      </c>
      <c r="C18" s="5" t="s">
        <v>40</v>
      </c>
      <c r="D18">
        <v>41768.368767646563</v>
      </c>
    </row>
    <row r="19" spans="1:4" x14ac:dyDescent="0.2">
      <c r="A19" s="2" t="s">
        <v>17</v>
      </c>
      <c r="B19" s="4">
        <v>1</v>
      </c>
      <c r="C19" s="5" t="s">
        <v>25</v>
      </c>
      <c r="D19">
        <v>4294.8232861459956</v>
      </c>
    </row>
    <row r="20" spans="1:4" x14ac:dyDescent="0.2">
      <c r="A20" s="2" t="s">
        <v>18</v>
      </c>
      <c r="B20" s="4">
        <v>4</v>
      </c>
      <c r="C20" s="5" t="s">
        <v>26</v>
      </c>
      <c r="D20">
        <v>110626.91692202364</v>
      </c>
    </row>
    <row r="21" spans="1:4" x14ac:dyDescent="0.2">
      <c r="A21" s="2" t="s">
        <v>19</v>
      </c>
      <c r="B21" s="4">
        <v>1</v>
      </c>
      <c r="C21" s="5" t="s">
        <v>41</v>
      </c>
      <c r="D21">
        <v>28490.951708855187</v>
      </c>
    </row>
    <row r="22" spans="1:4" x14ac:dyDescent="0.2">
      <c r="A22" s="2" t="s">
        <v>20</v>
      </c>
      <c r="B22" s="4">
        <v>1.4166666666666667</v>
      </c>
      <c r="C22" s="5" t="s">
        <v>42</v>
      </c>
      <c r="D22">
        <v>1820086.5119857087</v>
      </c>
    </row>
    <row r="23" spans="1:4" x14ac:dyDescent="0.2">
      <c r="A23" s="2" t="s">
        <v>21</v>
      </c>
      <c r="B23" s="4">
        <v>1</v>
      </c>
      <c r="C23" s="5" t="s">
        <v>43</v>
      </c>
      <c r="D23">
        <v>3051150.2829835229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6B74-A4BA-104C-8D37-DBD2A8421ECE}">
  <dimension ref="A1:K24"/>
  <sheetViews>
    <sheetView workbookViewId="0">
      <selection activeCell="E29" sqref="E29"/>
    </sheetView>
  </sheetViews>
  <sheetFormatPr baseColWidth="10" defaultRowHeight="16" x14ac:dyDescent="0.2"/>
  <sheetData>
    <row r="1" spans="1:11" x14ac:dyDescent="0.2">
      <c r="A1" s="20" t="s">
        <v>113</v>
      </c>
      <c r="C1" t="s">
        <v>0</v>
      </c>
      <c r="D1" t="s">
        <v>72</v>
      </c>
      <c r="E1" t="s">
        <v>73</v>
      </c>
      <c r="F1" t="s">
        <v>100</v>
      </c>
      <c r="G1" t="s">
        <v>74</v>
      </c>
      <c r="H1" t="s">
        <v>75</v>
      </c>
      <c r="I1" t="s">
        <v>101</v>
      </c>
      <c r="J1" t="s">
        <v>77</v>
      </c>
      <c r="K1" t="s">
        <v>76</v>
      </c>
    </row>
    <row r="2" spans="1:11" x14ac:dyDescent="0.2">
      <c r="A2" s="21" t="s">
        <v>111</v>
      </c>
      <c r="B2" t="s">
        <v>105</v>
      </c>
      <c r="C2" t="s">
        <v>60</v>
      </c>
      <c r="D2">
        <v>9.6315802628663256</v>
      </c>
      <c r="E2">
        <v>43.230604363407878</v>
      </c>
      <c r="F2">
        <v>52.8621846262742</v>
      </c>
      <c r="G2">
        <v>9.6315802628663256</v>
      </c>
      <c r="H2">
        <v>94.398977565032098</v>
      </c>
      <c r="I2">
        <v>104.03055782789842</v>
      </c>
      <c r="J2">
        <v>52.862184626274207</v>
      </c>
      <c r="K2">
        <v>104.03055782789842</v>
      </c>
    </row>
    <row r="3" spans="1:11" x14ac:dyDescent="0.2">
      <c r="A3" s="21" t="s">
        <v>109</v>
      </c>
      <c r="B3" t="s">
        <v>105</v>
      </c>
      <c r="C3" t="s">
        <v>61</v>
      </c>
      <c r="D3">
        <v>0</v>
      </c>
      <c r="E3">
        <v>14.232126630150749</v>
      </c>
      <c r="F3">
        <v>14.232126630150749</v>
      </c>
      <c r="G3">
        <v>0</v>
      </c>
      <c r="H3">
        <v>28.008227107511114</v>
      </c>
      <c r="I3">
        <v>28.008227107511114</v>
      </c>
      <c r="J3">
        <v>14.232126630150749</v>
      </c>
      <c r="K3">
        <v>28.008227107511114</v>
      </c>
    </row>
    <row r="4" spans="1:11" x14ac:dyDescent="0.2">
      <c r="A4" s="21" t="s">
        <v>110</v>
      </c>
      <c r="B4" t="s">
        <v>105</v>
      </c>
      <c r="C4" t="s">
        <v>62</v>
      </c>
      <c r="D4">
        <v>28.548574466225901</v>
      </c>
      <c r="E4">
        <v>10.662386657658821</v>
      </c>
      <c r="F4">
        <v>39.210961123884722</v>
      </c>
      <c r="G4">
        <v>28.548574466225901</v>
      </c>
      <c r="H4">
        <v>48.616949197325127</v>
      </c>
      <c r="I4">
        <v>77.165523663551028</v>
      </c>
      <c r="J4">
        <v>39.210961123884722</v>
      </c>
      <c r="K4">
        <v>77.165523663551028</v>
      </c>
    </row>
    <row r="5" spans="1:11" x14ac:dyDescent="0.2">
      <c r="A5" s="21" t="s">
        <v>108</v>
      </c>
      <c r="B5" t="s">
        <v>105</v>
      </c>
      <c r="C5" t="s">
        <v>63</v>
      </c>
      <c r="D5">
        <v>0</v>
      </c>
      <c r="E5">
        <v>0.29045156388062754</v>
      </c>
      <c r="F5">
        <v>0.29045156388062754</v>
      </c>
      <c r="G5">
        <v>0</v>
      </c>
      <c r="H5">
        <v>0.57159647158185956</v>
      </c>
      <c r="I5">
        <v>0.57159647158185956</v>
      </c>
      <c r="J5">
        <v>0.29045156388062754</v>
      </c>
      <c r="K5">
        <v>0.57159647158185956</v>
      </c>
    </row>
    <row r="6" spans="1:11" x14ac:dyDescent="0.2">
      <c r="A6" s="21" t="s">
        <v>111</v>
      </c>
      <c r="B6" t="s">
        <v>105</v>
      </c>
      <c r="C6" t="s">
        <v>64</v>
      </c>
      <c r="D6">
        <v>3.5505269805345128</v>
      </c>
      <c r="E6">
        <v>-1.2269144694894925</v>
      </c>
      <c r="F6">
        <v>2.3236125110450203</v>
      </c>
      <c r="G6">
        <v>3.5505269805345128</v>
      </c>
      <c r="H6">
        <v>1.0222447921203637</v>
      </c>
      <c r="I6">
        <v>4.5727717726548764</v>
      </c>
      <c r="J6">
        <v>2.3236125110450203</v>
      </c>
      <c r="K6">
        <v>4.5727717726548764</v>
      </c>
    </row>
    <row r="7" spans="1:11" x14ac:dyDescent="0.2">
      <c r="A7" s="21" t="s">
        <v>111</v>
      </c>
      <c r="B7" t="s">
        <v>105</v>
      </c>
      <c r="C7" t="s">
        <v>65</v>
      </c>
      <c r="D7">
        <v>3.4019302211865456</v>
      </c>
      <c r="E7">
        <v>-0.49741458238027025</v>
      </c>
      <c r="F7">
        <v>2.9045156388062754</v>
      </c>
      <c r="G7">
        <v>3.4019302211865456</v>
      </c>
      <c r="H7">
        <v>2.3140344946320495</v>
      </c>
      <c r="I7">
        <v>5.7159647158185951</v>
      </c>
      <c r="J7">
        <v>2.9045156388062754</v>
      </c>
      <c r="K7">
        <v>5.7159647158185951</v>
      </c>
    </row>
    <row r="8" spans="1:11" x14ac:dyDescent="0.2">
      <c r="A8" s="21" t="s">
        <v>112</v>
      </c>
      <c r="B8" t="s">
        <v>105</v>
      </c>
      <c r="C8" t="s">
        <v>66</v>
      </c>
      <c r="D8">
        <v>55.903196747436823</v>
      </c>
      <c r="E8">
        <v>88.451230501235074</v>
      </c>
      <c r="F8">
        <v>144.3544272486719</v>
      </c>
      <c r="G8">
        <v>55.903196747436823</v>
      </c>
      <c r="H8">
        <v>228.18024962874733</v>
      </c>
      <c r="I8">
        <v>284.08344637618416</v>
      </c>
      <c r="J8">
        <v>144.3544272486719</v>
      </c>
      <c r="K8">
        <v>284.08344637618416</v>
      </c>
    </row>
    <row r="9" spans="1:11" x14ac:dyDescent="0.2">
      <c r="A9" s="21" t="s">
        <v>112</v>
      </c>
      <c r="B9" t="s">
        <v>106</v>
      </c>
      <c r="C9" t="s">
        <v>54</v>
      </c>
      <c r="D9">
        <v>41.472786578072117</v>
      </c>
      <c r="E9">
        <v>281.5821635581965</v>
      </c>
      <c r="F9">
        <v>323.05495013626864</v>
      </c>
      <c r="G9">
        <v>41.472786578072117</v>
      </c>
      <c r="H9">
        <v>227.73967186881842</v>
      </c>
      <c r="I9">
        <v>269.21245844689054</v>
      </c>
      <c r="J9">
        <v>323.05495013626859</v>
      </c>
      <c r="K9">
        <v>269.21245844689054</v>
      </c>
    </row>
    <row r="10" spans="1:11" x14ac:dyDescent="0.2">
      <c r="A10" s="21" t="s">
        <v>106</v>
      </c>
      <c r="B10" t="s">
        <v>106</v>
      </c>
      <c r="C10" t="s">
        <v>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21" t="s">
        <v>106</v>
      </c>
      <c r="B11" t="s">
        <v>106</v>
      </c>
      <c r="C11" t="s">
        <v>56</v>
      </c>
      <c r="D11">
        <v>0</v>
      </c>
      <c r="E11">
        <v>110.5953883349388</v>
      </c>
      <c r="F11">
        <v>110.5953883349388</v>
      </c>
      <c r="G11">
        <v>0</v>
      </c>
      <c r="H11">
        <v>92.162823612449017</v>
      </c>
      <c r="I11">
        <v>92.162823612449017</v>
      </c>
      <c r="J11">
        <v>110.5953883349388</v>
      </c>
      <c r="K11">
        <v>92.162823612449017</v>
      </c>
    </row>
    <row r="12" spans="1:11" x14ac:dyDescent="0.2">
      <c r="A12" s="21" t="s">
        <v>106</v>
      </c>
      <c r="B12" t="s">
        <v>106</v>
      </c>
      <c r="C12" t="s">
        <v>67</v>
      </c>
      <c r="D12">
        <v>15.465460911889039</v>
      </c>
      <c r="E12">
        <v>131.90150000483223</v>
      </c>
      <c r="F12">
        <v>147.36696091672127</v>
      </c>
      <c r="G12">
        <v>0</v>
      </c>
      <c r="H12">
        <v>0</v>
      </c>
      <c r="I12">
        <v>0</v>
      </c>
      <c r="J12">
        <v>147.36696091672127</v>
      </c>
      <c r="K12">
        <v>0</v>
      </c>
    </row>
    <row r="13" spans="1:11" x14ac:dyDescent="0.2">
      <c r="A13" s="21" t="s">
        <v>107</v>
      </c>
      <c r="B13" t="s">
        <v>108</v>
      </c>
      <c r="C13" t="s">
        <v>49</v>
      </c>
      <c r="D13">
        <v>0</v>
      </c>
      <c r="E13">
        <v>3.7836945958082384</v>
      </c>
      <c r="F13">
        <v>3.7836945958082384</v>
      </c>
      <c r="G13">
        <v>0</v>
      </c>
      <c r="H13">
        <v>14.915266193232954</v>
      </c>
      <c r="I13">
        <v>14.915266193232954</v>
      </c>
      <c r="J13">
        <v>3.7836945958082384</v>
      </c>
      <c r="K13">
        <v>14.915266193232954</v>
      </c>
    </row>
    <row r="14" spans="1:11" x14ac:dyDescent="0.2">
      <c r="A14" s="21" t="s">
        <v>107</v>
      </c>
      <c r="B14" t="s">
        <v>111</v>
      </c>
      <c r="C14" t="s">
        <v>46</v>
      </c>
      <c r="D14">
        <v>1.219674619498138</v>
      </c>
      <c r="E14">
        <v>56.450170344237982</v>
      </c>
      <c r="F14">
        <v>57.669844963736118</v>
      </c>
      <c r="G14">
        <v>1.219674619498138</v>
      </c>
      <c r="H14">
        <v>1.4391587332111389</v>
      </c>
      <c r="I14">
        <v>2.6588333527092769</v>
      </c>
      <c r="J14">
        <v>57.669844963736118</v>
      </c>
      <c r="K14">
        <v>2.6588333527092769</v>
      </c>
    </row>
    <row r="15" spans="1:11" x14ac:dyDescent="0.2">
      <c r="A15" s="21" t="s">
        <v>107</v>
      </c>
      <c r="B15" t="s">
        <v>111</v>
      </c>
      <c r="C15" t="s">
        <v>50</v>
      </c>
      <c r="D15">
        <v>0</v>
      </c>
      <c r="E15">
        <v>25.337780853632342</v>
      </c>
      <c r="F15">
        <v>25.337780853632342</v>
      </c>
      <c r="G15">
        <v>0</v>
      </c>
      <c r="H15">
        <v>19.623009628492444</v>
      </c>
      <c r="I15">
        <v>19.623009628492444</v>
      </c>
      <c r="J15">
        <v>25.337780853632342</v>
      </c>
      <c r="K15">
        <v>19.623009628492444</v>
      </c>
    </row>
    <row r="16" spans="1:11" x14ac:dyDescent="0.2">
      <c r="A16" s="21" t="s">
        <v>105</v>
      </c>
      <c r="B16" t="s">
        <v>111</v>
      </c>
      <c r="C16" t="s">
        <v>51</v>
      </c>
      <c r="D16">
        <v>2.8456038730574504</v>
      </c>
      <c r="E16">
        <v>132.28922734631504</v>
      </c>
      <c r="F16">
        <v>135.1348312193725</v>
      </c>
      <c r="G16">
        <v>2.8456038730574504</v>
      </c>
      <c r="H16">
        <v>101.81044747890223</v>
      </c>
      <c r="I16">
        <v>104.65605135195969</v>
      </c>
      <c r="J16">
        <v>135.1348312193725</v>
      </c>
      <c r="K16">
        <v>104.65605135195969</v>
      </c>
    </row>
    <row r="17" spans="1:11" x14ac:dyDescent="0.2">
      <c r="A17" s="21" t="s">
        <v>105</v>
      </c>
      <c r="B17" t="s">
        <v>112</v>
      </c>
      <c r="C17" t="s">
        <v>52</v>
      </c>
      <c r="D17">
        <v>1.7410162331252717</v>
      </c>
      <c r="E17">
        <v>83.125633747721949</v>
      </c>
      <c r="F17">
        <v>84.866649980847214</v>
      </c>
      <c r="G17">
        <v>1.7410162331252717</v>
      </c>
      <c r="H17">
        <v>86.3756197036532</v>
      </c>
      <c r="I17">
        <v>88.116635936778465</v>
      </c>
      <c r="J17">
        <v>84.866649980847214</v>
      </c>
      <c r="K17">
        <v>88.116635936778465</v>
      </c>
    </row>
    <row r="18" spans="1:11" x14ac:dyDescent="0.2">
      <c r="A18" s="21" t="s">
        <v>105</v>
      </c>
      <c r="B18" t="s">
        <v>112</v>
      </c>
      <c r="C18" t="s">
        <v>53</v>
      </c>
      <c r="D18">
        <v>1.0005406503582983</v>
      </c>
      <c r="E18">
        <v>15.582597851646332</v>
      </c>
      <c r="F18">
        <v>16.58313850200463</v>
      </c>
      <c r="G18">
        <v>1.0005406503582983</v>
      </c>
      <c r="H18">
        <v>16.217652578667376</v>
      </c>
      <c r="I18">
        <v>17.218193229025676</v>
      </c>
      <c r="J18">
        <v>16.58313850200463</v>
      </c>
      <c r="K18">
        <v>17.218193229025676</v>
      </c>
    </row>
    <row r="19" spans="1:11" x14ac:dyDescent="0.2">
      <c r="A19" s="21" t="s">
        <v>105</v>
      </c>
      <c r="B19" t="s">
        <v>109</v>
      </c>
      <c r="C19" t="s">
        <v>47</v>
      </c>
      <c r="D19">
        <v>49.747050424978788</v>
      </c>
      <c r="E19">
        <v>910.09649863236405</v>
      </c>
      <c r="F19">
        <v>959.84354905734278</v>
      </c>
      <c r="G19">
        <v>49.747050424978788</v>
      </c>
      <c r="H19">
        <v>177.94094502070371</v>
      </c>
      <c r="I19">
        <v>227.6879954456825</v>
      </c>
      <c r="J19">
        <v>959.84354905734278</v>
      </c>
      <c r="K19">
        <v>227.6879954456825</v>
      </c>
    </row>
    <row r="20" spans="1:11" x14ac:dyDescent="0.2">
      <c r="A20" s="21" t="s">
        <v>105</v>
      </c>
      <c r="B20" t="s">
        <v>110</v>
      </c>
      <c r="C20" t="s">
        <v>48</v>
      </c>
      <c r="D20">
        <v>9.8256031754527058</v>
      </c>
      <c r="E20">
        <v>1004.9480625081075</v>
      </c>
      <c r="F20">
        <v>1014.7736656835601</v>
      </c>
      <c r="G20">
        <v>9.8256031754527058</v>
      </c>
      <c r="H20">
        <v>1333.6349655192951</v>
      </c>
      <c r="I20">
        <v>1343.4605686947477</v>
      </c>
      <c r="J20">
        <v>1014.7736656835601</v>
      </c>
      <c r="K20">
        <v>1343.4605686947477</v>
      </c>
    </row>
    <row r="21" spans="1:11" x14ac:dyDescent="0.2">
      <c r="A21" s="21" t="s">
        <v>105</v>
      </c>
      <c r="B21" t="s">
        <v>107</v>
      </c>
      <c r="C21" t="s">
        <v>57</v>
      </c>
      <c r="D21">
        <v>2.1314507577892288</v>
      </c>
      <c r="E21">
        <v>66.242924101795168</v>
      </c>
      <c r="F21">
        <v>68.374374859584393</v>
      </c>
      <c r="G21">
        <v>2.1314507577892288</v>
      </c>
      <c r="H21">
        <v>54.866668682677577</v>
      </c>
      <c r="I21">
        <v>56.998119440466809</v>
      </c>
      <c r="J21">
        <v>68.374374859584393</v>
      </c>
      <c r="K21">
        <v>56.998119440466809</v>
      </c>
    </row>
    <row r="22" spans="1:11" x14ac:dyDescent="0.2">
      <c r="A22" s="21" t="s">
        <v>105</v>
      </c>
      <c r="B22" t="s">
        <v>107</v>
      </c>
      <c r="C22" t="s">
        <v>58</v>
      </c>
      <c r="D22">
        <v>28.962134979612465</v>
      </c>
      <c r="E22">
        <v>48.408868150969873</v>
      </c>
      <c r="F22">
        <v>77.371003130582338</v>
      </c>
      <c r="G22">
        <v>28.962134979612465</v>
      </c>
      <c r="H22">
        <v>35.535737018810501</v>
      </c>
      <c r="I22">
        <v>64.497871998422966</v>
      </c>
      <c r="J22">
        <v>77.371003130582338</v>
      </c>
      <c r="K22">
        <v>64.497871998422966</v>
      </c>
    </row>
    <row r="23" spans="1:11" x14ac:dyDescent="0.2">
      <c r="A23" s="21" t="s">
        <v>106</v>
      </c>
      <c r="B23" t="s">
        <v>107</v>
      </c>
      <c r="C23" t="s">
        <v>59</v>
      </c>
      <c r="D23">
        <v>0</v>
      </c>
      <c r="E23">
        <v>618.9680250446587</v>
      </c>
      <c r="F23">
        <v>618.9680250446587</v>
      </c>
      <c r="G23">
        <v>0</v>
      </c>
      <c r="H23">
        <v>515.98297598738372</v>
      </c>
      <c r="I23">
        <v>515.98297598738372</v>
      </c>
      <c r="J23">
        <v>618.9680250446587</v>
      </c>
      <c r="K23">
        <v>515.98297598738372</v>
      </c>
    </row>
    <row r="24" spans="1:11" x14ac:dyDescent="0.2">
      <c r="C24" t="s">
        <v>78</v>
      </c>
      <c r="D24">
        <v>0</v>
      </c>
      <c r="E24">
        <v>2.730052103228275</v>
      </c>
      <c r="F24">
        <v>2.730052103228275</v>
      </c>
      <c r="G24">
        <v>0</v>
      </c>
      <c r="H24">
        <v>2.6588333527092769</v>
      </c>
      <c r="I24">
        <v>2.6588333527092769</v>
      </c>
      <c r="J24">
        <v>2.730052103228275</v>
      </c>
      <c r="K24">
        <v>2.6588333527092769</v>
      </c>
    </row>
  </sheetData>
  <sortState xmlns:xlrd2="http://schemas.microsoft.com/office/spreadsheetml/2017/richdata2" ref="B2:K24">
    <sortCondition ref="B2:B2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5E86-38A6-DD4D-998C-E5AB078713B5}">
  <dimension ref="A1:D23"/>
  <sheetViews>
    <sheetView workbookViewId="0">
      <selection activeCell="G7" sqref="G7"/>
    </sheetView>
  </sheetViews>
  <sheetFormatPr baseColWidth="10" defaultRowHeight="16" x14ac:dyDescent="0.2"/>
  <cols>
    <col min="1" max="1" width="25" style="4" customWidth="1"/>
    <col min="2" max="2" width="10.83203125" style="4"/>
    <col min="3" max="3" width="37.33203125" style="4" customWidth="1"/>
    <col min="4" max="4" width="17.83203125" customWidth="1"/>
  </cols>
  <sheetData>
    <row r="1" spans="1:4" ht="34" x14ac:dyDescent="0.2">
      <c r="A1" s="1" t="s">
        <v>0</v>
      </c>
      <c r="B1" s="3" t="s">
        <v>22</v>
      </c>
      <c r="C1" s="6" t="s">
        <v>23</v>
      </c>
      <c r="D1" s="3" t="s">
        <v>70</v>
      </c>
    </row>
    <row r="2" spans="1:4" ht="32" x14ac:dyDescent="0.2">
      <c r="A2" s="2" t="s">
        <v>1</v>
      </c>
      <c r="B2" s="4">
        <v>8</v>
      </c>
      <c r="C2" s="5" t="s">
        <v>27</v>
      </c>
      <c r="D2">
        <v>0</v>
      </c>
    </row>
    <row r="3" spans="1:4" x14ac:dyDescent="0.2">
      <c r="A3" s="2" t="s">
        <v>2</v>
      </c>
      <c r="B3" s="4">
        <v>2</v>
      </c>
      <c r="C3" s="5" t="s">
        <v>28</v>
      </c>
      <c r="D3">
        <v>0</v>
      </c>
    </row>
    <row r="4" spans="1:4" ht="32" x14ac:dyDescent="0.2">
      <c r="A4" s="2" t="s">
        <v>3</v>
      </c>
      <c r="B4" s="4">
        <v>1</v>
      </c>
      <c r="C4" s="5" t="s">
        <v>29</v>
      </c>
      <c r="D4">
        <v>0</v>
      </c>
    </row>
    <row r="5" spans="1:4" x14ac:dyDescent="0.2">
      <c r="A5" s="2" t="s">
        <v>4</v>
      </c>
      <c r="B5" s="4">
        <v>2</v>
      </c>
      <c r="C5" s="5" t="s">
        <v>28</v>
      </c>
      <c r="D5">
        <v>0</v>
      </c>
    </row>
    <row r="6" spans="1:4" ht="32" x14ac:dyDescent="0.2">
      <c r="A6" s="2" t="s">
        <v>5</v>
      </c>
      <c r="B6" s="4">
        <v>1</v>
      </c>
      <c r="C6" s="5" t="s">
        <v>30</v>
      </c>
      <c r="D6">
        <v>0</v>
      </c>
    </row>
    <row r="7" spans="1:4" ht="32" x14ac:dyDescent="0.2">
      <c r="A7" s="2" t="s">
        <v>6</v>
      </c>
      <c r="B7" s="4">
        <v>4</v>
      </c>
      <c r="C7" s="5" t="s">
        <v>31</v>
      </c>
      <c r="D7">
        <v>0</v>
      </c>
    </row>
    <row r="8" spans="1:4" ht="32" x14ac:dyDescent="0.2">
      <c r="A8" s="2" t="s">
        <v>7</v>
      </c>
      <c r="B8" s="4">
        <v>1</v>
      </c>
      <c r="C8" s="5" t="s">
        <v>32</v>
      </c>
      <c r="D8">
        <v>0</v>
      </c>
    </row>
    <row r="9" spans="1:4" ht="32" x14ac:dyDescent="0.2">
      <c r="A9" s="2" t="s">
        <v>8</v>
      </c>
      <c r="B9" s="4">
        <v>4</v>
      </c>
      <c r="C9" s="5" t="s">
        <v>33</v>
      </c>
      <c r="D9">
        <v>0</v>
      </c>
    </row>
    <row r="10" spans="1:4" ht="32" x14ac:dyDescent="0.2">
      <c r="A10" s="2" t="s">
        <v>9</v>
      </c>
      <c r="B10" s="4">
        <v>1</v>
      </c>
      <c r="C10" s="5" t="s">
        <v>34</v>
      </c>
      <c r="D10">
        <v>0</v>
      </c>
    </row>
    <row r="11" spans="1:4" ht="32" x14ac:dyDescent="0.2">
      <c r="A11" s="2" t="s">
        <v>10</v>
      </c>
      <c r="B11" s="4">
        <v>1.4166666666666667</v>
      </c>
      <c r="C11" s="5" t="s">
        <v>35</v>
      </c>
      <c r="D11">
        <v>0</v>
      </c>
    </row>
    <row r="12" spans="1:4" x14ac:dyDescent="0.2">
      <c r="A12" s="2" t="s">
        <v>11</v>
      </c>
      <c r="B12" s="4">
        <v>1</v>
      </c>
      <c r="C12" s="5" t="s">
        <v>36</v>
      </c>
      <c r="D12">
        <v>0</v>
      </c>
    </row>
    <row r="13" spans="1:4" ht="32" x14ac:dyDescent="0.2">
      <c r="A13" s="2" t="s">
        <v>12</v>
      </c>
      <c r="B13" s="4">
        <v>8</v>
      </c>
      <c r="C13" s="5" t="s">
        <v>37</v>
      </c>
      <c r="D13">
        <v>648044.00791173673</v>
      </c>
    </row>
    <row r="14" spans="1:4" x14ac:dyDescent="0.2">
      <c r="A14" s="2" t="s">
        <v>13</v>
      </c>
      <c r="B14" s="4">
        <v>2</v>
      </c>
      <c r="C14" s="5" t="s">
        <v>24</v>
      </c>
      <c r="D14">
        <v>35160.432802647745</v>
      </c>
    </row>
    <row r="15" spans="1:4" ht="32" x14ac:dyDescent="0.2">
      <c r="A15" s="2" t="s">
        <v>3</v>
      </c>
      <c r="B15" s="4">
        <v>1</v>
      </c>
      <c r="C15" s="5" t="s">
        <v>38</v>
      </c>
      <c r="D15">
        <v>46918.038652749434</v>
      </c>
    </row>
    <row r="16" spans="1:4" x14ac:dyDescent="0.2">
      <c r="A16" s="2" t="s">
        <v>14</v>
      </c>
      <c r="B16" s="4">
        <v>2</v>
      </c>
      <c r="C16" s="5" t="s">
        <v>24</v>
      </c>
      <c r="D16">
        <v>53637.565940082844</v>
      </c>
    </row>
    <row r="17" spans="1:4" x14ac:dyDescent="0.2">
      <c r="A17" s="2" t="s">
        <v>15</v>
      </c>
      <c r="B17" s="4">
        <v>1</v>
      </c>
      <c r="C17" s="5" t="s">
        <v>39</v>
      </c>
      <c r="D17">
        <v>56342.148117358898</v>
      </c>
    </row>
    <row r="18" spans="1:4" x14ac:dyDescent="0.2">
      <c r="A18" s="2" t="s">
        <v>16</v>
      </c>
      <c r="B18" s="4">
        <v>4</v>
      </c>
      <c r="C18" s="5" t="s">
        <v>40</v>
      </c>
      <c r="D18">
        <v>108405.0796073869</v>
      </c>
    </row>
    <row r="19" spans="1:4" x14ac:dyDescent="0.2">
      <c r="A19" s="2" t="s">
        <v>17</v>
      </c>
      <c r="B19" s="4">
        <v>1</v>
      </c>
      <c r="C19" s="5" t="s">
        <v>25</v>
      </c>
      <c r="D19">
        <v>10704.863338873327</v>
      </c>
    </row>
    <row r="20" spans="1:4" x14ac:dyDescent="0.2">
      <c r="A20" s="2" t="s">
        <v>18</v>
      </c>
      <c r="B20" s="4">
        <v>4</v>
      </c>
      <c r="C20" s="5" t="s">
        <v>26</v>
      </c>
      <c r="D20">
        <v>275738.01023926452</v>
      </c>
    </row>
    <row r="21" spans="1:4" x14ac:dyDescent="0.2">
      <c r="A21" s="2" t="s">
        <v>19</v>
      </c>
      <c r="B21" s="4">
        <v>1</v>
      </c>
      <c r="C21" s="5" t="s">
        <v>41</v>
      </c>
      <c r="D21">
        <v>556518.24804873893</v>
      </c>
    </row>
    <row r="22" spans="1:4" x14ac:dyDescent="0.2">
      <c r="A22" s="2" t="s">
        <v>20</v>
      </c>
      <c r="B22" s="4">
        <v>1.4166666666666667</v>
      </c>
      <c r="C22" s="5" t="s">
        <v>42</v>
      </c>
      <c r="D22">
        <v>5390964.0836261958</v>
      </c>
    </row>
    <row r="23" spans="1:4" x14ac:dyDescent="0.2">
      <c r="A23" s="2" t="s">
        <v>21</v>
      </c>
      <c r="B23" s="4">
        <v>1</v>
      </c>
      <c r="C23" s="5" t="s">
        <v>43</v>
      </c>
      <c r="D23">
        <v>15639064.895506479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3749-E2FA-474F-A669-AC8A62E15C34}">
  <dimension ref="A1:C23"/>
  <sheetViews>
    <sheetView zoomScale="125" workbookViewId="0">
      <selection activeCell="C18" sqref="C18"/>
    </sheetView>
  </sheetViews>
  <sheetFormatPr baseColWidth="10" defaultRowHeight="16" x14ac:dyDescent="0.2"/>
  <cols>
    <col min="1" max="1" width="21.83203125" customWidth="1"/>
    <col min="2" max="2" width="12.5" customWidth="1"/>
    <col min="3" max="3" width="13.83203125" customWidth="1"/>
  </cols>
  <sheetData>
    <row r="1" spans="1:3" ht="68" x14ac:dyDescent="0.2">
      <c r="A1" s="7" t="s">
        <v>45</v>
      </c>
      <c r="B1" s="10" t="s">
        <v>68</v>
      </c>
      <c r="C1" s="10" t="s">
        <v>69</v>
      </c>
    </row>
    <row r="2" spans="1:3" ht="17" x14ac:dyDescent="0.2">
      <c r="A2" s="8" t="s">
        <v>46</v>
      </c>
      <c r="B2" s="11">
        <v>56.242558902368536</v>
      </c>
      <c r="C2" s="11">
        <v>1.219674619498138</v>
      </c>
    </row>
    <row r="3" spans="1:3" ht="17" x14ac:dyDescent="0.2">
      <c r="A3" s="8" t="s">
        <v>47</v>
      </c>
      <c r="B3" s="11">
        <v>912.88258306963712</v>
      </c>
      <c r="C3" s="11">
        <v>49.747050424978788</v>
      </c>
    </row>
    <row r="4" spans="1:3" ht="17" x14ac:dyDescent="0.2">
      <c r="A4" s="8" t="s">
        <v>48</v>
      </c>
      <c r="B4" s="11">
        <v>1012.9967036825751</v>
      </c>
      <c r="C4" s="11">
        <v>9.8256031754527058</v>
      </c>
    </row>
    <row r="5" spans="1:3" ht="17" x14ac:dyDescent="0.2">
      <c r="A5" s="8" t="s">
        <v>49</v>
      </c>
      <c r="B5" s="11">
        <v>3.7703367098913283</v>
      </c>
      <c r="C5" s="11">
        <v>0</v>
      </c>
    </row>
    <row r="6" spans="1:3" ht="34" x14ac:dyDescent="0.2">
      <c r="A6" s="8" t="s">
        <v>50</v>
      </c>
      <c r="B6" s="11">
        <v>25.57387543366767</v>
      </c>
      <c r="C6" s="11">
        <v>0</v>
      </c>
    </row>
    <row r="7" spans="1:3" ht="17" x14ac:dyDescent="0.2">
      <c r="A7" s="8" t="s">
        <v>51</v>
      </c>
      <c r="B7" s="11">
        <v>133.03015667058182</v>
      </c>
      <c r="C7" s="11">
        <v>2.8456038730574504</v>
      </c>
    </row>
    <row r="8" spans="1:3" ht="17" x14ac:dyDescent="0.2">
      <c r="A8" s="8" t="s">
        <v>52</v>
      </c>
      <c r="B8" s="11">
        <v>83.82713420995286</v>
      </c>
      <c r="C8" s="11">
        <v>1.7410162331252717</v>
      </c>
    </row>
    <row r="9" spans="1:3" ht="17" x14ac:dyDescent="0.2">
      <c r="A9" s="8" t="s">
        <v>53</v>
      </c>
      <c r="B9" s="11">
        <v>15.916605353521794</v>
      </c>
      <c r="C9" s="11">
        <v>1.0005406503582983</v>
      </c>
    </row>
    <row r="10" spans="1:3" ht="17" x14ac:dyDescent="0.2">
      <c r="A10" s="8" t="s">
        <v>54</v>
      </c>
      <c r="B10" s="11">
        <v>280.41916573770595</v>
      </c>
      <c r="C10" s="11">
        <v>41.472786578072117</v>
      </c>
    </row>
    <row r="11" spans="1:3" ht="17" x14ac:dyDescent="0.2">
      <c r="A11" s="8" t="s">
        <v>55</v>
      </c>
      <c r="B11" s="11">
        <v>4.3498912475105129</v>
      </c>
      <c r="C11" s="11">
        <v>0</v>
      </c>
    </row>
    <row r="12" spans="1:3" ht="17" x14ac:dyDescent="0.2">
      <c r="A12" s="8" t="s">
        <v>56</v>
      </c>
      <c r="B12" s="11">
        <v>105.8473536894225</v>
      </c>
      <c r="C12" s="11">
        <v>0</v>
      </c>
    </row>
    <row r="13" spans="1:3" ht="17" x14ac:dyDescent="0.2">
      <c r="A13" s="8" t="s">
        <v>57</v>
      </c>
      <c r="B13" s="11">
        <v>65.997196984742232</v>
      </c>
      <c r="C13" s="11">
        <v>2.1314507577892288</v>
      </c>
    </row>
    <row r="14" spans="1:3" ht="17" x14ac:dyDescent="0.2">
      <c r="A14" s="8" t="s">
        <v>58</v>
      </c>
      <c r="B14" s="11">
        <v>48.130808518515231</v>
      </c>
      <c r="C14" s="11">
        <v>28.962134979612465</v>
      </c>
    </row>
    <row r="15" spans="1:3" ht="17" x14ac:dyDescent="0.2">
      <c r="A15" s="8" t="s">
        <v>59</v>
      </c>
      <c r="B15" s="11">
        <v>616.74354798502156</v>
      </c>
      <c r="C15" s="11">
        <v>0</v>
      </c>
    </row>
    <row r="16" spans="1:3" ht="17" x14ac:dyDescent="0.2">
      <c r="A16" s="8" t="s">
        <v>60</v>
      </c>
      <c r="B16" s="11">
        <v>58.199588748767781</v>
      </c>
      <c r="C16" s="11">
        <v>9.6315802628663256</v>
      </c>
    </row>
    <row r="17" spans="1:3" ht="17" x14ac:dyDescent="0.2">
      <c r="A17" s="8" t="s">
        <v>61</v>
      </c>
      <c r="B17" s="11">
        <v>18.122282540331557</v>
      </c>
      <c r="C17" s="11">
        <v>0</v>
      </c>
    </row>
    <row r="18" spans="1:3" ht="17" x14ac:dyDescent="0.2">
      <c r="A18" s="8" t="s">
        <v>62</v>
      </c>
      <c r="B18" s="11">
        <v>31.840694088475161</v>
      </c>
      <c r="C18" s="11">
        <v>28.548574466225901</v>
      </c>
    </row>
    <row r="19" spans="1:3" ht="17" x14ac:dyDescent="0.2">
      <c r="A19" s="8" t="s">
        <v>63</v>
      </c>
      <c r="B19" s="11">
        <v>0.53535314289233993</v>
      </c>
      <c r="C19" s="11">
        <v>0</v>
      </c>
    </row>
    <row r="20" spans="1:3" ht="17" x14ac:dyDescent="0.2">
      <c r="A20" s="8" t="s">
        <v>64</v>
      </c>
      <c r="B20" s="11">
        <v>2.7235001596848445</v>
      </c>
      <c r="C20" s="11">
        <v>3.5505269805345128</v>
      </c>
    </row>
    <row r="21" spans="1:3" ht="17" x14ac:dyDescent="0.2">
      <c r="A21" s="8" t="s">
        <v>65</v>
      </c>
      <c r="B21" s="11">
        <v>-0.31530449206701405</v>
      </c>
      <c r="C21" s="11">
        <v>3.4019302211865456</v>
      </c>
    </row>
    <row r="22" spans="1:3" ht="17" x14ac:dyDescent="0.2">
      <c r="A22" s="8" t="s">
        <v>66</v>
      </c>
      <c r="B22" s="11">
        <v>108.79059646218818</v>
      </c>
      <c r="C22" s="11">
        <v>55.903196747436823</v>
      </c>
    </row>
    <row r="23" spans="1:3" ht="35" thickBot="1" x14ac:dyDescent="0.25">
      <c r="A23" s="9" t="s">
        <v>67</v>
      </c>
      <c r="B23" s="12">
        <v>131.40222738985153</v>
      </c>
      <c r="C23" s="12">
        <v>15.465460911889039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309D-4BAB-4847-BD7D-D34CF6B35EBF}">
  <dimension ref="A1:B23"/>
  <sheetViews>
    <sheetView workbookViewId="0">
      <selection activeCell="E18" sqref="E18"/>
    </sheetView>
  </sheetViews>
  <sheetFormatPr baseColWidth="10" defaultRowHeight="16" x14ac:dyDescent="0.2"/>
  <cols>
    <col min="1" max="1" width="22.33203125" customWidth="1"/>
  </cols>
  <sheetData>
    <row r="1" spans="1:2" ht="85" x14ac:dyDescent="0.2">
      <c r="A1" s="7" t="s">
        <v>45</v>
      </c>
      <c r="B1" s="10" t="s">
        <v>71</v>
      </c>
    </row>
    <row r="2" spans="1:2" ht="17" x14ac:dyDescent="0.2">
      <c r="A2" s="8" t="s">
        <v>46</v>
      </c>
      <c r="B2">
        <v>57.462233521866672</v>
      </c>
    </row>
    <row r="3" spans="1:2" ht="17" x14ac:dyDescent="0.2">
      <c r="A3" s="8" t="s">
        <v>47</v>
      </c>
      <c r="B3">
        <v>962.62963349461586</v>
      </c>
    </row>
    <row r="4" spans="1:2" ht="17" x14ac:dyDescent="0.2">
      <c r="A4" s="8" t="s">
        <v>48</v>
      </c>
      <c r="B4">
        <v>1022.8223068580278</v>
      </c>
    </row>
    <row r="5" spans="1:2" ht="17" x14ac:dyDescent="0.2">
      <c r="A5" s="8" t="s">
        <v>49</v>
      </c>
      <c r="B5">
        <v>3.7703367098913283</v>
      </c>
    </row>
    <row r="6" spans="1:2" ht="34" x14ac:dyDescent="0.2">
      <c r="A6" s="8" t="s">
        <v>50</v>
      </c>
      <c r="B6">
        <v>25.57387543366767</v>
      </c>
    </row>
    <row r="7" spans="1:2" ht="17" x14ac:dyDescent="0.2">
      <c r="A7" s="8" t="s">
        <v>51</v>
      </c>
      <c r="B7">
        <v>135.87576054363927</v>
      </c>
    </row>
    <row r="8" spans="1:2" ht="17" x14ac:dyDescent="0.2">
      <c r="A8" s="8" t="s">
        <v>52</v>
      </c>
      <c r="B8">
        <v>85.568150443078125</v>
      </c>
    </row>
    <row r="9" spans="1:2" ht="17" x14ac:dyDescent="0.2">
      <c r="A9" s="8" t="s">
        <v>53</v>
      </c>
      <c r="B9">
        <v>16.917146003880092</v>
      </c>
    </row>
    <row r="10" spans="1:2" ht="17" x14ac:dyDescent="0.2">
      <c r="A10" s="8" t="s">
        <v>54</v>
      </c>
      <c r="B10">
        <v>321.89195231577804</v>
      </c>
    </row>
    <row r="11" spans="1:2" ht="17" x14ac:dyDescent="0.2">
      <c r="A11" s="8" t="s">
        <v>55</v>
      </c>
      <c r="B11">
        <v>4.3498912475105129</v>
      </c>
    </row>
    <row r="12" spans="1:2" ht="17" x14ac:dyDescent="0.2">
      <c r="A12" s="8" t="s">
        <v>56</v>
      </c>
      <c r="B12">
        <v>105.8473536894225</v>
      </c>
    </row>
    <row r="13" spans="1:2" ht="17" x14ac:dyDescent="0.2">
      <c r="A13" s="8" t="s">
        <v>57</v>
      </c>
      <c r="B13">
        <v>68.128647742531456</v>
      </c>
    </row>
    <row r="14" spans="1:2" ht="17" x14ac:dyDescent="0.2">
      <c r="A14" s="8" t="s">
        <v>58</v>
      </c>
      <c r="B14">
        <v>77.092943498127696</v>
      </c>
    </row>
    <row r="15" spans="1:2" ht="17" x14ac:dyDescent="0.2">
      <c r="A15" s="8" t="s">
        <v>59</v>
      </c>
      <c r="B15">
        <v>616.74354798502156</v>
      </c>
    </row>
    <row r="16" spans="1:2" ht="17" x14ac:dyDescent="0.2">
      <c r="A16" s="8" t="s">
        <v>60</v>
      </c>
      <c r="B16">
        <v>67.831169011634103</v>
      </c>
    </row>
    <row r="17" spans="1:2" ht="17" x14ac:dyDescent="0.2">
      <c r="A17" s="8" t="s">
        <v>61</v>
      </c>
      <c r="B17">
        <v>18.122282540331557</v>
      </c>
    </row>
    <row r="18" spans="1:2" ht="17" x14ac:dyDescent="0.2">
      <c r="A18" s="8" t="s">
        <v>62</v>
      </c>
      <c r="B18">
        <v>60.389268554701061</v>
      </c>
    </row>
    <row r="19" spans="1:2" ht="17" x14ac:dyDescent="0.2">
      <c r="A19" s="8" t="s">
        <v>63</v>
      </c>
      <c r="B19">
        <v>0.53535314289233993</v>
      </c>
    </row>
    <row r="20" spans="1:2" ht="17" x14ac:dyDescent="0.2">
      <c r="A20" s="8" t="s">
        <v>64</v>
      </c>
      <c r="B20">
        <v>6.2740271402193573</v>
      </c>
    </row>
    <row r="21" spans="1:2" ht="17" x14ac:dyDescent="0.2">
      <c r="A21" s="8" t="s">
        <v>65</v>
      </c>
      <c r="B21">
        <v>3.0866257291195316</v>
      </c>
    </row>
    <row r="22" spans="1:2" ht="17" x14ac:dyDescent="0.2">
      <c r="A22" s="8" t="s">
        <v>66</v>
      </c>
      <c r="B22">
        <v>164.693793209625</v>
      </c>
    </row>
    <row r="23" spans="1:2" ht="35" thickBot="1" x14ac:dyDescent="0.25">
      <c r="A23" s="9" t="s">
        <v>67</v>
      </c>
      <c r="B23">
        <v>146.86768830174057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13C8-E4F6-AC45-AD23-D6E384129464}">
  <dimension ref="A1:W9"/>
  <sheetViews>
    <sheetView workbookViewId="0">
      <selection activeCell="H15" sqref="H15"/>
    </sheetView>
  </sheetViews>
  <sheetFormatPr baseColWidth="10" defaultRowHeight="16" x14ac:dyDescent="0.2"/>
  <sheetData>
    <row r="1" spans="1:23" x14ac:dyDescent="0.2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54</v>
      </c>
      <c r="J1" t="s">
        <v>56</v>
      </c>
      <c r="K1" t="s">
        <v>67</v>
      </c>
      <c r="L1" t="s">
        <v>49</v>
      </c>
      <c r="M1" t="s">
        <v>46</v>
      </c>
      <c r="N1" t="s">
        <v>50</v>
      </c>
      <c r="O1" t="s">
        <v>51</v>
      </c>
      <c r="P1" t="s">
        <v>52</v>
      </c>
      <c r="Q1" t="s">
        <v>53</v>
      </c>
      <c r="R1" t="s">
        <v>47</v>
      </c>
      <c r="S1" t="s">
        <v>48</v>
      </c>
      <c r="T1" t="s">
        <v>57</v>
      </c>
      <c r="U1" t="s">
        <v>58</v>
      </c>
      <c r="V1" t="s">
        <v>59</v>
      </c>
      <c r="W1" t="s">
        <v>78</v>
      </c>
    </row>
    <row r="2" spans="1:23" x14ac:dyDescent="0.2">
      <c r="A2" t="s">
        <v>72</v>
      </c>
      <c r="B2">
        <v>9.6315802628663256</v>
      </c>
      <c r="C2">
        <v>0</v>
      </c>
      <c r="D2">
        <v>28.548574466225901</v>
      </c>
      <c r="E2">
        <v>0</v>
      </c>
      <c r="F2">
        <v>3.5505269805345128</v>
      </c>
      <c r="G2">
        <v>3.4019302211865456</v>
      </c>
      <c r="H2">
        <v>55.903196747436823</v>
      </c>
      <c r="I2">
        <v>41.472786578072117</v>
      </c>
      <c r="J2">
        <v>0</v>
      </c>
      <c r="K2">
        <v>15.465460911889039</v>
      </c>
      <c r="L2">
        <v>0</v>
      </c>
      <c r="M2">
        <v>1.219674619498138</v>
      </c>
      <c r="N2">
        <v>0</v>
      </c>
      <c r="O2">
        <v>2.8456038730574504</v>
      </c>
      <c r="P2">
        <v>1.7410162331252717</v>
      </c>
      <c r="Q2">
        <v>1.0005406503582983</v>
      </c>
      <c r="R2">
        <v>49.747050424978788</v>
      </c>
      <c r="S2">
        <v>9.8256031754527058</v>
      </c>
      <c r="T2">
        <v>2.1314507577892288</v>
      </c>
      <c r="U2">
        <v>28.962134979612465</v>
      </c>
      <c r="V2">
        <v>0</v>
      </c>
      <c r="W2">
        <v>0</v>
      </c>
    </row>
    <row r="3" spans="1:23" x14ac:dyDescent="0.2">
      <c r="A3" t="s">
        <v>73</v>
      </c>
      <c r="B3">
        <v>43.230604363407878</v>
      </c>
      <c r="C3">
        <v>14.232126630150749</v>
      </c>
      <c r="D3">
        <v>10.662386657658821</v>
      </c>
      <c r="E3">
        <v>0.29045156388062754</v>
      </c>
      <c r="F3">
        <v>-1.2269144694894925</v>
      </c>
      <c r="G3">
        <v>-0.49741458238027025</v>
      </c>
      <c r="H3">
        <v>88.451230501235074</v>
      </c>
      <c r="I3">
        <v>281.5821635581965</v>
      </c>
      <c r="J3">
        <v>110.5953883349388</v>
      </c>
      <c r="K3">
        <v>131.90150000483223</v>
      </c>
      <c r="L3">
        <v>3.7836945958082384</v>
      </c>
      <c r="M3">
        <v>56.450170344237982</v>
      </c>
      <c r="N3">
        <v>25.337780853632342</v>
      </c>
      <c r="O3">
        <v>132.28922734631504</v>
      </c>
      <c r="P3">
        <v>83.125633747721949</v>
      </c>
      <c r="Q3">
        <v>15.582597851646332</v>
      </c>
      <c r="R3">
        <v>910.09649863236405</v>
      </c>
      <c r="S3">
        <v>1004.9480625081075</v>
      </c>
      <c r="T3">
        <v>66.242924101795168</v>
      </c>
      <c r="U3">
        <v>48.408868150969873</v>
      </c>
      <c r="V3">
        <v>618.9680250446587</v>
      </c>
      <c r="W3">
        <v>2.730052103228275</v>
      </c>
    </row>
    <row r="4" spans="1:23" x14ac:dyDescent="0.2">
      <c r="A4" t="s">
        <v>100</v>
      </c>
      <c r="B4">
        <v>52.8621846262742</v>
      </c>
      <c r="C4">
        <v>14.232126630150749</v>
      </c>
      <c r="D4">
        <v>39.210961123884722</v>
      </c>
      <c r="E4">
        <v>0.29045156388062754</v>
      </c>
      <c r="F4">
        <v>2.3236125110450203</v>
      </c>
      <c r="G4">
        <v>2.9045156388062754</v>
      </c>
      <c r="H4">
        <v>144.3544272486719</v>
      </c>
      <c r="I4">
        <v>323.05495013626864</v>
      </c>
      <c r="J4">
        <v>110.5953883349388</v>
      </c>
      <c r="K4">
        <v>147.36696091672127</v>
      </c>
      <c r="L4">
        <v>3.7836945958082384</v>
      </c>
      <c r="M4">
        <v>57.669844963736118</v>
      </c>
      <c r="N4">
        <v>25.337780853632342</v>
      </c>
      <c r="O4">
        <v>135.1348312193725</v>
      </c>
      <c r="P4">
        <v>84.866649980847214</v>
      </c>
      <c r="Q4">
        <v>16.58313850200463</v>
      </c>
      <c r="R4">
        <v>959.84354905734278</v>
      </c>
      <c r="S4">
        <v>1014.7736656835601</v>
      </c>
      <c r="T4">
        <v>68.374374859584393</v>
      </c>
      <c r="U4">
        <v>77.371003130582338</v>
      </c>
      <c r="V4">
        <v>618.9680250446587</v>
      </c>
      <c r="W4">
        <v>2.730052103228275</v>
      </c>
    </row>
    <row r="5" spans="1:23" x14ac:dyDescent="0.2">
      <c r="A5" t="s">
        <v>74</v>
      </c>
      <c r="B5">
        <v>9.6315802628663256</v>
      </c>
      <c r="C5">
        <v>0</v>
      </c>
      <c r="D5">
        <v>28.548574466225901</v>
      </c>
      <c r="E5">
        <v>0</v>
      </c>
      <c r="F5">
        <v>3.5505269805345128</v>
      </c>
      <c r="G5">
        <v>3.4019302211865456</v>
      </c>
      <c r="H5">
        <v>55.903196747436823</v>
      </c>
      <c r="I5">
        <v>41.472786578072117</v>
      </c>
      <c r="J5">
        <v>0</v>
      </c>
      <c r="K5">
        <v>0</v>
      </c>
      <c r="L5">
        <v>0</v>
      </c>
      <c r="M5">
        <v>1.219674619498138</v>
      </c>
      <c r="N5">
        <v>0</v>
      </c>
      <c r="O5">
        <v>2.8456038730574504</v>
      </c>
      <c r="P5">
        <v>1.7410162331252717</v>
      </c>
      <c r="Q5">
        <v>1.0005406503582983</v>
      </c>
      <c r="R5">
        <v>49.747050424978788</v>
      </c>
      <c r="S5">
        <v>9.8256031754527058</v>
      </c>
      <c r="T5">
        <v>2.1314507577892288</v>
      </c>
      <c r="U5">
        <v>28.962134979612465</v>
      </c>
      <c r="V5">
        <v>0</v>
      </c>
      <c r="W5">
        <v>0</v>
      </c>
    </row>
    <row r="6" spans="1:23" x14ac:dyDescent="0.2">
      <c r="A6" t="s">
        <v>75</v>
      </c>
      <c r="B6">
        <v>94.398977565032098</v>
      </c>
      <c r="C6">
        <v>28.008227107511114</v>
      </c>
      <c r="D6">
        <v>48.616949197325127</v>
      </c>
      <c r="E6">
        <v>0.57159647158185956</v>
      </c>
      <c r="F6">
        <v>1.0222447921203637</v>
      </c>
      <c r="G6">
        <v>2.3140344946320495</v>
      </c>
      <c r="H6">
        <v>228.18024962874733</v>
      </c>
      <c r="I6">
        <v>227.73967186881842</v>
      </c>
      <c r="J6">
        <v>92.162823612449017</v>
      </c>
      <c r="K6">
        <v>0</v>
      </c>
      <c r="L6">
        <v>14.915266193232954</v>
      </c>
      <c r="M6">
        <v>1.4391587332111389</v>
      </c>
      <c r="N6">
        <v>19.623009628492444</v>
      </c>
      <c r="O6">
        <v>101.81044747890223</v>
      </c>
      <c r="P6">
        <v>86.3756197036532</v>
      </c>
      <c r="Q6">
        <v>16.217652578667376</v>
      </c>
      <c r="R6">
        <v>177.94094502070371</v>
      </c>
      <c r="S6">
        <v>1333.6349655192951</v>
      </c>
      <c r="T6">
        <v>54.866668682677577</v>
      </c>
      <c r="U6">
        <v>35.535737018810501</v>
      </c>
      <c r="V6">
        <v>515.98297598738372</v>
      </c>
      <c r="W6">
        <v>2.6588333527092769</v>
      </c>
    </row>
    <row r="7" spans="1:23" x14ac:dyDescent="0.2">
      <c r="A7" t="s">
        <v>101</v>
      </c>
      <c r="B7">
        <v>104.03055782789842</v>
      </c>
      <c r="C7">
        <v>28.008227107511114</v>
      </c>
      <c r="D7">
        <v>77.165523663551028</v>
      </c>
      <c r="E7">
        <v>0.57159647158185956</v>
      </c>
      <c r="F7">
        <v>4.5727717726548764</v>
      </c>
      <c r="G7">
        <v>5.7159647158185951</v>
      </c>
      <c r="H7">
        <v>284.08344637618416</v>
      </c>
      <c r="I7">
        <v>269.21245844689054</v>
      </c>
      <c r="J7">
        <v>92.162823612449017</v>
      </c>
      <c r="K7">
        <v>0</v>
      </c>
      <c r="L7">
        <v>14.915266193232954</v>
      </c>
      <c r="M7">
        <v>2.6588333527092769</v>
      </c>
      <c r="N7">
        <v>19.623009628492444</v>
      </c>
      <c r="O7">
        <v>104.65605135195969</v>
      </c>
      <c r="P7">
        <v>88.116635936778465</v>
      </c>
      <c r="Q7">
        <v>17.218193229025676</v>
      </c>
      <c r="R7">
        <v>227.6879954456825</v>
      </c>
      <c r="S7">
        <v>1343.4605686947477</v>
      </c>
      <c r="T7">
        <v>56.998119440466809</v>
      </c>
      <c r="U7">
        <v>64.497871998422966</v>
      </c>
      <c r="V7">
        <v>515.98297598738372</v>
      </c>
      <c r="W7">
        <v>2.6588333527092769</v>
      </c>
    </row>
    <row r="8" spans="1:23" x14ac:dyDescent="0.2">
      <c r="A8" t="s">
        <v>77</v>
      </c>
      <c r="B8">
        <v>52.862184626274207</v>
      </c>
      <c r="C8">
        <v>14.232126630150749</v>
      </c>
      <c r="D8">
        <v>39.210961123884722</v>
      </c>
      <c r="E8">
        <v>0.29045156388062754</v>
      </c>
      <c r="F8">
        <v>2.3236125110450203</v>
      </c>
      <c r="G8">
        <v>2.9045156388062754</v>
      </c>
      <c r="H8">
        <v>144.3544272486719</v>
      </c>
      <c r="I8">
        <v>323.05495013626859</v>
      </c>
      <c r="J8">
        <v>110.5953883349388</v>
      </c>
      <c r="K8">
        <v>147.36696091672127</v>
      </c>
      <c r="L8">
        <v>3.7836945958082384</v>
      </c>
      <c r="M8">
        <v>57.669844963736118</v>
      </c>
      <c r="N8">
        <v>25.337780853632342</v>
      </c>
      <c r="O8">
        <v>135.1348312193725</v>
      </c>
      <c r="P8">
        <v>84.866649980847214</v>
      </c>
      <c r="Q8">
        <v>16.58313850200463</v>
      </c>
      <c r="R8">
        <v>959.84354905734278</v>
      </c>
      <c r="S8">
        <v>1014.7736656835601</v>
      </c>
      <c r="T8">
        <v>68.374374859584393</v>
      </c>
      <c r="U8">
        <v>77.371003130582338</v>
      </c>
      <c r="V8">
        <v>618.9680250446587</v>
      </c>
      <c r="W8">
        <v>2.730052103228275</v>
      </c>
    </row>
    <row r="9" spans="1:23" x14ac:dyDescent="0.2">
      <c r="A9" t="s">
        <v>76</v>
      </c>
      <c r="B9">
        <v>104.03055782789842</v>
      </c>
      <c r="C9">
        <v>28.008227107511114</v>
      </c>
      <c r="D9">
        <v>77.165523663551028</v>
      </c>
      <c r="E9">
        <v>0.57159647158185956</v>
      </c>
      <c r="F9">
        <v>4.5727717726548764</v>
      </c>
      <c r="G9">
        <v>5.7159647158185951</v>
      </c>
      <c r="H9">
        <v>284.08344637618416</v>
      </c>
      <c r="I9">
        <v>269.21245844689054</v>
      </c>
      <c r="J9">
        <v>92.162823612449017</v>
      </c>
      <c r="K9">
        <v>0</v>
      </c>
      <c r="L9">
        <v>14.915266193232954</v>
      </c>
      <c r="M9">
        <v>2.6588333527092769</v>
      </c>
      <c r="N9">
        <v>19.623009628492444</v>
      </c>
      <c r="O9">
        <v>104.65605135195969</v>
      </c>
      <c r="P9">
        <v>88.116635936778465</v>
      </c>
      <c r="Q9">
        <v>17.218193229025676</v>
      </c>
      <c r="R9">
        <v>227.6879954456825</v>
      </c>
      <c r="S9">
        <v>1343.4605686947477</v>
      </c>
      <c r="T9">
        <v>56.998119440466809</v>
      </c>
      <c r="U9">
        <v>64.497871998422966</v>
      </c>
      <c r="V9">
        <v>515.98297598738372</v>
      </c>
      <c r="W9">
        <v>2.6588333527092769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C113-D102-7849-B52E-E0B165A6A297}">
  <dimension ref="A2:I25"/>
  <sheetViews>
    <sheetView workbookViewId="0">
      <selection activeCell="J2" sqref="J2:M2"/>
    </sheetView>
  </sheetViews>
  <sheetFormatPr baseColWidth="10" defaultRowHeight="16" x14ac:dyDescent="0.2"/>
  <cols>
    <col min="1" max="1" width="25.33203125" customWidth="1"/>
  </cols>
  <sheetData>
    <row r="2" spans="1:9" ht="51" x14ac:dyDescent="0.2">
      <c r="A2" s="13" t="s">
        <v>0</v>
      </c>
      <c r="B2" s="13" t="s">
        <v>72</v>
      </c>
      <c r="C2" s="13" t="s">
        <v>73</v>
      </c>
      <c r="D2" s="13" t="s">
        <v>74</v>
      </c>
      <c r="E2" s="13" t="s">
        <v>75</v>
      </c>
      <c r="F2" s="25" t="s">
        <v>100</v>
      </c>
      <c r="G2" s="25" t="s">
        <v>101</v>
      </c>
      <c r="H2" s="25" t="s">
        <v>77</v>
      </c>
      <c r="I2" s="25" t="s">
        <v>76</v>
      </c>
    </row>
    <row r="3" spans="1:9" ht="17" x14ac:dyDescent="0.2">
      <c r="A3" s="8" t="s">
        <v>46</v>
      </c>
      <c r="B3">
        <v>1.219674619498138</v>
      </c>
      <c r="C3">
        <v>56.450170344237982</v>
      </c>
      <c r="D3">
        <v>1.219674619498138</v>
      </c>
      <c r="E3">
        <v>1.4391587332111389</v>
      </c>
      <c r="F3">
        <f t="shared" ref="F3:F25" si="0">B3+C3</f>
        <v>57.669844963736118</v>
      </c>
      <c r="G3">
        <f>D3+E3</f>
        <v>2.6588333527092769</v>
      </c>
      <c r="H3">
        <v>57.669844963736118</v>
      </c>
      <c r="I3">
        <v>2.6588333527092769</v>
      </c>
    </row>
    <row r="4" spans="1:9" ht="17" x14ac:dyDescent="0.2">
      <c r="A4" s="8" t="s">
        <v>47</v>
      </c>
      <c r="B4">
        <v>49.747050424978788</v>
      </c>
      <c r="C4">
        <v>916.02184949322361</v>
      </c>
      <c r="D4">
        <v>49.747050424978788</v>
      </c>
      <c r="E4">
        <v>180.99193713985014</v>
      </c>
      <c r="F4">
        <f t="shared" si="0"/>
        <v>965.76889991820235</v>
      </c>
      <c r="G4">
        <f t="shared" ref="G4:G25" si="1">D4+E4</f>
        <v>230.73898756482893</v>
      </c>
      <c r="H4">
        <v>965.76889991820235</v>
      </c>
      <c r="I4">
        <v>230.73898756482893</v>
      </c>
    </row>
    <row r="5" spans="1:9" ht="17" x14ac:dyDescent="0.2">
      <c r="A5" s="8" t="s">
        <v>48</v>
      </c>
      <c r="B5">
        <v>9.8256031754527058</v>
      </c>
      <c r="C5">
        <v>1005.1860936280079</v>
      </c>
      <c r="D5">
        <v>9.8256031754527058</v>
      </c>
      <c r="E5">
        <v>1333.7575289063386</v>
      </c>
      <c r="F5">
        <f t="shared" si="0"/>
        <v>1015.0116968034606</v>
      </c>
      <c r="G5">
        <f t="shared" si="1"/>
        <v>1343.5831320817913</v>
      </c>
      <c r="H5">
        <v>1015.0116968034606</v>
      </c>
      <c r="I5">
        <v>1343.5831320817913</v>
      </c>
    </row>
    <row r="6" spans="1:9" ht="17" x14ac:dyDescent="0.2">
      <c r="A6" s="8" t="s">
        <v>49</v>
      </c>
      <c r="B6">
        <v>0</v>
      </c>
      <c r="C6">
        <v>3.7836945958082384</v>
      </c>
      <c r="D6">
        <v>0</v>
      </c>
      <c r="E6">
        <v>14.915266193232954</v>
      </c>
      <c r="F6">
        <f t="shared" si="0"/>
        <v>3.7836945958082384</v>
      </c>
      <c r="G6">
        <f t="shared" si="1"/>
        <v>14.915266193232954</v>
      </c>
      <c r="H6">
        <v>3.7836945958082384</v>
      </c>
      <c r="I6">
        <v>14.915266193232954</v>
      </c>
    </row>
    <row r="7" spans="1:9" ht="17" x14ac:dyDescent="0.2">
      <c r="A7" s="8" t="s">
        <v>50</v>
      </c>
      <c r="B7">
        <v>0</v>
      </c>
      <c r="C7">
        <v>25.654916172079911</v>
      </c>
      <c r="D7">
        <v>0</v>
      </c>
      <c r="E7">
        <v>19.786304153999435</v>
      </c>
      <c r="F7">
        <f t="shared" si="0"/>
        <v>25.654916172079911</v>
      </c>
      <c r="G7">
        <f t="shared" si="1"/>
        <v>19.786304153999435</v>
      </c>
      <c r="H7">
        <v>25.654916172079911</v>
      </c>
      <c r="I7">
        <v>19.786304153999435</v>
      </c>
    </row>
    <row r="8" spans="1:9" ht="17" x14ac:dyDescent="0.2">
      <c r="A8" s="8" t="s">
        <v>51</v>
      </c>
      <c r="B8">
        <v>2.8456038730574504</v>
      </c>
      <c r="C8">
        <v>133.47848479049341</v>
      </c>
      <c r="D8">
        <v>2.8456038730574504</v>
      </c>
      <c r="E8">
        <v>102.42280194955346</v>
      </c>
      <c r="F8">
        <f t="shared" si="0"/>
        <v>136.32408866355087</v>
      </c>
      <c r="G8">
        <f t="shared" si="1"/>
        <v>105.26840582261092</v>
      </c>
      <c r="H8">
        <v>136.32408866355087</v>
      </c>
      <c r="I8">
        <v>105.26840582261092</v>
      </c>
    </row>
    <row r="9" spans="1:9" ht="17" x14ac:dyDescent="0.2">
      <c r="A9" s="8" t="s">
        <v>52</v>
      </c>
      <c r="B9">
        <v>1.7410162331252717</v>
      </c>
      <c r="C9">
        <v>83.362784003753248</v>
      </c>
      <c r="D9">
        <v>1.7410162331252717</v>
      </c>
      <c r="E9">
        <v>86.497729529585115</v>
      </c>
      <c r="F9">
        <f t="shared" si="0"/>
        <v>85.103800236878513</v>
      </c>
      <c r="G9">
        <f t="shared" si="1"/>
        <v>88.23874576271038</v>
      </c>
      <c r="H9">
        <v>85.103800236878513</v>
      </c>
      <c r="I9">
        <v>88.23874576271038</v>
      </c>
    </row>
    <row r="10" spans="1:9" ht="17" x14ac:dyDescent="0.2">
      <c r="A10" s="8" t="s">
        <v>53</v>
      </c>
      <c r="B10">
        <v>1.0005406503582983</v>
      </c>
      <c r="C10">
        <v>15.819748107677635</v>
      </c>
      <c r="D10">
        <v>1.0005406503582983</v>
      </c>
      <c r="E10">
        <v>16.339762404599288</v>
      </c>
      <c r="F10">
        <f t="shared" si="0"/>
        <v>16.820288758035932</v>
      </c>
      <c r="G10">
        <f t="shared" si="1"/>
        <v>17.340303054957587</v>
      </c>
      <c r="H10">
        <v>16.820288758035932</v>
      </c>
      <c r="I10">
        <v>17.340303054957587</v>
      </c>
    </row>
    <row r="11" spans="1:9" ht="17" x14ac:dyDescent="0.2">
      <c r="A11" s="8" t="s">
        <v>54</v>
      </c>
      <c r="B11">
        <v>41.472786578072117</v>
      </c>
      <c r="C11">
        <v>281.5821635581965</v>
      </c>
      <c r="D11">
        <v>41.472786578072117</v>
      </c>
      <c r="E11">
        <v>227.73967186881842</v>
      </c>
      <c r="F11">
        <f t="shared" si="0"/>
        <v>323.05495013626864</v>
      </c>
      <c r="G11">
        <f t="shared" si="1"/>
        <v>269.21245844689054</v>
      </c>
      <c r="H11">
        <v>323.05495013626859</v>
      </c>
      <c r="I11">
        <v>269.21245844689054</v>
      </c>
    </row>
    <row r="12" spans="1:9" ht="17" x14ac:dyDescent="0.2">
      <c r="A12" s="8" t="s">
        <v>55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v>0</v>
      </c>
      <c r="I12">
        <v>0</v>
      </c>
    </row>
    <row r="13" spans="1:9" ht="17" x14ac:dyDescent="0.2">
      <c r="A13" s="8" t="s">
        <v>56</v>
      </c>
      <c r="B13">
        <v>0</v>
      </c>
      <c r="C13">
        <v>110.5953883349388</v>
      </c>
      <c r="D13">
        <v>0</v>
      </c>
      <c r="E13">
        <v>92.162823612449017</v>
      </c>
      <c r="F13">
        <f t="shared" si="0"/>
        <v>110.5953883349388</v>
      </c>
      <c r="G13">
        <f t="shared" si="1"/>
        <v>92.162823612449017</v>
      </c>
      <c r="H13">
        <v>110.5953883349388</v>
      </c>
      <c r="I13">
        <v>92.162823612449017</v>
      </c>
    </row>
    <row r="14" spans="1:9" ht="17" x14ac:dyDescent="0.2">
      <c r="A14" s="8" t="s">
        <v>57</v>
      </c>
      <c r="B14">
        <v>2.1314507577892288</v>
      </c>
      <c r="C14">
        <v>66.242924101795168</v>
      </c>
      <c r="D14">
        <v>2.1314507577892288</v>
      </c>
      <c r="E14">
        <v>54.866668682677577</v>
      </c>
      <c r="F14">
        <f t="shared" si="0"/>
        <v>68.374374859584393</v>
      </c>
      <c r="G14">
        <f t="shared" si="1"/>
        <v>56.998119440466809</v>
      </c>
      <c r="H14">
        <v>68.374374859584393</v>
      </c>
      <c r="I14">
        <v>56.998119440466809</v>
      </c>
    </row>
    <row r="15" spans="1:9" ht="17" x14ac:dyDescent="0.2">
      <c r="A15" s="8" t="s">
        <v>58</v>
      </c>
      <c r="B15">
        <v>28.962134979612465</v>
      </c>
      <c r="C15">
        <v>48.408868150969873</v>
      </c>
      <c r="D15">
        <v>28.962134979612465</v>
      </c>
      <c r="E15">
        <v>35.535737018810501</v>
      </c>
      <c r="F15">
        <f t="shared" si="0"/>
        <v>77.371003130582338</v>
      </c>
      <c r="G15">
        <f t="shared" si="1"/>
        <v>64.497871998422966</v>
      </c>
      <c r="H15">
        <v>77.371003130582338</v>
      </c>
      <c r="I15">
        <v>64.497871998422966</v>
      </c>
    </row>
    <row r="16" spans="1:9" ht="17" x14ac:dyDescent="0.2">
      <c r="A16" s="8" t="s">
        <v>59</v>
      </c>
      <c r="B16">
        <v>0</v>
      </c>
      <c r="C16">
        <v>618.9680250446587</v>
      </c>
      <c r="D16">
        <v>0</v>
      </c>
      <c r="E16">
        <v>515.98297598738372</v>
      </c>
      <c r="F16">
        <f t="shared" si="0"/>
        <v>618.9680250446587</v>
      </c>
      <c r="G16">
        <f t="shared" si="1"/>
        <v>515.98297598738372</v>
      </c>
      <c r="H16">
        <v>618.9680250446587</v>
      </c>
      <c r="I16">
        <v>515.98297598738372</v>
      </c>
    </row>
    <row r="17" spans="1:9" ht="17" x14ac:dyDescent="0.2">
      <c r="A17" s="8" t="s">
        <v>60</v>
      </c>
      <c r="B17">
        <v>9.6315802628663256</v>
      </c>
      <c r="C17">
        <v>57.869452076321778</v>
      </c>
      <c r="D17">
        <v>9.6315802628663256</v>
      </c>
      <c r="E17">
        <v>101.93659180160165</v>
      </c>
      <c r="F17">
        <f t="shared" si="0"/>
        <v>67.5010323391881</v>
      </c>
      <c r="G17">
        <f t="shared" si="1"/>
        <v>111.56817206446797</v>
      </c>
      <c r="H17">
        <v>67.5010323391881</v>
      </c>
      <c r="I17">
        <v>111.56817206446797</v>
      </c>
    </row>
    <row r="18" spans="1:9" ht="17" x14ac:dyDescent="0.2">
      <c r="A18" s="8" t="s">
        <v>61</v>
      </c>
      <c r="B18">
        <v>0</v>
      </c>
      <c r="C18">
        <v>18.037750451521561</v>
      </c>
      <c r="D18">
        <v>0</v>
      </c>
      <c r="E18">
        <v>29.967761413595028</v>
      </c>
      <c r="F18">
        <f t="shared" si="0"/>
        <v>18.037750451521561</v>
      </c>
      <c r="G18">
        <f t="shared" si="1"/>
        <v>29.967761413595028</v>
      </c>
      <c r="H18">
        <v>18.037750451521561</v>
      </c>
      <c r="I18">
        <v>29.967761413595028</v>
      </c>
    </row>
    <row r="19" spans="1:9" ht="17" x14ac:dyDescent="0.2">
      <c r="A19" s="8" t="s">
        <v>62</v>
      </c>
      <c r="B19">
        <v>28.548574466225901</v>
      </c>
      <c r="C19">
        <v>31.282607653450277</v>
      </c>
      <c r="D19">
        <v>28.548574466225901</v>
      </c>
      <c r="E19">
        <v>59.234401771954708</v>
      </c>
      <c r="F19">
        <f t="shared" si="0"/>
        <v>59.831182119676178</v>
      </c>
      <c r="G19">
        <f t="shared" si="1"/>
        <v>87.782976238180609</v>
      </c>
      <c r="H19">
        <v>59.831182119676178</v>
      </c>
      <c r="I19">
        <v>87.782976238180609</v>
      </c>
    </row>
    <row r="20" spans="1:9" ht="17" x14ac:dyDescent="0.2">
      <c r="A20" s="8" t="s">
        <v>63</v>
      </c>
      <c r="B20">
        <v>0</v>
      </c>
      <c r="C20">
        <v>0.52848268378112839</v>
      </c>
      <c r="D20">
        <v>0</v>
      </c>
      <c r="E20">
        <v>0.6941598586253519</v>
      </c>
      <c r="F20">
        <f t="shared" si="0"/>
        <v>0.52848268378112839</v>
      </c>
      <c r="G20">
        <f t="shared" si="1"/>
        <v>0.6941598586253519</v>
      </c>
      <c r="H20">
        <v>0.52848268378112839</v>
      </c>
      <c r="I20">
        <v>0.6941598586253519</v>
      </c>
    </row>
    <row r="21" spans="1:9" ht="17" x14ac:dyDescent="0.2">
      <c r="A21" s="8" t="s">
        <v>64</v>
      </c>
      <c r="B21">
        <v>3.5505269805345128</v>
      </c>
      <c r="C21">
        <v>2.6066349663631625</v>
      </c>
      <c r="D21">
        <v>3.5505269805345128</v>
      </c>
      <c r="E21">
        <v>2.996158133590896</v>
      </c>
      <c r="F21">
        <f t="shared" si="0"/>
        <v>6.1571619468976753</v>
      </c>
      <c r="G21">
        <f t="shared" si="1"/>
        <v>6.5466851141254088</v>
      </c>
      <c r="H21">
        <v>6.1571619468976753</v>
      </c>
      <c r="I21">
        <v>6.5466851141254088</v>
      </c>
    </row>
    <row r="22" spans="1:9" ht="17" x14ac:dyDescent="0.2">
      <c r="A22" s="8" t="s">
        <v>65</v>
      </c>
      <c r="B22">
        <v>3.4019302211865456</v>
      </c>
      <c r="C22">
        <v>-0.31353661996367643</v>
      </c>
      <c r="D22">
        <v>3.4019302211865456</v>
      </c>
      <c r="E22">
        <v>2.4087141562067806</v>
      </c>
      <c r="F22">
        <f t="shared" si="0"/>
        <v>3.0883936012228692</v>
      </c>
      <c r="G22">
        <f t="shared" si="1"/>
        <v>5.8106443773933263</v>
      </c>
      <c r="H22">
        <v>3.0883936012228692</v>
      </c>
      <c r="I22">
        <v>5.8106443773933263</v>
      </c>
    </row>
    <row r="23" spans="1:9" ht="17" x14ac:dyDescent="0.2">
      <c r="A23" s="8" t="s">
        <v>66</v>
      </c>
      <c r="B23">
        <v>55.903196747436823</v>
      </c>
      <c r="C23">
        <v>108.52752847310518</v>
      </c>
      <c r="D23">
        <v>55.903196747436823</v>
      </c>
      <c r="E23">
        <v>238.51763357986835</v>
      </c>
      <c r="F23">
        <f t="shared" si="0"/>
        <v>164.430725220542</v>
      </c>
      <c r="G23">
        <f t="shared" si="1"/>
        <v>294.42083032730517</v>
      </c>
      <c r="H23">
        <v>164.430725220542</v>
      </c>
      <c r="I23">
        <v>294.42083032730517</v>
      </c>
    </row>
    <row r="24" spans="1:9" ht="34" x14ac:dyDescent="0.2">
      <c r="A24" s="8" t="s">
        <v>67</v>
      </c>
      <c r="B24">
        <v>15.465460911889039</v>
      </c>
      <c r="C24">
        <v>131.90150000483223</v>
      </c>
      <c r="D24">
        <v>0</v>
      </c>
      <c r="E24">
        <v>0</v>
      </c>
      <c r="F24">
        <f t="shared" si="0"/>
        <v>147.36696091672127</v>
      </c>
      <c r="G24">
        <f t="shared" si="1"/>
        <v>0</v>
      </c>
      <c r="H24">
        <v>147.36696091672127</v>
      </c>
      <c r="I24">
        <v>0</v>
      </c>
    </row>
    <row r="25" spans="1:9" x14ac:dyDescent="0.2">
      <c r="A25" t="s">
        <v>78</v>
      </c>
      <c r="B25">
        <v>0</v>
      </c>
      <c r="C25">
        <v>3.0164260419871778</v>
      </c>
      <c r="D25">
        <v>0</v>
      </c>
      <c r="E25">
        <v>2.8062886934645044</v>
      </c>
      <c r="F25">
        <f t="shared" si="0"/>
        <v>3.0164260419871778</v>
      </c>
      <c r="G25">
        <f t="shared" si="1"/>
        <v>2.8062886934645044</v>
      </c>
      <c r="H25">
        <v>3.0164260419871778</v>
      </c>
      <c r="I25">
        <v>2.8062886934645044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27DF-C819-D047-9CAD-690DFCE0127E}">
  <dimension ref="A1:O24"/>
  <sheetViews>
    <sheetView workbookViewId="0">
      <selection activeCell="J30" sqref="J30"/>
    </sheetView>
  </sheetViews>
  <sheetFormatPr baseColWidth="10" defaultRowHeight="16" x14ac:dyDescent="0.2"/>
  <cols>
    <col min="3" max="3" width="30.1640625" style="17" customWidth="1"/>
  </cols>
  <sheetData>
    <row r="1" spans="1:15" ht="51" x14ac:dyDescent="0.2">
      <c r="A1" s="20" t="s">
        <v>113</v>
      </c>
      <c r="C1" s="19" t="s">
        <v>0</v>
      </c>
      <c r="D1" s="13" t="s">
        <v>72</v>
      </c>
      <c r="E1" s="13" t="s">
        <v>73</v>
      </c>
      <c r="F1" s="13" t="s">
        <v>100</v>
      </c>
      <c r="G1" s="13" t="s">
        <v>74</v>
      </c>
      <c r="H1" s="13" t="s">
        <v>75</v>
      </c>
      <c r="I1" s="13" t="s">
        <v>101</v>
      </c>
      <c r="J1" s="13" t="s">
        <v>77</v>
      </c>
      <c r="K1" s="13" t="s">
        <v>76</v>
      </c>
      <c r="L1" s="25" t="s">
        <v>127</v>
      </c>
      <c r="M1" s="25" t="s">
        <v>129</v>
      </c>
      <c r="N1" s="25" t="s">
        <v>128</v>
      </c>
      <c r="O1" s="25" t="s">
        <v>129</v>
      </c>
    </row>
    <row r="2" spans="1:15" x14ac:dyDescent="0.2">
      <c r="A2" s="21" t="s">
        <v>111</v>
      </c>
      <c r="B2" t="s">
        <v>105</v>
      </c>
      <c r="C2" s="17" t="s">
        <v>60</v>
      </c>
      <c r="D2">
        <v>9.6315802628663256</v>
      </c>
      <c r="E2">
        <v>57.869452076321778</v>
      </c>
      <c r="F2">
        <f t="shared" ref="F2:F24" si="0">D2+E2</f>
        <v>67.5010323391881</v>
      </c>
      <c r="G2">
        <v>9.6315802628663256</v>
      </c>
      <c r="H2">
        <v>101.93659180160165</v>
      </c>
      <c r="I2">
        <f t="shared" ref="I2:I24" si="1">G2+H2</f>
        <v>111.56817206446797</v>
      </c>
      <c r="J2">
        <v>67.5010323391881</v>
      </c>
      <c r="K2">
        <v>111.56817206446797</v>
      </c>
      <c r="L2">
        <f>100*F2/SUM($F$2:$F$23)</f>
        <v>1.6996602520237929</v>
      </c>
      <c r="M2" s="26">
        <f>SUM(L2:L8)</f>
        <v>8.0468171304435359</v>
      </c>
      <c r="N2">
        <f>100*I2/SUM($I$2:$I$23)</f>
        <v>3.3070553382412013</v>
      </c>
      <c r="O2" s="26">
        <f>SUM(N2:N9)</f>
        <v>23.891211527379671</v>
      </c>
    </row>
    <row r="3" spans="1:15" x14ac:dyDescent="0.2">
      <c r="A3" s="21" t="s">
        <v>109</v>
      </c>
      <c r="B3" t="s">
        <v>105</v>
      </c>
      <c r="C3" s="17" t="s">
        <v>61</v>
      </c>
      <c r="D3">
        <v>0</v>
      </c>
      <c r="E3">
        <v>18.037750451521561</v>
      </c>
      <c r="F3">
        <f t="shared" si="0"/>
        <v>18.037750451521561</v>
      </c>
      <c r="G3">
        <v>0</v>
      </c>
      <c r="H3">
        <v>29.967761413595028</v>
      </c>
      <c r="I3">
        <f t="shared" si="1"/>
        <v>29.967761413595028</v>
      </c>
      <c r="J3">
        <v>18.037750451521561</v>
      </c>
      <c r="K3">
        <v>29.967761413595028</v>
      </c>
      <c r="L3">
        <f t="shared" ref="L3:L23" si="2">100*F3/SUM($F$2:$F$23)</f>
        <v>0.45418634968900651</v>
      </c>
      <c r="M3" s="26"/>
      <c r="N3">
        <f t="shared" ref="N3:N23" si="3">100*I3/SUM($I$2:$I$23)</f>
        <v>0.88829137848294015</v>
      </c>
      <c r="O3" s="26"/>
    </row>
    <row r="4" spans="1:15" x14ac:dyDescent="0.2">
      <c r="A4" s="21" t="s">
        <v>110</v>
      </c>
      <c r="B4" t="s">
        <v>105</v>
      </c>
      <c r="C4" s="17" t="s">
        <v>62</v>
      </c>
      <c r="D4">
        <v>28.548574466225901</v>
      </c>
      <c r="E4">
        <v>31.282607653450277</v>
      </c>
      <c r="F4">
        <f t="shared" si="0"/>
        <v>59.831182119676178</v>
      </c>
      <c r="G4">
        <v>28.548574466225901</v>
      </c>
      <c r="H4">
        <v>59.234401771954708</v>
      </c>
      <c r="I4">
        <f t="shared" si="1"/>
        <v>87.782976238180609</v>
      </c>
      <c r="J4">
        <v>59.831182119676178</v>
      </c>
      <c r="K4">
        <v>87.782976238180609</v>
      </c>
      <c r="L4">
        <f t="shared" si="2"/>
        <v>1.5065352122232956</v>
      </c>
      <c r="M4" s="26"/>
      <c r="N4">
        <f t="shared" si="3"/>
        <v>2.6020248858019155</v>
      </c>
      <c r="O4" s="26"/>
    </row>
    <row r="5" spans="1:15" x14ac:dyDescent="0.2">
      <c r="A5" s="21" t="s">
        <v>108</v>
      </c>
      <c r="B5" t="s">
        <v>105</v>
      </c>
      <c r="C5" s="17" t="s">
        <v>63</v>
      </c>
      <c r="D5">
        <v>0</v>
      </c>
      <c r="E5">
        <v>0.52848268378112839</v>
      </c>
      <c r="F5">
        <f t="shared" si="0"/>
        <v>0.52848268378112839</v>
      </c>
      <c r="G5">
        <v>0</v>
      </c>
      <c r="H5">
        <v>0.6941598586253519</v>
      </c>
      <c r="I5">
        <f t="shared" si="1"/>
        <v>0.6941598586253519</v>
      </c>
      <c r="J5">
        <v>0.52848268378112839</v>
      </c>
      <c r="K5">
        <v>0.6941598586253519</v>
      </c>
      <c r="L5">
        <f t="shared" si="2"/>
        <v>1.3307070727334114E-2</v>
      </c>
      <c r="M5" s="26"/>
      <c r="N5">
        <f t="shared" si="3"/>
        <v>2.0575985279504584E-2</v>
      </c>
      <c r="O5" s="26"/>
    </row>
    <row r="6" spans="1:15" x14ac:dyDescent="0.2">
      <c r="A6" s="21" t="s">
        <v>111</v>
      </c>
      <c r="B6" t="s">
        <v>105</v>
      </c>
      <c r="C6" s="17" t="s">
        <v>64</v>
      </c>
      <c r="D6">
        <v>3.5505269805345128</v>
      </c>
      <c r="E6">
        <v>2.6066349663631625</v>
      </c>
      <c r="F6">
        <f t="shared" si="0"/>
        <v>6.1571619468976753</v>
      </c>
      <c r="G6">
        <v>3.5505269805345128</v>
      </c>
      <c r="H6">
        <v>2.996158133590896</v>
      </c>
      <c r="I6">
        <f t="shared" si="1"/>
        <v>6.5466851141254088</v>
      </c>
      <c r="J6">
        <v>6.1571619468976753</v>
      </c>
      <c r="K6">
        <v>6.5466851141254088</v>
      </c>
      <c r="L6">
        <f t="shared" si="2"/>
        <v>0.15503590187819763</v>
      </c>
      <c r="M6" s="26"/>
      <c r="N6">
        <f t="shared" si="3"/>
        <v>0.1940539990378472</v>
      </c>
      <c r="O6" s="26"/>
    </row>
    <row r="7" spans="1:15" x14ac:dyDescent="0.2">
      <c r="A7" s="21" t="s">
        <v>111</v>
      </c>
      <c r="B7" t="s">
        <v>105</v>
      </c>
      <c r="C7" s="17" t="s">
        <v>65</v>
      </c>
      <c r="D7">
        <v>3.4019302211865456</v>
      </c>
      <c r="E7">
        <v>-0.31353661996367643</v>
      </c>
      <c r="F7">
        <f t="shared" si="0"/>
        <v>3.0883936012228692</v>
      </c>
      <c r="G7">
        <v>3.4019302211865456</v>
      </c>
      <c r="H7">
        <v>2.4087141562067806</v>
      </c>
      <c r="I7">
        <f t="shared" si="1"/>
        <v>5.8106443773933263</v>
      </c>
      <c r="J7">
        <v>3.0883936012228692</v>
      </c>
      <c r="K7">
        <v>5.8106443773933263</v>
      </c>
      <c r="L7">
        <f t="shared" si="2"/>
        <v>7.7765030617993489E-2</v>
      </c>
      <c r="M7" s="26"/>
      <c r="N7">
        <f t="shared" si="3"/>
        <v>0.17223659894486823</v>
      </c>
      <c r="O7" s="26"/>
    </row>
    <row r="8" spans="1:15" x14ac:dyDescent="0.2">
      <c r="A8" s="21" t="s">
        <v>112</v>
      </c>
      <c r="B8" t="s">
        <v>105</v>
      </c>
      <c r="C8" s="17" t="s">
        <v>66</v>
      </c>
      <c r="D8">
        <v>55.903196747436823</v>
      </c>
      <c r="E8">
        <v>108.52752847310518</v>
      </c>
      <c r="F8">
        <f t="shared" si="0"/>
        <v>164.430725220542</v>
      </c>
      <c r="G8">
        <v>55.903196747436823</v>
      </c>
      <c r="H8">
        <v>238.51763357986835</v>
      </c>
      <c r="I8">
        <f t="shared" si="1"/>
        <v>294.42083032730517</v>
      </c>
      <c r="J8">
        <v>164.430725220542</v>
      </c>
      <c r="K8">
        <v>294.42083032730517</v>
      </c>
      <c r="L8">
        <f t="shared" si="2"/>
        <v>4.1403273132839171</v>
      </c>
      <c r="M8" s="26"/>
      <c r="N8">
        <f t="shared" si="3"/>
        <v>8.7270944805002575</v>
      </c>
      <c r="O8" s="26"/>
    </row>
    <row r="9" spans="1:15" x14ac:dyDescent="0.2">
      <c r="A9" s="21" t="s">
        <v>112</v>
      </c>
      <c r="B9" t="s">
        <v>106</v>
      </c>
      <c r="C9" s="17" t="s">
        <v>54</v>
      </c>
      <c r="D9">
        <v>41.472786578072117</v>
      </c>
      <c r="E9">
        <v>281.5821635581965</v>
      </c>
      <c r="F9">
        <f t="shared" si="0"/>
        <v>323.05495013626864</v>
      </c>
      <c r="G9">
        <v>41.472786578072117</v>
      </c>
      <c r="H9">
        <v>227.73967186881842</v>
      </c>
      <c r="I9">
        <f t="shared" si="1"/>
        <v>269.21245844689054</v>
      </c>
      <c r="J9">
        <v>323.05495013626859</v>
      </c>
      <c r="K9">
        <v>269.21245844689054</v>
      </c>
      <c r="L9">
        <f t="shared" si="2"/>
        <v>8.1344483030575923</v>
      </c>
      <c r="M9" s="26"/>
      <c r="N9">
        <f t="shared" si="3"/>
        <v>7.9798788610911382</v>
      </c>
      <c r="O9" s="26"/>
    </row>
    <row r="10" spans="1:15" x14ac:dyDescent="0.2">
      <c r="A10" s="21" t="s">
        <v>106</v>
      </c>
      <c r="B10" t="s">
        <v>106</v>
      </c>
      <c r="C10" s="17" t="s">
        <v>55</v>
      </c>
      <c r="D10">
        <v>0</v>
      </c>
      <c r="E10">
        <v>0</v>
      </c>
      <c r="F10">
        <f t="shared" si="0"/>
        <v>0</v>
      </c>
      <c r="G10">
        <v>0</v>
      </c>
      <c r="H10">
        <v>0</v>
      </c>
      <c r="I10">
        <f t="shared" si="1"/>
        <v>0</v>
      </c>
      <c r="J10">
        <v>0</v>
      </c>
      <c r="K10">
        <v>0</v>
      </c>
      <c r="L10">
        <f t="shared" si="2"/>
        <v>0</v>
      </c>
      <c r="M10" s="27">
        <f>SUM(L10:L12)</f>
        <v>6.4954317933769241</v>
      </c>
      <c r="N10">
        <f>100*I10/SUM($I$2:$I$23)</f>
        <v>0</v>
      </c>
      <c r="O10" s="27">
        <f>SUM(N10:N12)</f>
        <v>3.1902709015998281</v>
      </c>
    </row>
    <row r="11" spans="1:15" x14ac:dyDescent="0.2">
      <c r="A11" s="21" t="s">
        <v>106</v>
      </c>
      <c r="B11" t="s">
        <v>106</v>
      </c>
      <c r="C11" s="17" t="s">
        <v>56</v>
      </c>
      <c r="D11">
        <v>0</v>
      </c>
      <c r="E11">
        <v>110.5953883349388</v>
      </c>
      <c r="F11">
        <f t="shared" si="0"/>
        <v>110.5953883349388</v>
      </c>
      <c r="G11">
        <v>0</v>
      </c>
      <c r="H11">
        <v>92.162823612449017</v>
      </c>
      <c r="I11">
        <f t="shared" si="1"/>
        <v>92.162823612449017</v>
      </c>
      <c r="J11">
        <v>110.5953883349388</v>
      </c>
      <c r="K11">
        <v>92.162823612449017</v>
      </c>
      <c r="L11">
        <f t="shared" si="2"/>
        <v>2.7847660857314276</v>
      </c>
      <c r="M11" s="27"/>
      <c r="N11">
        <f>100*I11/SUM($I$2:$I$23)</f>
        <v>2.7318504209140833</v>
      </c>
      <c r="O11" s="27"/>
    </row>
    <row r="12" spans="1:15" x14ac:dyDescent="0.2">
      <c r="A12" s="21" t="s">
        <v>106</v>
      </c>
      <c r="B12" t="s">
        <v>106</v>
      </c>
      <c r="C12" s="17" t="s">
        <v>67</v>
      </c>
      <c r="D12">
        <v>15.465460911889039</v>
      </c>
      <c r="E12">
        <v>131.90150000483223</v>
      </c>
      <c r="F12">
        <f t="shared" si="0"/>
        <v>147.36696091672127</v>
      </c>
      <c r="G12">
        <v>15.465460911889039</v>
      </c>
      <c r="H12">
        <v>0</v>
      </c>
      <c r="I12">
        <f t="shared" si="1"/>
        <v>15.465460911889039</v>
      </c>
      <c r="J12">
        <v>147.36696091672127</v>
      </c>
      <c r="K12">
        <v>0</v>
      </c>
      <c r="L12">
        <f t="shared" si="2"/>
        <v>3.7106657076454965</v>
      </c>
      <c r="M12" s="27"/>
      <c r="N12">
        <f t="shared" si="3"/>
        <v>0.4584204806857447</v>
      </c>
      <c r="O12" s="27"/>
    </row>
    <row r="13" spans="1:15" x14ac:dyDescent="0.2">
      <c r="A13" s="21" t="s">
        <v>107</v>
      </c>
      <c r="B13" t="s">
        <v>108</v>
      </c>
      <c r="C13" s="17" t="s">
        <v>49</v>
      </c>
      <c r="D13">
        <v>0</v>
      </c>
      <c r="E13">
        <v>3.7836945958082384</v>
      </c>
      <c r="F13">
        <f t="shared" si="0"/>
        <v>3.7836945958082384</v>
      </c>
      <c r="G13">
        <v>0</v>
      </c>
      <c r="H13">
        <v>14.915266193232954</v>
      </c>
      <c r="I13">
        <f t="shared" si="1"/>
        <v>14.915266193232954</v>
      </c>
      <c r="J13">
        <v>3.7836945958082384</v>
      </c>
      <c r="K13">
        <v>14.915266193232954</v>
      </c>
      <c r="L13">
        <f t="shared" si="2"/>
        <v>9.5272547506787458E-2</v>
      </c>
      <c r="N13">
        <f t="shared" si="3"/>
        <v>0.44211184760755512</v>
      </c>
    </row>
    <row r="14" spans="1:15" x14ac:dyDescent="0.2">
      <c r="A14" s="21" t="s">
        <v>107</v>
      </c>
      <c r="B14" t="s">
        <v>111</v>
      </c>
      <c r="C14" s="17" t="s">
        <v>46</v>
      </c>
      <c r="D14">
        <v>1.219674619498138</v>
      </c>
      <c r="E14">
        <v>56.450170344237982</v>
      </c>
      <c r="F14">
        <f t="shared" si="0"/>
        <v>57.669844963736118</v>
      </c>
      <c r="G14">
        <v>1.219674619498138</v>
      </c>
      <c r="H14">
        <v>1.4391587332111389</v>
      </c>
      <c r="I14">
        <f t="shared" si="1"/>
        <v>2.6588333527092769</v>
      </c>
      <c r="J14">
        <v>57.669844963736118</v>
      </c>
      <c r="K14">
        <v>2.6588333527092769</v>
      </c>
      <c r="L14">
        <f t="shared" si="2"/>
        <v>1.4521132466937285</v>
      </c>
      <c r="M14" s="27">
        <f>SUM(L14:L16)</f>
        <v>5.5307068124644116</v>
      </c>
      <c r="N14">
        <f t="shared" si="3"/>
        <v>7.8811984366743193E-2</v>
      </c>
      <c r="O14" s="27">
        <f>SUM(N14:N16)</f>
        <v>3.7856294265435624</v>
      </c>
    </row>
    <row r="15" spans="1:15" x14ac:dyDescent="0.2">
      <c r="A15" s="21" t="s">
        <v>107</v>
      </c>
      <c r="B15" t="s">
        <v>111</v>
      </c>
      <c r="C15" s="17" t="s">
        <v>50</v>
      </c>
      <c r="D15">
        <v>0</v>
      </c>
      <c r="E15">
        <v>25.654916172079911</v>
      </c>
      <c r="F15">
        <f t="shared" si="0"/>
        <v>25.654916172079911</v>
      </c>
      <c r="G15">
        <v>0</v>
      </c>
      <c r="H15">
        <v>19.786304153999435</v>
      </c>
      <c r="I15">
        <f t="shared" si="1"/>
        <v>19.786304153999435</v>
      </c>
      <c r="J15">
        <v>25.654916172079911</v>
      </c>
      <c r="K15">
        <v>19.786304153999435</v>
      </c>
      <c r="L15">
        <f t="shared" si="2"/>
        <v>0.64598480609268716</v>
      </c>
      <c r="M15" s="27"/>
      <c r="N15">
        <f t="shared" si="3"/>
        <v>0.58649704091896038</v>
      </c>
      <c r="O15" s="27"/>
    </row>
    <row r="16" spans="1:15" x14ac:dyDescent="0.2">
      <c r="A16" s="21" t="s">
        <v>105</v>
      </c>
      <c r="B16" t="s">
        <v>111</v>
      </c>
      <c r="C16" s="17" t="s">
        <v>51</v>
      </c>
      <c r="D16">
        <v>2.8456038730574504</v>
      </c>
      <c r="E16">
        <v>133.47848479049341</v>
      </c>
      <c r="F16">
        <f t="shared" si="0"/>
        <v>136.32408866355087</v>
      </c>
      <c r="G16">
        <v>2.8456038730574504</v>
      </c>
      <c r="H16">
        <v>102.42280194955346</v>
      </c>
      <c r="I16">
        <f t="shared" si="1"/>
        <v>105.26840582261092</v>
      </c>
      <c r="J16">
        <v>136.32408866355087</v>
      </c>
      <c r="K16">
        <v>105.26840582261092</v>
      </c>
      <c r="L16">
        <f t="shared" si="2"/>
        <v>3.4326087596779962</v>
      </c>
      <c r="M16" s="27"/>
      <c r="N16">
        <f t="shared" si="3"/>
        <v>3.1203204012578589</v>
      </c>
      <c r="O16" s="27"/>
    </row>
    <row r="17" spans="1:15" x14ac:dyDescent="0.2">
      <c r="A17" s="21" t="s">
        <v>105</v>
      </c>
      <c r="B17" t="s">
        <v>112</v>
      </c>
      <c r="C17" s="17" t="s">
        <v>52</v>
      </c>
      <c r="D17">
        <v>1.7410162331252717</v>
      </c>
      <c r="E17">
        <v>83.362784003753248</v>
      </c>
      <c r="F17">
        <f t="shared" si="0"/>
        <v>85.103800236878513</v>
      </c>
      <c r="G17">
        <v>1.7410162331252717</v>
      </c>
      <c r="H17">
        <v>86.497729529585115</v>
      </c>
      <c r="I17">
        <f t="shared" si="1"/>
        <v>88.23874576271038</v>
      </c>
      <c r="J17">
        <v>85.103800236878513</v>
      </c>
      <c r="K17">
        <v>88.23874576271038</v>
      </c>
      <c r="L17">
        <f t="shared" si="2"/>
        <v>2.1428938424519401</v>
      </c>
      <c r="M17" s="27">
        <f>SUM(L17:L18)</f>
        <v>2.5664247906297351</v>
      </c>
      <c r="N17">
        <f t="shared" si="3"/>
        <v>2.615534608254237</v>
      </c>
      <c r="O17" s="27">
        <f>SUM(N17:N18)</f>
        <v>3.1295283461052215</v>
      </c>
    </row>
    <row r="18" spans="1:15" x14ac:dyDescent="0.2">
      <c r="A18" s="21" t="s">
        <v>105</v>
      </c>
      <c r="B18" t="s">
        <v>112</v>
      </c>
      <c r="C18" s="17" t="s">
        <v>53</v>
      </c>
      <c r="D18">
        <v>1.0005406503582983</v>
      </c>
      <c r="E18">
        <v>15.819748107677635</v>
      </c>
      <c r="F18">
        <f t="shared" si="0"/>
        <v>16.820288758035932</v>
      </c>
      <c r="G18">
        <v>1.0005406503582983</v>
      </c>
      <c r="H18">
        <v>16.339762404599288</v>
      </c>
      <c r="I18">
        <f t="shared" si="1"/>
        <v>17.340303054957587</v>
      </c>
      <c r="J18">
        <v>16.820288758035932</v>
      </c>
      <c r="K18">
        <v>17.340303054957587</v>
      </c>
      <c r="L18">
        <f t="shared" si="2"/>
        <v>0.42353094817779485</v>
      </c>
      <c r="M18" s="27"/>
      <c r="N18">
        <f t="shared" si="3"/>
        <v>0.51399373785098457</v>
      </c>
      <c r="O18" s="27"/>
    </row>
    <row r="19" spans="1:15" x14ac:dyDescent="0.2">
      <c r="A19" s="21" t="s">
        <v>105</v>
      </c>
      <c r="B19" t="s">
        <v>109</v>
      </c>
      <c r="C19" s="17" t="s">
        <v>47</v>
      </c>
      <c r="D19">
        <v>49.747050424978788</v>
      </c>
      <c r="E19">
        <v>916.02184949322361</v>
      </c>
      <c r="F19">
        <f t="shared" si="0"/>
        <v>965.76889991820235</v>
      </c>
      <c r="G19">
        <v>49.747050424978788</v>
      </c>
      <c r="H19">
        <v>180.99193713985014</v>
      </c>
      <c r="I19">
        <f t="shared" si="1"/>
        <v>230.73898756482893</v>
      </c>
      <c r="J19">
        <v>965.76889991820235</v>
      </c>
      <c r="K19">
        <v>230.73898756482893</v>
      </c>
      <c r="L19">
        <f t="shared" si="2"/>
        <v>24.317835667807163</v>
      </c>
      <c r="N19">
        <f t="shared" si="3"/>
        <v>6.839464933831767</v>
      </c>
    </row>
    <row r="20" spans="1:15" x14ac:dyDescent="0.2">
      <c r="A20" s="21" t="s">
        <v>105</v>
      </c>
      <c r="B20" t="s">
        <v>110</v>
      </c>
      <c r="C20" s="17" t="s">
        <v>48</v>
      </c>
      <c r="D20">
        <v>9.8256031754527058</v>
      </c>
      <c r="E20">
        <v>1005.1860936280079</v>
      </c>
      <c r="F20">
        <f t="shared" si="0"/>
        <v>1015.0116968034606</v>
      </c>
      <c r="G20">
        <v>9.8256031754527058</v>
      </c>
      <c r="H20">
        <v>1333.7575289063386</v>
      </c>
      <c r="I20">
        <f t="shared" si="1"/>
        <v>1343.5831320817913</v>
      </c>
      <c r="J20">
        <v>1015.0116968034606</v>
      </c>
      <c r="K20">
        <v>1343.5831320817913</v>
      </c>
      <c r="L20">
        <f t="shared" si="2"/>
        <v>25.557757809201799</v>
      </c>
      <c r="N20">
        <f t="shared" si="3"/>
        <v>39.825908116110618</v>
      </c>
    </row>
    <row r="21" spans="1:15" x14ac:dyDescent="0.2">
      <c r="A21" s="21" t="s">
        <v>105</v>
      </c>
      <c r="B21" t="s">
        <v>107</v>
      </c>
      <c r="C21" s="17" t="s">
        <v>57</v>
      </c>
      <c r="D21">
        <v>2.1314507577892288</v>
      </c>
      <c r="E21">
        <v>66.242924101795168</v>
      </c>
      <c r="F21">
        <f t="shared" si="0"/>
        <v>68.374374859584393</v>
      </c>
      <c r="G21">
        <v>2.1314507577892288</v>
      </c>
      <c r="H21">
        <v>54.866668682677577</v>
      </c>
      <c r="I21">
        <f t="shared" si="1"/>
        <v>56.998119440466809</v>
      </c>
      <c r="J21">
        <v>68.374374859584393</v>
      </c>
      <c r="K21">
        <v>56.998119440466809</v>
      </c>
      <c r="L21">
        <f t="shared" si="2"/>
        <v>1.7216508130104893</v>
      </c>
      <c r="M21" s="27">
        <f>SUM(L21:L23)</f>
        <v>19.25530514551205</v>
      </c>
      <c r="N21">
        <f t="shared" si="3"/>
        <v>1.6895135205440655</v>
      </c>
      <c r="O21" s="27">
        <f>SUM(N21:N23)</f>
        <v>18.895874900821781</v>
      </c>
    </row>
    <row r="22" spans="1:15" x14ac:dyDescent="0.2">
      <c r="A22" s="21" t="s">
        <v>105</v>
      </c>
      <c r="B22" t="s">
        <v>107</v>
      </c>
      <c r="C22" s="17" t="s">
        <v>58</v>
      </c>
      <c r="D22">
        <v>28.962134979612465</v>
      </c>
      <c r="E22">
        <v>48.408868150969873</v>
      </c>
      <c r="F22">
        <f t="shared" si="0"/>
        <v>77.371003130582338</v>
      </c>
      <c r="G22">
        <v>28.962134979612465</v>
      </c>
      <c r="H22">
        <v>35.535737018810501</v>
      </c>
      <c r="I22">
        <f t="shared" si="1"/>
        <v>64.497871998422966</v>
      </c>
      <c r="J22">
        <v>77.371003130582338</v>
      </c>
      <c r="K22">
        <v>64.497871998422966</v>
      </c>
      <c r="L22">
        <f t="shared" si="2"/>
        <v>1.9481838147223955</v>
      </c>
      <c r="M22" s="27"/>
      <c r="N22">
        <f t="shared" si="3"/>
        <v>1.9118179311419685</v>
      </c>
      <c r="O22" s="27"/>
    </row>
    <row r="23" spans="1:15" x14ac:dyDescent="0.2">
      <c r="A23" s="21" t="s">
        <v>106</v>
      </c>
      <c r="B23" t="s">
        <v>107</v>
      </c>
      <c r="C23" s="17" t="s">
        <v>59</v>
      </c>
      <c r="D23">
        <v>0</v>
      </c>
      <c r="E23">
        <v>618.9680250446587</v>
      </c>
      <c r="F23">
        <f t="shared" si="0"/>
        <v>618.9680250446587</v>
      </c>
      <c r="G23">
        <v>0</v>
      </c>
      <c r="H23">
        <v>515.98297598738372</v>
      </c>
      <c r="I23">
        <f t="shared" si="1"/>
        <v>515.98297598738372</v>
      </c>
      <c r="J23">
        <v>618.9680250446587</v>
      </c>
      <c r="K23">
        <v>515.98297598738372</v>
      </c>
      <c r="L23">
        <f t="shared" si="2"/>
        <v>15.585470517779164</v>
      </c>
      <c r="M23" s="27"/>
      <c r="N23">
        <f t="shared" si="3"/>
        <v>15.294543449135748</v>
      </c>
      <c r="O23" s="27"/>
    </row>
    <row r="24" spans="1:15" x14ac:dyDescent="0.2">
      <c r="C24" s="17" t="s">
        <v>78</v>
      </c>
      <c r="D24">
        <v>0</v>
      </c>
      <c r="E24">
        <v>3.0164260419871778</v>
      </c>
      <c r="F24">
        <f t="shared" si="0"/>
        <v>3.0164260419871778</v>
      </c>
      <c r="G24">
        <v>0</v>
      </c>
      <c r="H24">
        <v>2.8062886934645044</v>
      </c>
      <c r="I24">
        <f t="shared" si="1"/>
        <v>2.8062886934645044</v>
      </c>
      <c r="J24">
        <v>3.0164260419871778</v>
      </c>
      <c r="K24">
        <v>2.8062886934645044</v>
      </c>
    </row>
  </sheetData>
  <sortState xmlns:xlrd2="http://schemas.microsoft.com/office/spreadsheetml/2017/richdata2" ref="B2:K24">
    <sortCondition ref="B2:B24"/>
  </sortState>
  <mergeCells count="10">
    <mergeCell ref="O2:O9"/>
    <mergeCell ref="O10:O12"/>
    <mergeCell ref="O14:O16"/>
    <mergeCell ref="O17:O18"/>
    <mergeCell ref="O21:O23"/>
    <mergeCell ref="M2:M9"/>
    <mergeCell ref="M10:M12"/>
    <mergeCell ref="M14:M16"/>
    <mergeCell ref="M17:M18"/>
    <mergeCell ref="M21:M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24E3-CE85-714D-8AE0-343E72E1BDB6}">
  <dimension ref="A1:W9"/>
  <sheetViews>
    <sheetView workbookViewId="0">
      <selection activeCell="H16" sqref="H16"/>
    </sheetView>
  </sheetViews>
  <sheetFormatPr baseColWidth="10" defaultRowHeight="16" x14ac:dyDescent="0.2"/>
  <sheetData>
    <row r="1" spans="1:23" s="18" customFormat="1" x14ac:dyDescent="0.2">
      <c r="A1" s="19" t="s">
        <v>0</v>
      </c>
      <c r="B1" s="17" t="s">
        <v>60</v>
      </c>
      <c r="C1" s="17" t="s">
        <v>61</v>
      </c>
      <c r="D1" s="17" t="s">
        <v>62</v>
      </c>
      <c r="E1" s="17" t="s">
        <v>63</v>
      </c>
      <c r="F1" s="17" t="s">
        <v>64</v>
      </c>
      <c r="G1" s="17" t="s">
        <v>65</v>
      </c>
      <c r="H1" s="17" t="s">
        <v>66</v>
      </c>
      <c r="I1" s="17" t="s">
        <v>54</v>
      </c>
      <c r="J1" s="17" t="s">
        <v>56</v>
      </c>
      <c r="K1" s="17" t="s">
        <v>67</v>
      </c>
      <c r="L1" s="17" t="s">
        <v>49</v>
      </c>
      <c r="M1" s="17" t="s">
        <v>46</v>
      </c>
      <c r="N1" s="17" t="s">
        <v>50</v>
      </c>
      <c r="O1" s="17" t="s">
        <v>51</v>
      </c>
      <c r="P1" s="17" t="s">
        <v>52</v>
      </c>
      <c r="Q1" s="17" t="s">
        <v>53</v>
      </c>
      <c r="R1" s="17" t="s">
        <v>47</v>
      </c>
      <c r="S1" s="17" t="s">
        <v>48</v>
      </c>
      <c r="T1" s="17" t="s">
        <v>57</v>
      </c>
      <c r="U1" s="17" t="s">
        <v>58</v>
      </c>
      <c r="V1" s="17" t="s">
        <v>59</v>
      </c>
      <c r="W1" s="17" t="s">
        <v>78</v>
      </c>
    </row>
    <row r="2" spans="1:23" ht="51" x14ac:dyDescent="0.2">
      <c r="A2" s="13" t="s">
        <v>72</v>
      </c>
      <c r="B2">
        <v>9.6315802628663256</v>
      </c>
      <c r="C2">
        <v>0</v>
      </c>
      <c r="D2">
        <v>28.548574466225901</v>
      </c>
      <c r="E2">
        <v>0</v>
      </c>
      <c r="F2">
        <v>3.5505269805345128</v>
      </c>
      <c r="G2">
        <v>3.4019302211865456</v>
      </c>
      <c r="H2">
        <v>55.903196747436823</v>
      </c>
      <c r="I2">
        <v>41.472786578072117</v>
      </c>
      <c r="J2">
        <v>0</v>
      </c>
      <c r="K2">
        <v>15.465460911889039</v>
      </c>
      <c r="L2">
        <v>0</v>
      </c>
      <c r="M2">
        <v>1.219674619498138</v>
      </c>
      <c r="N2">
        <v>0</v>
      </c>
      <c r="O2">
        <v>2.8456038730574504</v>
      </c>
      <c r="P2">
        <v>1.7410162331252717</v>
      </c>
      <c r="Q2">
        <v>1.0005406503582983</v>
      </c>
      <c r="R2">
        <v>49.747050424978788</v>
      </c>
      <c r="S2">
        <v>9.8256031754527058</v>
      </c>
      <c r="T2">
        <v>2.1314507577892288</v>
      </c>
      <c r="U2">
        <v>28.962134979612465</v>
      </c>
      <c r="V2">
        <v>0</v>
      </c>
      <c r="W2">
        <v>0</v>
      </c>
    </row>
    <row r="3" spans="1:23" ht="51" x14ac:dyDescent="0.2">
      <c r="A3" s="13" t="s">
        <v>73</v>
      </c>
      <c r="B3">
        <v>57.869452076321778</v>
      </c>
      <c r="C3">
        <v>18.037750451521561</v>
      </c>
      <c r="D3">
        <v>31.282607653450277</v>
      </c>
      <c r="E3">
        <v>0.52848268378112839</v>
      </c>
      <c r="F3">
        <v>2.6066349663631625</v>
      </c>
      <c r="G3">
        <v>-0.31353661996367643</v>
      </c>
      <c r="H3">
        <v>108.52752847310518</v>
      </c>
      <c r="I3">
        <v>281.5821635581965</v>
      </c>
      <c r="J3">
        <v>110.5953883349388</v>
      </c>
      <c r="K3">
        <v>131.90150000483223</v>
      </c>
      <c r="L3">
        <v>3.7836945958082384</v>
      </c>
      <c r="M3">
        <v>56.450170344237982</v>
      </c>
      <c r="N3">
        <v>25.654916172079911</v>
      </c>
      <c r="O3">
        <v>133.47848479049341</v>
      </c>
      <c r="P3">
        <v>83.362784003753248</v>
      </c>
      <c r="Q3">
        <v>15.819748107677635</v>
      </c>
      <c r="R3">
        <v>916.02184949322361</v>
      </c>
      <c r="S3">
        <v>1005.1860936280079</v>
      </c>
      <c r="T3">
        <v>66.242924101795168</v>
      </c>
      <c r="U3">
        <v>48.408868150969873</v>
      </c>
      <c r="V3">
        <v>618.9680250446587</v>
      </c>
      <c r="W3">
        <v>3.0164260419871778</v>
      </c>
    </row>
    <row r="4" spans="1:23" ht="34" x14ac:dyDescent="0.2">
      <c r="A4" s="13" t="s">
        <v>100</v>
      </c>
      <c r="B4">
        <f t="shared" ref="B4:W4" si="0">B2+B3</f>
        <v>67.5010323391881</v>
      </c>
      <c r="C4">
        <f t="shared" si="0"/>
        <v>18.037750451521561</v>
      </c>
      <c r="D4">
        <f t="shared" si="0"/>
        <v>59.831182119676178</v>
      </c>
      <c r="E4">
        <f t="shared" si="0"/>
        <v>0.52848268378112839</v>
      </c>
      <c r="F4">
        <f t="shared" si="0"/>
        <v>6.1571619468976753</v>
      </c>
      <c r="G4">
        <f t="shared" si="0"/>
        <v>3.0883936012228692</v>
      </c>
      <c r="H4">
        <f t="shared" si="0"/>
        <v>164.430725220542</v>
      </c>
      <c r="I4">
        <f t="shared" si="0"/>
        <v>323.05495013626864</v>
      </c>
      <c r="J4">
        <f t="shared" si="0"/>
        <v>110.5953883349388</v>
      </c>
      <c r="K4">
        <f t="shared" si="0"/>
        <v>147.36696091672127</v>
      </c>
      <c r="L4">
        <f t="shared" si="0"/>
        <v>3.7836945958082384</v>
      </c>
      <c r="M4">
        <f t="shared" si="0"/>
        <v>57.669844963736118</v>
      </c>
      <c r="N4">
        <f t="shared" si="0"/>
        <v>25.654916172079911</v>
      </c>
      <c r="O4">
        <f t="shared" si="0"/>
        <v>136.32408866355087</v>
      </c>
      <c r="P4">
        <f t="shared" si="0"/>
        <v>85.103800236878513</v>
      </c>
      <c r="Q4">
        <f t="shared" si="0"/>
        <v>16.820288758035932</v>
      </c>
      <c r="R4">
        <f t="shared" si="0"/>
        <v>965.76889991820235</v>
      </c>
      <c r="S4">
        <f t="shared" si="0"/>
        <v>1015.0116968034606</v>
      </c>
      <c r="T4">
        <f t="shared" si="0"/>
        <v>68.374374859584393</v>
      </c>
      <c r="U4">
        <f t="shared" si="0"/>
        <v>77.371003130582338</v>
      </c>
      <c r="V4">
        <f t="shared" si="0"/>
        <v>618.9680250446587</v>
      </c>
      <c r="W4">
        <f t="shared" si="0"/>
        <v>3.0164260419871778</v>
      </c>
    </row>
    <row r="5" spans="1:23" ht="51" x14ac:dyDescent="0.2">
      <c r="A5" s="13" t="s">
        <v>74</v>
      </c>
      <c r="B5">
        <v>9.6315802628663256</v>
      </c>
      <c r="C5">
        <v>0</v>
      </c>
      <c r="D5">
        <v>28.548574466225901</v>
      </c>
      <c r="E5">
        <v>0</v>
      </c>
      <c r="F5">
        <v>3.5505269805345128</v>
      </c>
      <c r="G5">
        <v>3.4019302211865456</v>
      </c>
      <c r="H5">
        <v>55.903196747436823</v>
      </c>
      <c r="I5">
        <v>41.472786578072117</v>
      </c>
      <c r="J5">
        <v>0</v>
      </c>
      <c r="K5">
        <v>15.465460911889039</v>
      </c>
      <c r="L5">
        <v>0</v>
      </c>
      <c r="M5">
        <v>1.219674619498138</v>
      </c>
      <c r="N5">
        <v>0</v>
      </c>
      <c r="O5">
        <v>2.8456038730574504</v>
      </c>
      <c r="P5">
        <v>1.7410162331252717</v>
      </c>
      <c r="Q5">
        <v>1.0005406503582983</v>
      </c>
      <c r="R5">
        <v>49.747050424978788</v>
      </c>
      <c r="S5">
        <v>9.8256031754527058</v>
      </c>
      <c r="T5">
        <v>2.1314507577892288</v>
      </c>
      <c r="U5">
        <v>28.962134979612465</v>
      </c>
      <c r="V5">
        <v>0</v>
      </c>
      <c r="W5">
        <v>0</v>
      </c>
    </row>
    <row r="6" spans="1:23" ht="51" x14ac:dyDescent="0.2">
      <c r="A6" s="13" t="s">
        <v>75</v>
      </c>
      <c r="B6">
        <v>101.93659180160165</v>
      </c>
      <c r="C6">
        <v>29.967761413595028</v>
      </c>
      <c r="D6">
        <v>59.234401771954708</v>
      </c>
      <c r="E6">
        <v>0.6941598586253519</v>
      </c>
      <c r="F6">
        <v>2.996158133590896</v>
      </c>
      <c r="G6">
        <v>2.4087141562067806</v>
      </c>
      <c r="H6">
        <v>238.51763357986835</v>
      </c>
      <c r="I6">
        <v>227.73967186881842</v>
      </c>
      <c r="J6">
        <v>92.162823612449017</v>
      </c>
      <c r="K6">
        <v>0</v>
      </c>
      <c r="L6">
        <v>14.915266193232954</v>
      </c>
      <c r="M6">
        <v>1.4391587332111389</v>
      </c>
      <c r="N6">
        <v>19.786304153999435</v>
      </c>
      <c r="O6">
        <v>102.42280194955346</v>
      </c>
      <c r="P6">
        <v>86.497729529585115</v>
      </c>
      <c r="Q6">
        <v>16.339762404599288</v>
      </c>
      <c r="R6">
        <v>180.99193713985014</v>
      </c>
      <c r="S6">
        <v>1333.7575289063386</v>
      </c>
      <c r="T6">
        <v>54.866668682677577</v>
      </c>
      <c r="U6">
        <v>35.535737018810501</v>
      </c>
      <c r="V6">
        <v>515.98297598738372</v>
      </c>
      <c r="W6">
        <v>2.8062886934645044</v>
      </c>
    </row>
    <row r="7" spans="1:23" ht="34" x14ac:dyDescent="0.2">
      <c r="A7" s="13" t="s">
        <v>101</v>
      </c>
      <c r="B7">
        <f t="shared" ref="B7:W7" si="1">B5+B6</f>
        <v>111.56817206446797</v>
      </c>
      <c r="C7">
        <f t="shared" si="1"/>
        <v>29.967761413595028</v>
      </c>
      <c r="D7">
        <f t="shared" si="1"/>
        <v>87.782976238180609</v>
      </c>
      <c r="E7">
        <f t="shared" si="1"/>
        <v>0.6941598586253519</v>
      </c>
      <c r="F7">
        <f t="shared" si="1"/>
        <v>6.5466851141254088</v>
      </c>
      <c r="G7">
        <f t="shared" si="1"/>
        <v>5.8106443773933263</v>
      </c>
      <c r="H7">
        <f t="shared" si="1"/>
        <v>294.42083032730517</v>
      </c>
      <c r="I7">
        <f t="shared" si="1"/>
        <v>269.21245844689054</v>
      </c>
      <c r="J7">
        <f t="shared" si="1"/>
        <v>92.162823612449017</v>
      </c>
      <c r="K7">
        <f t="shared" si="1"/>
        <v>15.465460911889039</v>
      </c>
      <c r="L7">
        <f t="shared" si="1"/>
        <v>14.915266193232954</v>
      </c>
      <c r="M7">
        <f t="shared" si="1"/>
        <v>2.6588333527092769</v>
      </c>
      <c r="N7">
        <f t="shared" si="1"/>
        <v>19.786304153999435</v>
      </c>
      <c r="O7">
        <f t="shared" si="1"/>
        <v>105.26840582261092</v>
      </c>
      <c r="P7">
        <f t="shared" si="1"/>
        <v>88.23874576271038</v>
      </c>
      <c r="Q7">
        <f t="shared" si="1"/>
        <v>17.340303054957587</v>
      </c>
      <c r="R7">
        <f t="shared" si="1"/>
        <v>230.73898756482893</v>
      </c>
      <c r="S7">
        <f t="shared" si="1"/>
        <v>1343.5831320817913</v>
      </c>
      <c r="T7">
        <f t="shared" si="1"/>
        <v>56.998119440466809</v>
      </c>
      <c r="U7">
        <f t="shared" si="1"/>
        <v>64.497871998422966</v>
      </c>
      <c r="V7">
        <f t="shared" si="1"/>
        <v>515.98297598738372</v>
      </c>
      <c r="W7">
        <f t="shared" si="1"/>
        <v>2.8062886934645044</v>
      </c>
    </row>
    <row r="8" spans="1:23" ht="34" x14ac:dyDescent="0.2">
      <c r="A8" s="13" t="s">
        <v>77</v>
      </c>
      <c r="B8">
        <v>67.5010323391881</v>
      </c>
      <c r="C8">
        <v>18.037750451521561</v>
      </c>
      <c r="D8">
        <v>59.831182119676178</v>
      </c>
      <c r="E8">
        <v>0.52848268378112839</v>
      </c>
      <c r="F8">
        <v>6.1571619468976753</v>
      </c>
      <c r="G8">
        <v>3.0883936012228692</v>
      </c>
      <c r="H8">
        <v>164.430725220542</v>
      </c>
      <c r="I8">
        <v>323.05495013626859</v>
      </c>
      <c r="J8">
        <v>110.5953883349388</v>
      </c>
      <c r="K8">
        <v>147.36696091672127</v>
      </c>
      <c r="L8">
        <v>3.7836945958082384</v>
      </c>
      <c r="M8">
        <v>57.669844963736118</v>
      </c>
      <c r="N8">
        <v>25.654916172079911</v>
      </c>
      <c r="O8">
        <v>136.32408866355087</v>
      </c>
      <c r="P8">
        <v>85.103800236878513</v>
      </c>
      <c r="Q8">
        <v>16.820288758035932</v>
      </c>
      <c r="R8">
        <v>965.76889991820235</v>
      </c>
      <c r="S8">
        <v>1015.0116968034606</v>
      </c>
      <c r="T8">
        <v>68.374374859584393</v>
      </c>
      <c r="U8">
        <v>77.371003130582338</v>
      </c>
      <c r="V8">
        <v>618.9680250446587</v>
      </c>
      <c r="W8">
        <v>3.0164260419871778</v>
      </c>
    </row>
    <row r="9" spans="1:23" ht="34" x14ac:dyDescent="0.2">
      <c r="A9" s="13" t="s">
        <v>76</v>
      </c>
      <c r="B9">
        <v>111.56817206446797</v>
      </c>
      <c r="C9">
        <v>29.967761413595028</v>
      </c>
      <c r="D9">
        <v>87.782976238180609</v>
      </c>
      <c r="E9">
        <v>0.6941598586253519</v>
      </c>
      <c r="F9">
        <v>6.5466851141254088</v>
      </c>
      <c r="G9">
        <v>5.8106443773933263</v>
      </c>
      <c r="H9">
        <v>294.42083032730517</v>
      </c>
      <c r="I9">
        <v>269.21245844689054</v>
      </c>
      <c r="J9">
        <v>92.162823612449017</v>
      </c>
      <c r="K9">
        <v>0</v>
      </c>
      <c r="L9">
        <v>14.915266193232954</v>
      </c>
      <c r="M9">
        <v>2.6588333527092769</v>
      </c>
      <c r="N9">
        <v>19.786304153999435</v>
      </c>
      <c r="O9">
        <v>105.26840582261092</v>
      </c>
      <c r="P9">
        <v>88.23874576271038</v>
      </c>
      <c r="Q9">
        <v>17.340303054957587</v>
      </c>
      <c r="R9">
        <v>230.73898756482893</v>
      </c>
      <c r="S9">
        <v>1343.5831320817913</v>
      </c>
      <c r="T9">
        <v>56.998119440466809</v>
      </c>
      <c r="U9">
        <v>64.497871998422966</v>
      </c>
      <c r="V9">
        <v>515.98297598738372</v>
      </c>
      <c r="W9">
        <v>2.8062886934645044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473A-2C81-CD44-8F01-7678431BD02D}">
  <dimension ref="A1:G2"/>
  <sheetViews>
    <sheetView workbookViewId="0">
      <selection activeCell="A2" sqref="A2:G2"/>
    </sheetView>
  </sheetViews>
  <sheetFormatPr baseColWidth="10" defaultRowHeight="16" x14ac:dyDescent="0.2"/>
  <sheetData>
    <row r="1" spans="1:7" ht="51" x14ac:dyDescent="0.2">
      <c r="A1" s="13" t="s">
        <v>45</v>
      </c>
      <c r="B1" s="13" t="s">
        <v>72</v>
      </c>
      <c r="C1" s="13" t="s">
        <v>73</v>
      </c>
      <c r="D1" s="13" t="s">
        <v>74</v>
      </c>
      <c r="E1" s="13" t="s">
        <v>75</v>
      </c>
      <c r="F1" s="13" t="s">
        <v>77</v>
      </c>
      <c r="G1" s="13" t="s">
        <v>76</v>
      </c>
    </row>
    <row r="2" spans="1:7" x14ac:dyDescent="0.2">
      <c r="A2" t="s">
        <v>78</v>
      </c>
      <c r="B2">
        <v>0</v>
      </c>
      <c r="C2">
        <v>3.0164260419871778</v>
      </c>
      <c r="D2">
        <v>0</v>
      </c>
      <c r="E2">
        <v>2.8062886934645044</v>
      </c>
      <c r="F2">
        <v>3.0164260419871778</v>
      </c>
      <c r="G2">
        <v>2.8062886934645044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2A85-BD74-644A-8DD6-FEBB635033C8}">
  <dimension ref="A1:J13"/>
  <sheetViews>
    <sheetView zoomScale="116" workbookViewId="0">
      <selection activeCell="A13" sqref="A13"/>
    </sheetView>
  </sheetViews>
  <sheetFormatPr baseColWidth="10" defaultRowHeight="16" x14ac:dyDescent="0.2"/>
  <cols>
    <col min="1" max="1" width="21" customWidth="1"/>
    <col min="2" max="2" width="13.33203125" customWidth="1"/>
    <col min="3" max="8" width="12.5" customWidth="1"/>
  </cols>
  <sheetData>
    <row r="1" spans="1:10" ht="74" customHeight="1" x14ac:dyDescent="0.2">
      <c r="A1" s="14" t="s">
        <v>0</v>
      </c>
      <c r="B1" s="13" t="s">
        <v>102</v>
      </c>
      <c r="C1" s="13" t="s">
        <v>90</v>
      </c>
      <c r="D1" s="13" t="s">
        <v>91</v>
      </c>
      <c r="E1" s="13" t="s">
        <v>92</v>
      </c>
      <c r="F1" s="13" t="s">
        <v>93</v>
      </c>
      <c r="G1" s="13" t="s">
        <v>94</v>
      </c>
      <c r="H1" s="13" t="s">
        <v>95</v>
      </c>
      <c r="I1" s="13" t="s">
        <v>103</v>
      </c>
      <c r="J1" s="13" t="s">
        <v>104</v>
      </c>
    </row>
    <row r="2" spans="1:10" ht="17" x14ac:dyDescent="0.2">
      <c r="A2" s="15" t="s">
        <v>79</v>
      </c>
      <c r="B2" s="4">
        <v>8</v>
      </c>
      <c r="C2">
        <v>100494.53534842504</v>
      </c>
      <c r="D2">
        <v>517135.20682123292</v>
      </c>
      <c r="E2">
        <v>45208.832519974429</v>
      </c>
      <c r="F2">
        <v>232640.30103035702</v>
      </c>
      <c r="G2">
        <v>617629.74216965795</v>
      </c>
      <c r="H2">
        <v>277849.13355033146</v>
      </c>
      <c r="I2">
        <f>G2</f>
        <v>617629.74216965795</v>
      </c>
      <c r="J2">
        <f>H2</f>
        <v>277849.13355033146</v>
      </c>
    </row>
    <row r="3" spans="1:10" ht="17" x14ac:dyDescent="0.2">
      <c r="A3" s="15" t="s">
        <v>80</v>
      </c>
      <c r="B3" s="4">
        <v>2</v>
      </c>
      <c r="C3">
        <v>8654.7490126975372</v>
      </c>
      <c r="D3">
        <v>26576.280482482885</v>
      </c>
      <c r="E3">
        <v>5079.2135020169253</v>
      </c>
      <c r="F3">
        <v>15596.824640665454</v>
      </c>
      <c r="G3">
        <v>35231.029495180424</v>
      </c>
      <c r="H3">
        <v>20676.038142682381</v>
      </c>
      <c r="I3">
        <f t="shared" ref="I3:I10" si="0">G3</f>
        <v>35231.029495180424</v>
      </c>
      <c r="J3">
        <f t="shared" ref="J3:J10" si="1">H3</f>
        <v>20676.038142682381</v>
      </c>
    </row>
    <row r="4" spans="1:10" ht="17" x14ac:dyDescent="0.2">
      <c r="A4" s="15" t="s">
        <v>81</v>
      </c>
      <c r="B4" s="4">
        <v>1</v>
      </c>
      <c r="C4">
        <v>8506.6772844530187</v>
      </c>
      <c r="D4">
        <v>38505.565508717424</v>
      </c>
      <c r="E4">
        <v>4992.3146306269937</v>
      </c>
      <c r="F4">
        <v>22597.765451977724</v>
      </c>
      <c r="G4">
        <v>47012.242793170444</v>
      </c>
      <c r="H4">
        <v>27590.08008260472</v>
      </c>
      <c r="I4">
        <f t="shared" si="0"/>
        <v>47012.242793170444</v>
      </c>
      <c r="J4">
        <f t="shared" si="1"/>
        <v>27590.08008260472</v>
      </c>
    </row>
    <row r="5" spans="1:10" ht="17" x14ac:dyDescent="0.2">
      <c r="A5" s="15" t="s">
        <v>82</v>
      </c>
      <c r="B5" s="4">
        <v>2</v>
      </c>
      <c r="C5">
        <v>12348.296381262995</v>
      </c>
      <c r="D5">
        <v>41396.965467232782</v>
      </c>
      <c r="E5">
        <v>7246.8460511796056</v>
      </c>
      <c r="F5">
        <v>24294.641662654227</v>
      </c>
      <c r="G5">
        <v>53745.261848495778</v>
      </c>
      <c r="H5">
        <v>31541.487713833831</v>
      </c>
      <c r="I5">
        <f t="shared" si="0"/>
        <v>53745.261848495778</v>
      </c>
      <c r="J5">
        <f t="shared" si="1"/>
        <v>31541.487713833831</v>
      </c>
    </row>
    <row r="6" spans="1:10" ht="17" x14ac:dyDescent="0.2">
      <c r="A6" s="15" t="s">
        <v>83</v>
      </c>
      <c r="B6" s="4">
        <v>1</v>
      </c>
      <c r="C6">
        <v>21752.160773766067</v>
      </c>
      <c r="D6">
        <v>34703.113633294597</v>
      </c>
      <c r="E6">
        <v>12765.692978278474</v>
      </c>
      <c r="F6">
        <v>20366.220102935007</v>
      </c>
      <c r="G6">
        <v>56455.274407060664</v>
      </c>
      <c r="H6">
        <v>33131.913081213483</v>
      </c>
      <c r="I6">
        <f t="shared" si="0"/>
        <v>56455.274407060664</v>
      </c>
      <c r="J6">
        <f t="shared" si="1"/>
        <v>33131.913081213483</v>
      </c>
    </row>
    <row r="7" spans="1:10" ht="17" x14ac:dyDescent="0.2">
      <c r="A7" s="15" t="s">
        <v>84</v>
      </c>
      <c r="B7" s="4">
        <v>4</v>
      </c>
      <c r="C7">
        <v>34734.140258951098</v>
      </c>
      <c r="D7">
        <v>55414.39440880328</v>
      </c>
      <c r="E7">
        <v>2746.8194812454053</v>
      </c>
      <c r="F7">
        <v>4382.2399797067519</v>
      </c>
      <c r="G7">
        <v>90148.534667754386</v>
      </c>
      <c r="H7">
        <v>7129.0594609521577</v>
      </c>
      <c r="I7">
        <f t="shared" si="0"/>
        <v>90148.534667754386</v>
      </c>
      <c r="J7">
        <f t="shared" si="1"/>
        <v>7129.0594609521577</v>
      </c>
    </row>
    <row r="8" spans="1:10" ht="17" x14ac:dyDescent="0.2">
      <c r="A8" s="15" t="s">
        <v>85</v>
      </c>
      <c r="B8" s="4">
        <v>1</v>
      </c>
      <c r="C8">
        <v>4303.4466247924802</v>
      </c>
      <c r="D8">
        <v>6422.9104183813752</v>
      </c>
      <c r="E8">
        <v>2525.5641925359919</v>
      </c>
      <c r="F8">
        <v>3769.4141414644814</v>
      </c>
      <c r="G8">
        <v>10726.357043173855</v>
      </c>
      <c r="H8">
        <v>6294.9783340004733</v>
      </c>
      <c r="I8">
        <f t="shared" si="0"/>
        <v>10726.357043173855</v>
      </c>
      <c r="J8">
        <f t="shared" si="1"/>
        <v>6294.9783340004733</v>
      </c>
    </row>
    <row r="9" spans="1:10" ht="17" x14ac:dyDescent="0.2">
      <c r="A9" s="15" t="s">
        <v>86</v>
      </c>
      <c r="B9" s="4">
        <v>4</v>
      </c>
      <c r="C9">
        <v>91996.191428028498</v>
      </c>
      <c r="D9">
        <v>137304.66481688619</v>
      </c>
      <c r="E9">
        <v>7275.1744805248054</v>
      </c>
      <c r="F9">
        <v>10858.225520284774</v>
      </c>
      <c r="G9">
        <v>229300.85624491467</v>
      </c>
      <c r="H9">
        <v>18133.400000809579</v>
      </c>
      <c r="I9">
        <f t="shared" si="0"/>
        <v>229300.85624491467</v>
      </c>
      <c r="J9">
        <f t="shared" si="1"/>
        <v>18133.400000809579</v>
      </c>
    </row>
    <row r="10" spans="1:10" ht="17" x14ac:dyDescent="0.2">
      <c r="A10" s="15" t="s">
        <v>87</v>
      </c>
      <c r="B10" s="4">
        <v>1</v>
      </c>
      <c r="C10">
        <v>28548.15711838592</v>
      </c>
      <c r="D10">
        <v>529087.4932065662</v>
      </c>
      <c r="E10">
        <v>16754.0600981809</v>
      </c>
      <c r="F10">
        <v>310505.63514902879</v>
      </c>
      <c r="G10">
        <v>557635.65032495209</v>
      </c>
      <c r="H10">
        <v>327259.69524720969</v>
      </c>
      <c r="I10">
        <f t="shared" si="0"/>
        <v>557635.65032495209</v>
      </c>
      <c r="J10">
        <f t="shared" si="1"/>
        <v>327259.69524720969</v>
      </c>
    </row>
    <row r="11" spans="1:10" ht="17" x14ac:dyDescent="0.2">
      <c r="A11" s="15" t="s">
        <v>88</v>
      </c>
      <c r="B11" s="4">
        <v>1</v>
      </c>
      <c r="C11">
        <v>1826662.4969748182</v>
      </c>
      <c r="D11">
        <v>3583779.1766765225</v>
      </c>
      <c r="E11">
        <v>633242.99895127025</v>
      </c>
      <c r="F11">
        <v>1242376.781247861</v>
      </c>
      <c r="G11">
        <v>5410441.6736513404</v>
      </c>
      <c r="H11">
        <v>1875619.7801991312</v>
      </c>
      <c r="I11">
        <f>G11/10^3</f>
        <v>5410.4416736513404</v>
      </c>
      <c r="J11">
        <f>H11/10^3</f>
        <v>1875.6197801991311</v>
      </c>
    </row>
    <row r="12" spans="1:10" ht="17" x14ac:dyDescent="0.2">
      <c r="A12" s="15" t="s">
        <v>89</v>
      </c>
      <c r="B12" s="4">
        <v>1</v>
      </c>
      <c r="C12">
        <v>3057276.5192448278</v>
      </c>
      <c r="D12">
        <v>12613189.191550916</v>
      </c>
      <c r="E12">
        <v>15538563.809146004</v>
      </c>
      <c r="F12">
        <v>64106352.126158327</v>
      </c>
      <c r="G12">
        <v>15670465.710795743</v>
      </c>
      <c r="H12">
        <v>79644915.935304329</v>
      </c>
      <c r="I12">
        <f>G12/10^3</f>
        <v>15670.465710795743</v>
      </c>
      <c r="J12">
        <f>H12/10^3</f>
        <v>79644.915935304336</v>
      </c>
    </row>
    <row r="13" spans="1:10" x14ac:dyDescent="0.2">
      <c r="A13" s="4"/>
      <c r="B1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E4B7-35D8-0C4D-A06D-CF678848A23C}">
  <dimension ref="A1:J24"/>
  <sheetViews>
    <sheetView zoomScale="116" workbookViewId="0">
      <selection activeCell="A25" sqref="A25"/>
    </sheetView>
  </sheetViews>
  <sheetFormatPr baseColWidth="10" defaultRowHeight="16" x14ac:dyDescent="0.2"/>
  <cols>
    <col min="1" max="1" width="21" customWidth="1"/>
    <col min="2" max="2" width="13.33203125" customWidth="1"/>
    <col min="3" max="6" width="12.5" customWidth="1"/>
  </cols>
  <sheetData>
    <row r="1" spans="1:10" x14ac:dyDescent="0.2">
      <c r="A1" s="21" t="s">
        <v>119</v>
      </c>
      <c r="B1" s="21"/>
    </row>
    <row r="2" spans="1:10" ht="74" customHeight="1" x14ac:dyDescent="0.2">
      <c r="A2" s="13" t="s">
        <v>0</v>
      </c>
      <c r="B2" s="13" t="s">
        <v>102</v>
      </c>
      <c r="C2" s="13" t="s">
        <v>120</v>
      </c>
      <c r="D2" s="13" t="s">
        <v>121</v>
      </c>
      <c r="E2" s="13" t="s">
        <v>122</v>
      </c>
      <c r="F2" s="13" t="s">
        <v>123</v>
      </c>
      <c r="G2" s="22" t="s">
        <v>118</v>
      </c>
      <c r="H2" s="22" t="s">
        <v>93</v>
      </c>
      <c r="I2" s="22" t="s">
        <v>94</v>
      </c>
      <c r="J2" s="22" t="s">
        <v>95</v>
      </c>
    </row>
    <row r="3" spans="1:10" x14ac:dyDescent="0.2">
      <c r="A3" s="2" t="s">
        <v>1</v>
      </c>
      <c r="B3" s="4">
        <v>8</v>
      </c>
      <c r="C3">
        <v>517135.20682123292</v>
      </c>
      <c r="D3">
        <v>232640.30103035702</v>
      </c>
      <c r="E3">
        <v>0</v>
      </c>
      <c r="F3">
        <v>0</v>
      </c>
      <c r="G3" s="23"/>
      <c r="H3" s="23"/>
      <c r="I3" s="23"/>
      <c r="J3" s="23"/>
    </row>
    <row r="4" spans="1:10" x14ac:dyDescent="0.2">
      <c r="A4" s="2" t="s">
        <v>12</v>
      </c>
      <c r="B4" s="4">
        <v>8</v>
      </c>
      <c r="C4">
        <v>100494.53534842504</v>
      </c>
      <c r="D4">
        <v>45208.832519974429</v>
      </c>
      <c r="E4">
        <v>617629.74216965795</v>
      </c>
      <c r="F4">
        <v>277849.13355033146</v>
      </c>
      <c r="G4" s="23"/>
      <c r="H4" s="23"/>
      <c r="I4" s="23"/>
      <c r="J4" s="23"/>
    </row>
    <row r="5" spans="1:10" x14ac:dyDescent="0.2">
      <c r="A5" s="2" t="s">
        <v>10</v>
      </c>
      <c r="B5" s="4">
        <v>1</v>
      </c>
      <c r="C5">
        <f>G5/10^3</f>
        <v>3583.7791766765226</v>
      </c>
      <c r="D5">
        <f>H5/10^3</f>
        <v>1242.3767812478609</v>
      </c>
      <c r="E5">
        <v>0</v>
      </c>
      <c r="F5">
        <v>0</v>
      </c>
      <c r="G5" s="23">
        <v>3583779.1766765225</v>
      </c>
      <c r="H5" s="23">
        <v>1242376.781247861</v>
      </c>
      <c r="I5" s="23"/>
      <c r="J5" s="23"/>
    </row>
    <row r="6" spans="1:10" x14ac:dyDescent="0.2">
      <c r="A6" s="2" t="s">
        <v>20</v>
      </c>
      <c r="B6" s="4">
        <v>1</v>
      </c>
      <c r="C6">
        <f>G6/10^3</f>
        <v>1826.6624969748182</v>
      </c>
      <c r="D6">
        <f>H6/10^3</f>
        <v>633.24299895127024</v>
      </c>
      <c r="E6">
        <f>I6/10^3</f>
        <v>5410.4416736513404</v>
      </c>
      <c r="F6">
        <f>J6/10^3</f>
        <v>1875.6197801991311</v>
      </c>
      <c r="G6" s="23">
        <v>1826662.4969748182</v>
      </c>
      <c r="H6" s="23">
        <v>633242.99895127025</v>
      </c>
      <c r="I6" s="23">
        <v>5410441.6736513404</v>
      </c>
      <c r="J6" s="23">
        <v>1875619.7801991312</v>
      </c>
    </row>
    <row r="7" spans="1:10" x14ac:dyDescent="0.2">
      <c r="A7" s="2" t="s">
        <v>7</v>
      </c>
      <c r="B7" s="4">
        <v>1</v>
      </c>
      <c r="C7">
        <v>6422.9104183813752</v>
      </c>
      <c r="D7">
        <v>3769.4141414644814</v>
      </c>
      <c r="E7">
        <v>0</v>
      </c>
      <c r="F7">
        <v>0</v>
      </c>
      <c r="G7" s="23"/>
      <c r="H7" s="23"/>
      <c r="I7" s="23"/>
      <c r="J7" s="23"/>
    </row>
    <row r="8" spans="1:10" x14ac:dyDescent="0.2">
      <c r="A8" s="2" t="s">
        <v>17</v>
      </c>
      <c r="B8" s="4">
        <v>1</v>
      </c>
      <c r="C8">
        <v>4303.4466247924802</v>
      </c>
      <c r="D8">
        <v>2525.5641925359919</v>
      </c>
      <c r="E8">
        <v>10726.357043173855</v>
      </c>
      <c r="F8">
        <v>6294.9783340004733</v>
      </c>
      <c r="G8" s="23"/>
      <c r="H8" s="23"/>
      <c r="I8" s="23"/>
      <c r="J8" s="23"/>
    </row>
    <row r="9" spans="1:10" x14ac:dyDescent="0.2">
      <c r="A9" s="2" t="s">
        <v>8</v>
      </c>
      <c r="B9" s="4">
        <v>4</v>
      </c>
      <c r="C9">
        <v>137304.66481688619</v>
      </c>
      <c r="D9">
        <v>10858.225520284774</v>
      </c>
      <c r="E9">
        <v>0</v>
      </c>
      <c r="F9">
        <v>0</v>
      </c>
      <c r="G9" s="23"/>
      <c r="H9" s="23"/>
      <c r="I9" s="23"/>
      <c r="J9" s="23"/>
    </row>
    <row r="10" spans="1:10" x14ac:dyDescent="0.2">
      <c r="A10" s="2" t="s">
        <v>18</v>
      </c>
      <c r="B10" s="4">
        <v>4</v>
      </c>
      <c r="C10">
        <v>91996.191428028498</v>
      </c>
      <c r="D10">
        <v>7275.1744805248054</v>
      </c>
      <c r="E10">
        <v>229300.85624491467</v>
      </c>
      <c r="F10">
        <v>18133.400000809579</v>
      </c>
      <c r="G10" s="23"/>
      <c r="H10" s="23"/>
      <c r="I10" s="23"/>
      <c r="J10" s="23"/>
    </row>
    <row r="11" spans="1:10" x14ac:dyDescent="0.2">
      <c r="A11" s="2" t="s">
        <v>2</v>
      </c>
      <c r="B11" s="4">
        <v>2</v>
      </c>
      <c r="C11">
        <v>26576.280482482885</v>
      </c>
      <c r="D11">
        <v>15596.824640665454</v>
      </c>
      <c r="E11">
        <v>0</v>
      </c>
      <c r="F11">
        <v>0</v>
      </c>
      <c r="G11" s="23"/>
      <c r="H11" s="23"/>
      <c r="I11" s="23"/>
      <c r="J11" s="23"/>
    </row>
    <row r="12" spans="1:10" x14ac:dyDescent="0.2">
      <c r="A12" s="2" t="s">
        <v>13</v>
      </c>
      <c r="B12" s="4">
        <v>2</v>
      </c>
      <c r="C12">
        <v>8654.7490126975372</v>
      </c>
      <c r="D12">
        <v>5079.2135020169253</v>
      </c>
      <c r="E12">
        <v>35231.029495180424</v>
      </c>
      <c r="F12">
        <v>20676.038142682381</v>
      </c>
      <c r="G12" s="23"/>
      <c r="H12" s="23"/>
      <c r="I12" s="23"/>
      <c r="J12" s="23"/>
    </row>
    <row r="13" spans="1:10" x14ac:dyDescent="0.2">
      <c r="A13" s="2" t="s">
        <v>4</v>
      </c>
      <c r="B13" s="4">
        <v>2</v>
      </c>
      <c r="C13">
        <v>41396.965467232782</v>
      </c>
      <c r="D13">
        <v>24294.641662654227</v>
      </c>
      <c r="E13">
        <v>0</v>
      </c>
      <c r="F13">
        <v>0</v>
      </c>
      <c r="G13" s="23"/>
      <c r="H13" s="23"/>
      <c r="I13" s="23"/>
      <c r="J13" s="23"/>
    </row>
    <row r="14" spans="1:10" x14ac:dyDescent="0.2">
      <c r="A14" s="2" t="s">
        <v>14</v>
      </c>
      <c r="B14" s="4">
        <v>2</v>
      </c>
      <c r="C14">
        <v>12348.296381262995</v>
      </c>
      <c r="D14">
        <v>7246.8460511796056</v>
      </c>
      <c r="E14">
        <v>53745.261848495778</v>
      </c>
      <c r="F14">
        <v>31541.487713833831</v>
      </c>
      <c r="G14" s="23"/>
      <c r="H14" s="23"/>
      <c r="I14" s="23"/>
      <c r="J14" s="23"/>
    </row>
    <row r="15" spans="1:10" x14ac:dyDescent="0.2">
      <c r="A15" s="2" t="s">
        <v>11</v>
      </c>
      <c r="B15" s="4">
        <v>1</v>
      </c>
      <c r="C15">
        <f>G15/10^3</f>
        <v>12613.189191550917</v>
      </c>
      <c r="D15">
        <f>H15/10^3</f>
        <v>64106.35212615833</v>
      </c>
      <c r="E15">
        <v>0</v>
      </c>
      <c r="F15">
        <v>0</v>
      </c>
      <c r="G15" s="23">
        <v>12613189.191550916</v>
      </c>
      <c r="H15" s="23">
        <v>64106352.126158327</v>
      </c>
      <c r="I15" s="23"/>
      <c r="J15" s="23"/>
    </row>
    <row r="16" spans="1:10" x14ac:dyDescent="0.2">
      <c r="A16" s="2" t="s">
        <v>21</v>
      </c>
      <c r="B16" s="4">
        <v>1</v>
      </c>
      <c r="C16">
        <f>G16/10^3</f>
        <v>3057.2765192448278</v>
      </c>
      <c r="D16">
        <f>H16/10^3</f>
        <v>15538.563809146004</v>
      </c>
      <c r="E16">
        <f>I16/10^3</f>
        <v>15670.465710795743</v>
      </c>
      <c r="F16">
        <f>J16/10^3</f>
        <v>79644.915935304336</v>
      </c>
      <c r="G16" s="23">
        <v>3057276.5192448278</v>
      </c>
      <c r="H16" s="23">
        <v>15538563.809146004</v>
      </c>
      <c r="I16" s="23">
        <v>15670465.710795743</v>
      </c>
      <c r="J16" s="23">
        <v>79644915.935304329</v>
      </c>
    </row>
    <row r="17" spans="1:10" x14ac:dyDescent="0.2">
      <c r="A17" s="2" t="s">
        <v>5</v>
      </c>
      <c r="B17" s="4">
        <v>1</v>
      </c>
      <c r="C17">
        <v>34703.113633294597</v>
      </c>
      <c r="D17">
        <v>20366.220102935007</v>
      </c>
      <c r="E17">
        <v>0</v>
      </c>
      <c r="F17">
        <v>0</v>
      </c>
      <c r="G17" s="23"/>
      <c r="H17" s="23"/>
      <c r="I17" s="23"/>
      <c r="J17" s="23"/>
    </row>
    <row r="18" spans="1:10" x14ac:dyDescent="0.2">
      <c r="A18" s="2" t="s">
        <v>15</v>
      </c>
      <c r="B18" s="4">
        <v>1</v>
      </c>
      <c r="C18">
        <v>21752.160773766067</v>
      </c>
      <c r="D18">
        <v>12765.692978278474</v>
      </c>
      <c r="E18">
        <v>56455.274407060664</v>
      </c>
      <c r="F18">
        <v>33131.913081213483</v>
      </c>
      <c r="G18" s="23"/>
      <c r="H18" s="23"/>
      <c r="I18" s="23"/>
      <c r="J18" s="23"/>
    </row>
    <row r="19" spans="1:10" x14ac:dyDescent="0.2">
      <c r="A19" s="2" t="s">
        <v>6</v>
      </c>
      <c r="B19" s="4">
        <v>4</v>
      </c>
      <c r="C19">
        <v>55414.39440880328</v>
      </c>
      <c r="D19">
        <v>4382.2399797067519</v>
      </c>
      <c r="E19">
        <v>0</v>
      </c>
      <c r="F19">
        <v>0</v>
      </c>
      <c r="G19" s="23"/>
      <c r="H19" s="23"/>
      <c r="I19" s="23"/>
      <c r="J19" s="23"/>
    </row>
    <row r="20" spans="1:10" x14ac:dyDescent="0.2">
      <c r="A20" s="2" t="s">
        <v>16</v>
      </c>
      <c r="B20" s="4">
        <v>4</v>
      </c>
      <c r="C20">
        <v>34734.140258951098</v>
      </c>
      <c r="D20">
        <v>2746.8194812454053</v>
      </c>
      <c r="E20">
        <v>90148.534667754386</v>
      </c>
      <c r="F20">
        <v>7129.0594609521577</v>
      </c>
      <c r="G20" s="23"/>
      <c r="H20" s="23"/>
      <c r="I20" s="23"/>
      <c r="J20" s="23"/>
    </row>
    <row r="21" spans="1:10" x14ac:dyDescent="0.2">
      <c r="A21" s="2" t="s">
        <v>9</v>
      </c>
      <c r="B21" s="4">
        <v>1</v>
      </c>
      <c r="C21">
        <v>529087.4932065662</v>
      </c>
      <c r="D21">
        <v>310505.63514902879</v>
      </c>
      <c r="E21">
        <v>0</v>
      </c>
      <c r="F21">
        <v>0</v>
      </c>
      <c r="G21" s="23"/>
      <c r="H21" s="23"/>
      <c r="I21" s="23"/>
      <c r="J21" s="23"/>
    </row>
    <row r="22" spans="1:10" x14ac:dyDescent="0.2">
      <c r="A22" s="2" t="s">
        <v>19</v>
      </c>
      <c r="B22" s="4">
        <v>1</v>
      </c>
      <c r="C22">
        <v>28548.15711838592</v>
      </c>
      <c r="D22">
        <v>16754.0600981809</v>
      </c>
      <c r="E22">
        <v>557635.65032495209</v>
      </c>
      <c r="F22">
        <v>327259.69524720969</v>
      </c>
      <c r="G22" s="23"/>
      <c r="H22" s="23"/>
      <c r="I22" s="23"/>
      <c r="J22" s="23"/>
    </row>
    <row r="23" spans="1:10" ht="32" x14ac:dyDescent="0.2">
      <c r="A23" s="2" t="s">
        <v>3</v>
      </c>
      <c r="B23" s="4">
        <v>1</v>
      </c>
      <c r="C23">
        <v>38505.565508717424</v>
      </c>
      <c r="D23">
        <v>22597.765451977724</v>
      </c>
      <c r="E23">
        <v>0</v>
      </c>
      <c r="F23">
        <v>0</v>
      </c>
      <c r="G23" s="23"/>
      <c r="H23" s="23"/>
      <c r="I23" s="23"/>
      <c r="J23" s="23"/>
    </row>
    <row r="24" spans="1:10" x14ac:dyDescent="0.2">
      <c r="A24" s="2" t="s">
        <v>124</v>
      </c>
      <c r="B24" s="4">
        <v>1</v>
      </c>
      <c r="C24">
        <v>8506.6772844530187</v>
      </c>
      <c r="D24">
        <v>4992.3146306269937</v>
      </c>
      <c r="E24">
        <v>47012.242793170444</v>
      </c>
      <c r="F24">
        <v>27590.08008260472</v>
      </c>
      <c r="G24" s="23"/>
      <c r="H24" s="23"/>
      <c r="I24" s="23"/>
      <c r="J24" s="23"/>
    </row>
  </sheetData>
  <sortState xmlns:xlrd2="http://schemas.microsoft.com/office/spreadsheetml/2017/richdata2" ref="A3:J24">
    <sortCondition ref="A3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crop_fish_food_without_feed</vt:lpstr>
      <vt:lpstr>crop_fish_food_without_feed_ord</vt:lpstr>
      <vt:lpstr>crop_fish_food_without_feed_T</vt:lpstr>
      <vt:lpstr>crops_fish</vt:lpstr>
      <vt:lpstr>crop_fish_orderered</vt:lpstr>
      <vt:lpstr>crops_fish_T</vt:lpstr>
      <vt:lpstr>fish</vt:lpstr>
      <vt:lpstr>livestock</vt:lpstr>
      <vt:lpstr>livestock_conv_org</vt:lpstr>
      <vt:lpstr>livestock_conv_org_for_code</vt:lpstr>
      <vt:lpstr>livestock_conv_org_T</vt:lpstr>
      <vt:lpstr>livestock_T</vt:lpstr>
      <vt:lpstr>livestock_T2</vt:lpstr>
      <vt:lpstr>crop_area</vt:lpstr>
      <vt:lpstr>crop_area_ordered</vt:lpstr>
      <vt:lpstr>crop_area_T</vt:lpstr>
      <vt:lpstr>Feuil12</vt:lpstr>
      <vt:lpstr>feed</vt:lpstr>
      <vt:lpstr>animals_BAU</vt:lpstr>
      <vt:lpstr>animals_OA</vt:lpstr>
      <vt:lpstr>plant_BAU</vt:lpstr>
      <vt:lpstr>plant_OA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Agathe Crosnier</dc:creator>
  <cp:lastModifiedBy>Agathe Crosnier</cp:lastModifiedBy>
  <dcterms:created xsi:type="dcterms:W3CDTF">2023-06-13T15:42:11Z</dcterms:created>
  <dcterms:modified xsi:type="dcterms:W3CDTF">2023-09-19T12:28:36Z</dcterms:modified>
</cp:coreProperties>
</file>