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rosnier/Desktop/PDM/Modelling_data/Environmental impacts/"/>
    </mc:Choice>
  </mc:AlternateContent>
  <xr:revisionPtr revIDLastSave="0" documentId="13_ncr:1_{4B2C4897-2465-F846-B672-7C4711027F9C}" xr6:coauthVersionLast="47" xr6:coauthVersionMax="47" xr10:uidLastSave="{00000000-0000-0000-0000-000000000000}"/>
  <bookViews>
    <workbookView xWindow="1360" yWindow="-21100" windowWidth="32000" windowHeight="19200" firstSheet="7" activeTab="8" xr2:uid="{00000000-000D-0000-FFFF-FFFF00000000}"/>
  </bookViews>
  <sheets>
    <sheet name="BAU_swiss_test" sheetId="34" r:id="rId1"/>
    <sheet name="BAU_swiss" sheetId="1" r:id="rId2"/>
    <sheet name="BAU_swiss_formatting" sheetId="2" r:id="rId3"/>
    <sheet name="BAU_swiss_to_code" sheetId="3" r:id="rId4"/>
    <sheet name="BAU_lancet" sheetId="4" r:id="rId5"/>
    <sheet name="BAU_lancet_test" sheetId="35" r:id="rId6"/>
    <sheet name="BAU_Lancet_formatting" sheetId="5" r:id="rId7"/>
    <sheet name="BAU_lancet_to_code" sheetId="6" r:id="rId8"/>
    <sheet name="Total impacts" sheetId="38" r:id="rId9"/>
    <sheet name="OA_swiss" sheetId="7" r:id="rId10"/>
    <sheet name="OA_swiss_formatting" sheetId="9" r:id="rId11"/>
    <sheet name="OA_swiss_to_code" sheetId="11" r:id="rId12"/>
    <sheet name="OA_lancet" sheetId="8" r:id="rId13"/>
    <sheet name="0A_lancet_formatting" sheetId="10" r:id="rId14"/>
    <sheet name="OA_lancet_to_code" sheetId="12" r:id="rId15"/>
    <sheet name="ConvBASE" sheetId="32" r:id="rId16"/>
    <sheet name="ConvBASE_formatting" sheetId="36" r:id="rId17"/>
    <sheet name="OrgBASE" sheetId="33" r:id="rId18"/>
    <sheet name="OrgBASE_formatting" sheetId="37" r:id="rId19"/>
    <sheet name="resource" sheetId="30" r:id="rId20"/>
    <sheet name="resource_to_code" sheetId="31" r:id="rId21"/>
    <sheet name="water_use" sheetId="28" r:id="rId22"/>
    <sheet name="water_use_to_code" sheetId="29" r:id="rId23"/>
    <sheet name="ecotox" sheetId="26" r:id="rId24"/>
    <sheet name="ecotox_to_code" sheetId="27" r:id="rId25"/>
    <sheet name="land_use" sheetId="24" r:id="rId26"/>
    <sheet name="land_use_to_code" sheetId="25" r:id="rId27"/>
    <sheet name="eutr_ter" sheetId="22" r:id="rId28"/>
    <sheet name="eutr_ter_to_code" sheetId="23" r:id="rId29"/>
    <sheet name="eutr_marine" sheetId="20" r:id="rId30"/>
    <sheet name="eutr_marine_to_code" sheetId="21" r:id="rId31"/>
    <sheet name="eutrophication_freshwater" sheetId="18" r:id="rId32"/>
    <sheet name="eutr_fres_to_code" sheetId="19" r:id="rId33"/>
    <sheet name="Acidification" sheetId="16" r:id="rId34"/>
    <sheet name="acidification_to_code" sheetId="17" r:id="rId35"/>
    <sheet name="Climate change" sheetId="13" r:id="rId36"/>
    <sheet name="CC_to_code" sheetId="14" r:id="rId3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8" l="1"/>
  <c r="E4" i="38"/>
  <c r="E5" i="38"/>
  <c r="E6" i="38"/>
  <c r="E7" i="38"/>
  <c r="E8" i="38"/>
  <c r="E9" i="38"/>
  <c r="E10" i="38"/>
  <c r="E2" i="38"/>
  <c r="D3" i="38"/>
  <c r="D4" i="38"/>
  <c r="D5" i="38"/>
  <c r="D6" i="38"/>
  <c r="D7" i="38"/>
  <c r="D8" i="38"/>
  <c r="D9" i="38"/>
  <c r="D10" i="38"/>
  <c r="D2" i="38"/>
  <c r="C3" i="38"/>
  <c r="C4" i="38"/>
  <c r="C5" i="38"/>
  <c r="C6" i="38"/>
  <c r="C7" i="38"/>
  <c r="C8" i="38"/>
  <c r="C9" i="38"/>
  <c r="C10" i="38"/>
  <c r="C2" i="38"/>
  <c r="B3" i="38"/>
  <c r="B4" i="38"/>
  <c r="B5" i="38"/>
  <c r="B6" i="38"/>
  <c r="B7" i="38"/>
  <c r="B8" i="38"/>
  <c r="B9" i="38"/>
  <c r="B10" i="38"/>
  <c r="B2" i="38"/>
  <c r="C3" i="28" l="1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2" i="28"/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2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2" i="30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2" i="28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2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2" i="26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2" i="24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2" i="22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2" i="20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2" i="18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2" i="16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2" i="13"/>
  <c r="Z74" i="34"/>
  <c r="Z37" i="34"/>
  <c r="O37" i="34"/>
  <c r="Z37" i="35"/>
  <c r="Z75" i="35"/>
  <c r="AM42" i="35"/>
  <c r="AN42" i="35"/>
  <c r="AO42" i="35"/>
  <c r="AP42" i="35"/>
  <c r="AQ42" i="35"/>
  <c r="AR42" i="35"/>
  <c r="AS42" i="35"/>
  <c r="AT42" i="35"/>
  <c r="AU42" i="35"/>
  <c r="AM43" i="35"/>
  <c r="AN43" i="35"/>
  <c r="AO43" i="35"/>
  <c r="AP43" i="35"/>
  <c r="AQ43" i="35"/>
  <c r="AR43" i="35"/>
  <c r="AS43" i="35"/>
  <c r="AT43" i="35"/>
  <c r="AU43" i="35"/>
  <c r="AM44" i="35"/>
  <c r="AN44" i="35"/>
  <c r="AO44" i="35"/>
  <c r="AP44" i="35"/>
  <c r="AQ44" i="35"/>
  <c r="AR44" i="35"/>
  <c r="AS44" i="35"/>
  <c r="AT44" i="35"/>
  <c r="AU44" i="35"/>
  <c r="AM45" i="35"/>
  <c r="AN45" i="35"/>
  <c r="AO45" i="35"/>
  <c r="AP45" i="35"/>
  <c r="AQ45" i="35"/>
  <c r="AR45" i="35"/>
  <c r="AS45" i="35"/>
  <c r="AT45" i="35"/>
  <c r="AU45" i="35"/>
  <c r="AM46" i="35"/>
  <c r="AN46" i="35"/>
  <c r="AO46" i="35"/>
  <c r="AP46" i="35"/>
  <c r="AQ46" i="35"/>
  <c r="AR46" i="35"/>
  <c r="AS46" i="35"/>
  <c r="AT46" i="35"/>
  <c r="AU46" i="35"/>
  <c r="AM47" i="35"/>
  <c r="AN47" i="35"/>
  <c r="AO47" i="35"/>
  <c r="AP47" i="35"/>
  <c r="AQ47" i="35"/>
  <c r="AR47" i="35"/>
  <c r="AS47" i="35"/>
  <c r="AT47" i="35"/>
  <c r="AU47" i="35"/>
  <c r="AM48" i="35"/>
  <c r="AN48" i="35"/>
  <c r="AO48" i="35"/>
  <c r="AP48" i="35"/>
  <c r="AQ48" i="35"/>
  <c r="AR48" i="35"/>
  <c r="AS48" i="35"/>
  <c r="AT48" i="35"/>
  <c r="AU48" i="35"/>
  <c r="AM49" i="35"/>
  <c r="AN49" i="35"/>
  <c r="AO49" i="35"/>
  <c r="AP49" i="35"/>
  <c r="AQ49" i="35"/>
  <c r="AR49" i="35"/>
  <c r="AS49" i="35"/>
  <c r="AT49" i="35"/>
  <c r="AU49" i="35"/>
  <c r="AM50" i="35"/>
  <c r="AN50" i="35"/>
  <c r="AO50" i="35"/>
  <c r="AP50" i="35"/>
  <c r="AQ50" i="35"/>
  <c r="AR50" i="35"/>
  <c r="AS50" i="35"/>
  <c r="AT50" i="35"/>
  <c r="AU50" i="35"/>
  <c r="AM51" i="35"/>
  <c r="AN51" i="35"/>
  <c r="AO51" i="35"/>
  <c r="AP51" i="35"/>
  <c r="AQ51" i="35"/>
  <c r="AR51" i="35"/>
  <c r="AS51" i="35"/>
  <c r="AT51" i="35"/>
  <c r="AU51" i="35"/>
  <c r="AM52" i="35"/>
  <c r="AN52" i="35"/>
  <c r="AO52" i="35"/>
  <c r="AP52" i="35"/>
  <c r="AQ52" i="35"/>
  <c r="AR52" i="35"/>
  <c r="AS52" i="35"/>
  <c r="AT52" i="35"/>
  <c r="AU52" i="35"/>
  <c r="AM53" i="35"/>
  <c r="AN53" i="35"/>
  <c r="AO53" i="35"/>
  <c r="AP53" i="35"/>
  <c r="AQ53" i="35"/>
  <c r="AR53" i="35"/>
  <c r="AS53" i="35"/>
  <c r="AT53" i="35"/>
  <c r="AU53" i="35"/>
  <c r="AM54" i="35"/>
  <c r="AN54" i="35"/>
  <c r="AO54" i="35"/>
  <c r="AP54" i="35"/>
  <c r="AQ54" i="35"/>
  <c r="AR54" i="35"/>
  <c r="AS54" i="35"/>
  <c r="AT54" i="35"/>
  <c r="AU54" i="35"/>
  <c r="AM55" i="35"/>
  <c r="AN55" i="35"/>
  <c r="AO55" i="35"/>
  <c r="AP55" i="35"/>
  <c r="AQ55" i="35"/>
  <c r="AR55" i="35"/>
  <c r="AS55" i="35"/>
  <c r="AT55" i="35"/>
  <c r="AU55" i="35"/>
  <c r="AM56" i="35"/>
  <c r="AN56" i="35"/>
  <c r="AO56" i="35"/>
  <c r="AP56" i="35"/>
  <c r="AQ56" i="35"/>
  <c r="AR56" i="35"/>
  <c r="AS56" i="35"/>
  <c r="AT56" i="35"/>
  <c r="AU56" i="35"/>
  <c r="AM57" i="35"/>
  <c r="AN57" i="35"/>
  <c r="AO57" i="35"/>
  <c r="AP57" i="35"/>
  <c r="AQ57" i="35"/>
  <c r="AR57" i="35"/>
  <c r="AS57" i="35"/>
  <c r="AT57" i="35"/>
  <c r="AU57" i="35"/>
  <c r="AM58" i="35"/>
  <c r="AN58" i="35"/>
  <c r="AO58" i="35"/>
  <c r="AP58" i="35"/>
  <c r="AQ58" i="35"/>
  <c r="AR58" i="35"/>
  <c r="AS58" i="35"/>
  <c r="AT58" i="35"/>
  <c r="AU58" i="35"/>
  <c r="AM59" i="35"/>
  <c r="AN59" i="35"/>
  <c r="AO59" i="35"/>
  <c r="AP59" i="35"/>
  <c r="AQ59" i="35"/>
  <c r="AR59" i="35"/>
  <c r="AS59" i="35"/>
  <c r="AT59" i="35"/>
  <c r="AU59" i="35"/>
  <c r="AM60" i="35"/>
  <c r="AN60" i="35"/>
  <c r="AO60" i="35"/>
  <c r="AP60" i="35"/>
  <c r="AQ60" i="35"/>
  <c r="AR60" i="35"/>
  <c r="AS60" i="35"/>
  <c r="AT60" i="35"/>
  <c r="AU60" i="35"/>
  <c r="AM61" i="35"/>
  <c r="AN61" i="35"/>
  <c r="AO61" i="35"/>
  <c r="AP61" i="35"/>
  <c r="AQ61" i="35"/>
  <c r="AR61" i="35"/>
  <c r="AS61" i="35"/>
  <c r="AT61" i="35"/>
  <c r="AU61" i="35"/>
  <c r="AM62" i="35"/>
  <c r="AN62" i="35"/>
  <c r="AO62" i="35"/>
  <c r="AP62" i="35"/>
  <c r="AQ62" i="35"/>
  <c r="AR62" i="35"/>
  <c r="AS62" i="35"/>
  <c r="AT62" i="35"/>
  <c r="AU62" i="35"/>
  <c r="AM63" i="35"/>
  <c r="AN63" i="35"/>
  <c r="AO63" i="35"/>
  <c r="AP63" i="35"/>
  <c r="AQ63" i="35"/>
  <c r="AR63" i="35"/>
  <c r="AS63" i="35"/>
  <c r="AT63" i="35"/>
  <c r="AU63" i="35"/>
  <c r="AM64" i="35"/>
  <c r="AN64" i="35"/>
  <c r="AO64" i="35"/>
  <c r="AP64" i="35"/>
  <c r="AQ64" i="35"/>
  <c r="AR64" i="35"/>
  <c r="AS64" i="35"/>
  <c r="AT64" i="35"/>
  <c r="AU64" i="35"/>
  <c r="AM65" i="35"/>
  <c r="AN65" i="35"/>
  <c r="AO65" i="35"/>
  <c r="AP65" i="35"/>
  <c r="AQ65" i="35"/>
  <c r="AR65" i="35"/>
  <c r="AS65" i="35"/>
  <c r="AT65" i="35"/>
  <c r="AU65" i="35"/>
  <c r="AM66" i="35"/>
  <c r="AN66" i="35"/>
  <c r="AO66" i="35"/>
  <c r="AP66" i="35"/>
  <c r="AQ66" i="35"/>
  <c r="AR66" i="35"/>
  <c r="AS66" i="35"/>
  <c r="AT66" i="35"/>
  <c r="AU66" i="35"/>
  <c r="AM67" i="35"/>
  <c r="AN67" i="35"/>
  <c r="AO67" i="35"/>
  <c r="AP67" i="35"/>
  <c r="AQ67" i="35"/>
  <c r="AR67" i="35"/>
  <c r="AS67" i="35"/>
  <c r="AT67" i="35"/>
  <c r="AU67" i="35"/>
  <c r="AM68" i="35"/>
  <c r="AN68" i="35"/>
  <c r="AO68" i="35"/>
  <c r="AP68" i="35"/>
  <c r="AQ68" i="35"/>
  <c r="AR68" i="35"/>
  <c r="AS68" i="35"/>
  <c r="AT68" i="35"/>
  <c r="AU68" i="35"/>
  <c r="AM69" i="35"/>
  <c r="AN69" i="35"/>
  <c r="AO69" i="35"/>
  <c r="AP69" i="35"/>
  <c r="AQ69" i="35"/>
  <c r="AR69" i="35"/>
  <c r="AS69" i="35"/>
  <c r="AT69" i="35"/>
  <c r="AU69" i="35"/>
  <c r="AM70" i="35"/>
  <c r="AN70" i="35"/>
  <c r="AO70" i="35"/>
  <c r="AP70" i="35"/>
  <c r="AQ70" i="35"/>
  <c r="AR70" i="35"/>
  <c r="AS70" i="35"/>
  <c r="AT70" i="35"/>
  <c r="AU70" i="35"/>
  <c r="AM71" i="35"/>
  <c r="AN71" i="35"/>
  <c r="AO71" i="35"/>
  <c r="AP71" i="35"/>
  <c r="AQ71" i="35"/>
  <c r="AR71" i="35"/>
  <c r="AS71" i="35"/>
  <c r="AT71" i="35"/>
  <c r="AU71" i="35"/>
  <c r="AM72" i="35"/>
  <c r="AN72" i="35"/>
  <c r="AO72" i="35"/>
  <c r="AP72" i="35"/>
  <c r="AQ72" i="35"/>
  <c r="AR72" i="35"/>
  <c r="AS72" i="35"/>
  <c r="AT72" i="35"/>
  <c r="AU72" i="35"/>
  <c r="AM73" i="35"/>
  <c r="AN73" i="35"/>
  <c r="AO73" i="35"/>
  <c r="AP73" i="35"/>
  <c r="AQ73" i="35"/>
  <c r="AR73" i="35"/>
  <c r="AS73" i="35"/>
  <c r="AT73" i="35"/>
  <c r="AU73" i="35"/>
  <c r="AN41" i="35"/>
  <c r="AO41" i="35"/>
  <c r="AP41" i="35"/>
  <c r="AQ41" i="35"/>
  <c r="AR41" i="35"/>
  <c r="AS41" i="35"/>
  <c r="AT41" i="35"/>
  <c r="AU41" i="35"/>
  <c r="AM41" i="35"/>
  <c r="AM63" i="34"/>
  <c r="AN63" i="34"/>
  <c r="AO63" i="34"/>
  <c r="AP63" i="34"/>
  <c r="AQ63" i="34"/>
  <c r="AR63" i="34"/>
  <c r="AS63" i="34"/>
  <c r="AT63" i="34"/>
  <c r="AU63" i="34"/>
  <c r="AM64" i="34"/>
  <c r="AN64" i="34"/>
  <c r="AO64" i="34"/>
  <c r="AP64" i="34"/>
  <c r="AQ64" i="34"/>
  <c r="AR64" i="34"/>
  <c r="AS64" i="34"/>
  <c r="AT64" i="34"/>
  <c r="AU64" i="34"/>
  <c r="AM65" i="34"/>
  <c r="AN65" i="34"/>
  <c r="AO65" i="34"/>
  <c r="AP65" i="34"/>
  <c r="AQ65" i="34"/>
  <c r="AR65" i="34"/>
  <c r="AS65" i="34"/>
  <c r="AT65" i="34"/>
  <c r="AU65" i="34"/>
  <c r="AM66" i="34"/>
  <c r="AN66" i="34"/>
  <c r="AO66" i="34"/>
  <c r="AP66" i="34"/>
  <c r="AQ66" i="34"/>
  <c r="AR66" i="34"/>
  <c r="AS66" i="34"/>
  <c r="AT66" i="34"/>
  <c r="AU66" i="34"/>
  <c r="AM67" i="34"/>
  <c r="AN67" i="34"/>
  <c r="AO67" i="34"/>
  <c r="AP67" i="34"/>
  <c r="AQ67" i="34"/>
  <c r="AR67" i="34"/>
  <c r="AS67" i="34"/>
  <c r="AT67" i="34"/>
  <c r="AU67" i="34"/>
  <c r="AM68" i="34"/>
  <c r="AN68" i="34"/>
  <c r="AO68" i="34"/>
  <c r="AP68" i="34"/>
  <c r="AQ68" i="34"/>
  <c r="AR68" i="34"/>
  <c r="AS68" i="34"/>
  <c r="AT68" i="34"/>
  <c r="AU68" i="34"/>
  <c r="AM69" i="34"/>
  <c r="AN69" i="34"/>
  <c r="AO69" i="34"/>
  <c r="AP69" i="34"/>
  <c r="AQ69" i="34"/>
  <c r="AR69" i="34"/>
  <c r="AS69" i="34"/>
  <c r="AT69" i="34"/>
  <c r="AU69" i="34"/>
  <c r="AM70" i="34"/>
  <c r="AN70" i="34"/>
  <c r="AO70" i="34"/>
  <c r="AP70" i="34"/>
  <c r="AQ70" i="34"/>
  <c r="AR70" i="34"/>
  <c r="AS70" i="34"/>
  <c r="AT70" i="34"/>
  <c r="AU70" i="34"/>
  <c r="AM71" i="34"/>
  <c r="AN71" i="34"/>
  <c r="AO71" i="34"/>
  <c r="AP71" i="34"/>
  <c r="AQ71" i="34"/>
  <c r="AR71" i="34"/>
  <c r="AS71" i="34"/>
  <c r="AT71" i="34"/>
  <c r="AU71" i="34"/>
  <c r="AM72" i="34"/>
  <c r="AN72" i="34"/>
  <c r="AO72" i="34"/>
  <c r="AP72" i="34"/>
  <c r="AQ72" i="34"/>
  <c r="AR72" i="34"/>
  <c r="AS72" i="34"/>
  <c r="AT72" i="34"/>
  <c r="AU72" i="34"/>
  <c r="AM41" i="34"/>
  <c r="AN41" i="34"/>
  <c r="AO41" i="34"/>
  <c r="AP41" i="34"/>
  <c r="AQ41" i="34"/>
  <c r="AR41" i="34"/>
  <c r="AS41" i="34"/>
  <c r="AT41" i="34"/>
  <c r="AU41" i="34"/>
  <c r="AM42" i="34"/>
  <c r="AN42" i="34"/>
  <c r="AO42" i="34"/>
  <c r="AP42" i="34"/>
  <c r="AQ42" i="34"/>
  <c r="AR42" i="34"/>
  <c r="AS42" i="34"/>
  <c r="AT42" i="34"/>
  <c r="AU42" i="34"/>
  <c r="AM43" i="34"/>
  <c r="AN43" i="34"/>
  <c r="AO43" i="34"/>
  <c r="AP43" i="34"/>
  <c r="AQ43" i="34"/>
  <c r="AR43" i="34"/>
  <c r="AS43" i="34"/>
  <c r="AT43" i="34"/>
  <c r="AU43" i="34"/>
  <c r="AM44" i="34"/>
  <c r="AN44" i="34"/>
  <c r="AO44" i="34"/>
  <c r="AP44" i="34"/>
  <c r="AQ44" i="34"/>
  <c r="AR44" i="34"/>
  <c r="AS44" i="34"/>
  <c r="AT44" i="34"/>
  <c r="AU44" i="34"/>
  <c r="AM45" i="34"/>
  <c r="AN45" i="34"/>
  <c r="AO45" i="34"/>
  <c r="AP45" i="34"/>
  <c r="AQ45" i="34"/>
  <c r="AR45" i="34"/>
  <c r="AS45" i="34"/>
  <c r="AT45" i="34"/>
  <c r="AU45" i="34"/>
  <c r="AM46" i="34"/>
  <c r="AN46" i="34"/>
  <c r="AO46" i="34"/>
  <c r="AP46" i="34"/>
  <c r="AQ46" i="34"/>
  <c r="AR46" i="34"/>
  <c r="AS46" i="34"/>
  <c r="AT46" i="34"/>
  <c r="AU46" i="34"/>
  <c r="AM47" i="34"/>
  <c r="AN47" i="34"/>
  <c r="AO47" i="34"/>
  <c r="AP47" i="34"/>
  <c r="AQ47" i="34"/>
  <c r="AR47" i="34"/>
  <c r="AS47" i="34"/>
  <c r="AT47" i="34"/>
  <c r="AU47" i="34"/>
  <c r="AM48" i="34"/>
  <c r="AN48" i="34"/>
  <c r="AO48" i="34"/>
  <c r="AP48" i="34"/>
  <c r="AQ48" i="34"/>
  <c r="AR48" i="34"/>
  <c r="AS48" i="34"/>
  <c r="AT48" i="34"/>
  <c r="AU48" i="34"/>
  <c r="AM49" i="34"/>
  <c r="AN49" i="34"/>
  <c r="AO49" i="34"/>
  <c r="AP49" i="34"/>
  <c r="AQ49" i="34"/>
  <c r="AR49" i="34"/>
  <c r="AS49" i="34"/>
  <c r="AT49" i="34"/>
  <c r="AU49" i="34"/>
  <c r="AM50" i="34"/>
  <c r="AN50" i="34"/>
  <c r="AO50" i="34"/>
  <c r="AP50" i="34"/>
  <c r="AQ50" i="34"/>
  <c r="AR50" i="34"/>
  <c r="AS50" i="34"/>
  <c r="AT50" i="34"/>
  <c r="AU50" i="34"/>
  <c r="AM51" i="34"/>
  <c r="AN51" i="34"/>
  <c r="AO51" i="34"/>
  <c r="AP51" i="34"/>
  <c r="AQ51" i="34"/>
  <c r="AR51" i="34"/>
  <c r="AS51" i="34"/>
  <c r="AT51" i="34"/>
  <c r="AU51" i="34"/>
  <c r="AM52" i="34"/>
  <c r="AN52" i="34"/>
  <c r="AO52" i="34"/>
  <c r="AP52" i="34"/>
  <c r="AQ52" i="34"/>
  <c r="AR52" i="34"/>
  <c r="AS52" i="34"/>
  <c r="AT52" i="34"/>
  <c r="AU52" i="34"/>
  <c r="AM53" i="34"/>
  <c r="AN53" i="34"/>
  <c r="AO53" i="34"/>
  <c r="AP53" i="34"/>
  <c r="AQ53" i="34"/>
  <c r="AR53" i="34"/>
  <c r="AS53" i="34"/>
  <c r="AT53" i="34"/>
  <c r="AU53" i="34"/>
  <c r="AM54" i="34"/>
  <c r="AN54" i="34"/>
  <c r="AO54" i="34"/>
  <c r="AP54" i="34"/>
  <c r="AQ54" i="34"/>
  <c r="AR54" i="34"/>
  <c r="AS54" i="34"/>
  <c r="AT54" i="34"/>
  <c r="AU54" i="34"/>
  <c r="AM55" i="34"/>
  <c r="AN55" i="34"/>
  <c r="AO55" i="34"/>
  <c r="AP55" i="34"/>
  <c r="AQ55" i="34"/>
  <c r="AR55" i="34"/>
  <c r="AS55" i="34"/>
  <c r="AT55" i="34"/>
  <c r="AU55" i="34"/>
  <c r="AM56" i="34"/>
  <c r="AN56" i="34"/>
  <c r="AO56" i="34"/>
  <c r="AP56" i="34"/>
  <c r="AQ56" i="34"/>
  <c r="AR56" i="34"/>
  <c r="AS56" i="34"/>
  <c r="AT56" i="34"/>
  <c r="AU56" i="34"/>
  <c r="AM57" i="34"/>
  <c r="AN57" i="34"/>
  <c r="AO57" i="34"/>
  <c r="AP57" i="34"/>
  <c r="AQ57" i="34"/>
  <c r="AR57" i="34"/>
  <c r="AS57" i="34"/>
  <c r="AT57" i="34"/>
  <c r="AU57" i="34"/>
  <c r="AM58" i="34"/>
  <c r="AN58" i="34"/>
  <c r="AO58" i="34"/>
  <c r="AP58" i="34"/>
  <c r="AQ58" i="34"/>
  <c r="AR58" i="34"/>
  <c r="AS58" i="34"/>
  <c r="AT58" i="34"/>
  <c r="AU58" i="34"/>
  <c r="AM59" i="34"/>
  <c r="AN59" i="34"/>
  <c r="AO59" i="34"/>
  <c r="AP59" i="34"/>
  <c r="AQ59" i="34"/>
  <c r="AR59" i="34"/>
  <c r="AS59" i="34"/>
  <c r="AT59" i="34"/>
  <c r="AU59" i="34"/>
  <c r="AM60" i="34"/>
  <c r="AN60" i="34"/>
  <c r="AO60" i="34"/>
  <c r="AP60" i="34"/>
  <c r="AQ60" i="34"/>
  <c r="AR60" i="34"/>
  <c r="AS60" i="34"/>
  <c r="AT60" i="34"/>
  <c r="AU60" i="34"/>
  <c r="AM61" i="34"/>
  <c r="AN61" i="34"/>
  <c r="AO61" i="34"/>
  <c r="AP61" i="34"/>
  <c r="AQ61" i="34"/>
  <c r="AR61" i="34"/>
  <c r="AS61" i="34"/>
  <c r="AT61" i="34"/>
  <c r="AU61" i="34"/>
  <c r="AM62" i="34"/>
  <c r="AN62" i="34"/>
  <c r="AO62" i="34"/>
  <c r="AP62" i="34"/>
  <c r="AQ62" i="34"/>
  <c r="AR62" i="34"/>
  <c r="AS62" i="34"/>
  <c r="AT62" i="34"/>
  <c r="AU62" i="34"/>
  <c r="AN40" i="34"/>
  <c r="AO40" i="34"/>
  <c r="AP40" i="34"/>
  <c r="AQ40" i="34"/>
  <c r="AR40" i="34"/>
  <c r="AS40" i="34"/>
  <c r="AT40" i="34"/>
  <c r="AU40" i="34"/>
  <c r="AM40" i="34"/>
  <c r="AL4" i="35"/>
  <c r="AM4" i="35"/>
  <c r="AN4" i="35"/>
  <c r="AO4" i="35"/>
  <c r="AP4" i="35"/>
  <c r="AQ4" i="35"/>
  <c r="AR4" i="35"/>
  <c r="AS4" i="35"/>
  <c r="AT4" i="35"/>
  <c r="AL5" i="35"/>
  <c r="AM5" i="35"/>
  <c r="AN5" i="35"/>
  <c r="AO5" i="35"/>
  <c r="AP5" i="35"/>
  <c r="AQ5" i="35"/>
  <c r="AR5" i="35"/>
  <c r="AS5" i="35"/>
  <c r="AT5" i="35"/>
  <c r="AL6" i="35"/>
  <c r="AM6" i="35"/>
  <c r="AN6" i="35"/>
  <c r="AO6" i="35"/>
  <c r="AP6" i="35"/>
  <c r="AQ6" i="35"/>
  <c r="AR6" i="35"/>
  <c r="AS6" i="35"/>
  <c r="AT6" i="35"/>
  <c r="AL7" i="35"/>
  <c r="AM7" i="35"/>
  <c r="AN7" i="35"/>
  <c r="AO7" i="35"/>
  <c r="AP7" i="35"/>
  <c r="AQ7" i="35"/>
  <c r="AR7" i="35"/>
  <c r="AS7" i="35"/>
  <c r="AT7" i="35"/>
  <c r="AL8" i="35"/>
  <c r="AM8" i="35"/>
  <c r="AN8" i="35"/>
  <c r="AO8" i="35"/>
  <c r="AP8" i="35"/>
  <c r="AQ8" i="35"/>
  <c r="AR8" i="35"/>
  <c r="AS8" i="35"/>
  <c r="AT8" i="35"/>
  <c r="AL9" i="35"/>
  <c r="AM9" i="35"/>
  <c r="AN9" i="35"/>
  <c r="AO9" i="35"/>
  <c r="AP9" i="35"/>
  <c r="AQ9" i="35"/>
  <c r="AR9" i="35"/>
  <c r="AS9" i="35"/>
  <c r="AT9" i="35"/>
  <c r="AL10" i="35"/>
  <c r="AM10" i="35"/>
  <c r="AN10" i="35"/>
  <c r="AO10" i="35"/>
  <c r="AP10" i="35"/>
  <c r="AQ10" i="35"/>
  <c r="AR10" i="35"/>
  <c r="AS10" i="35"/>
  <c r="AT10" i="35"/>
  <c r="AL11" i="35"/>
  <c r="AM11" i="35"/>
  <c r="AN11" i="35"/>
  <c r="AO11" i="35"/>
  <c r="AP11" i="35"/>
  <c r="AQ11" i="35"/>
  <c r="AR11" i="35"/>
  <c r="AS11" i="35"/>
  <c r="AT11" i="35"/>
  <c r="AL12" i="35"/>
  <c r="AM12" i="35"/>
  <c r="AN12" i="35"/>
  <c r="AO12" i="35"/>
  <c r="AP12" i="35"/>
  <c r="AQ12" i="35"/>
  <c r="AR12" i="35"/>
  <c r="AS12" i="35"/>
  <c r="AT12" i="35"/>
  <c r="AL13" i="35"/>
  <c r="AM13" i="35"/>
  <c r="AN13" i="35"/>
  <c r="AO13" i="35"/>
  <c r="AP13" i="35"/>
  <c r="AQ13" i="35"/>
  <c r="AR13" i="35"/>
  <c r="AS13" i="35"/>
  <c r="AT13" i="35"/>
  <c r="AL14" i="35"/>
  <c r="AM14" i="35"/>
  <c r="AN14" i="35"/>
  <c r="AO14" i="35"/>
  <c r="AP14" i="35"/>
  <c r="AQ14" i="35"/>
  <c r="AR14" i="35"/>
  <c r="AS14" i="35"/>
  <c r="AT14" i="35"/>
  <c r="AL15" i="35"/>
  <c r="AM15" i="35"/>
  <c r="AN15" i="35"/>
  <c r="AO15" i="35"/>
  <c r="AP15" i="35"/>
  <c r="AQ15" i="35"/>
  <c r="AR15" i="35"/>
  <c r="AS15" i="35"/>
  <c r="AT15" i="35"/>
  <c r="AL16" i="35"/>
  <c r="AM16" i="35"/>
  <c r="AN16" i="35"/>
  <c r="AO16" i="35"/>
  <c r="AP16" i="35"/>
  <c r="AQ16" i="35"/>
  <c r="AR16" i="35"/>
  <c r="AS16" i="35"/>
  <c r="AT16" i="35"/>
  <c r="AL17" i="35"/>
  <c r="AM17" i="35"/>
  <c r="AN17" i="35"/>
  <c r="AO17" i="35"/>
  <c r="AP17" i="35"/>
  <c r="AQ17" i="35"/>
  <c r="AR17" i="35"/>
  <c r="AS17" i="35"/>
  <c r="AT17" i="35"/>
  <c r="AL18" i="35"/>
  <c r="AM18" i="35"/>
  <c r="AN18" i="35"/>
  <c r="AO18" i="35"/>
  <c r="AP18" i="35"/>
  <c r="AQ18" i="35"/>
  <c r="AR18" i="35"/>
  <c r="AS18" i="35"/>
  <c r="AT18" i="35"/>
  <c r="AL19" i="35"/>
  <c r="AM19" i="35"/>
  <c r="AN19" i="35"/>
  <c r="AO19" i="35"/>
  <c r="AP19" i="35"/>
  <c r="AQ19" i="35"/>
  <c r="AR19" i="35"/>
  <c r="AS19" i="35"/>
  <c r="AT19" i="35"/>
  <c r="AL20" i="35"/>
  <c r="AM20" i="35"/>
  <c r="AN20" i="35"/>
  <c r="AO20" i="35"/>
  <c r="AP20" i="35"/>
  <c r="AQ20" i="35"/>
  <c r="AR20" i="35"/>
  <c r="AS20" i="35"/>
  <c r="AT20" i="35"/>
  <c r="AL21" i="35"/>
  <c r="AM21" i="35"/>
  <c r="AN21" i="35"/>
  <c r="AO21" i="35"/>
  <c r="AP21" i="35"/>
  <c r="AQ21" i="35"/>
  <c r="AR21" i="35"/>
  <c r="AS21" i="35"/>
  <c r="AT21" i="35"/>
  <c r="AL22" i="35"/>
  <c r="AM22" i="35"/>
  <c r="AN22" i="35"/>
  <c r="AO22" i="35"/>
  <c r="AP22" i="35"/>
  <c r="AQ22" i="35"/>
  <c r="AR22" i="35"/>
  <c r="AS22" i="35"/>
  <c r="AT22" i="35"/>
  <c r="AL23" i="35"/>
  <c r="AM23" i="35"/>
  <c r="AN23" i="35"/>
  <c r="AO23" i="35"/>
  <c r="AP23" i="35"/>
  <c r="AQ23" i="35"/>
  <c r="AR23" i="35"/>
  <c r="AS23" i="35"/>
  <c r="AT23" i="35"/>
  <c r="AL24" i="35"/>
  <c r="AM24" i="35"/>
  <c r="AN24" i="35"/>
  <c r="AO24" i="35"/>
  <c r="AP24" i="35"/>
  <c r="AQ24" i="35"/>
  <c r="AR24" i="35"/>
  <c r="AS24" i="35"/>
  <c r="AT24" i="35"/>
  <c r="AL25" i="35"/>
  <c r="AM25" i="35"/>
  <c r="AN25" i="35"/>
  <c r="AO25" i="35"/>
  <c r="AP25" i="35"/>
  <c r="AQ25" i="35"/>
  <c r="AR25" i="35"/>
  <c r="AS25" i="35"/>
  <c r="AT25" i="35"/>
  <c r="AL26" i="35"/>
  <c r="AM26" i="35"/>
  <c r="AN26" i="35"/>
  <c r="AO26" i="35"/>
  <c r="AP26" i="35"/>
  <c r="AQ26" i="35"/>
  <c r="AR26" i="35"/>
  <c r="AS26" i="35"/>
  <c r="AT26" i="35"/>
  <c r="AL27" i="35"/>
  <c r="AM27" i="35"/>
  <c r="AN27" i="35"/>
  <c r="AO27" i="35"/>
  <c r="AP27" i="35"/>
  <c r="AQ27" i="35"/>
  <c r="AR27" i="35"/>
  <c r="AS27" i="35"/>
  <c r="AT27" i="35"/>
  <c r="AL28" i="35"/>
  <c r="AM28" i="35"/>
  <c r="AN28" i="35"/>
  <c r="AO28" i="35"/>
  <c r="AP28" i="35"/>
  <c r="AQ28" i="35"/>
  <c r="AR28" i="35"/>
  <c r="AS28" i="35"/>
  <c r="AT28" i="35"/>
  <c r="AL29" i="35"/>
  <c r="AM29" i="35"/>
  <c r="AN29" i="35"/>
  <c r="AO29" i="35"/>
  <c r="AP29" i="35"/>
  <c r="AQ29" i="35"/>
  <c r="AR29" i="35"/>
  <c r="AS29" i="35"/>
  <c r="AT29" i="35"/>
  <c r="AL30" i="35"/>
  <c r="AM30" i="35"/>
  <c r="AN30" i="35"/>
  <c r="AO30" i="35"/>
  <c r="AP30" i="35"/>
  <c r="AQ30" i="35"/>
  <c r="AR30" i="35"/>
  <c r="AS30" i="35"/>
  <c r="AT30" i="35"/>
  <c r="AL31" i="35"/>
  <c r="AM31" i="35"/>
  <c r="AN31" i="35"/>
  <c r="AO31" i="35"/>
  <c r="AP31" i="35"/>
  <c r="AQ31" i="35"/>
  <c r="AR31" i="35"/>
  <c r="AS31" i="35"/>
  <c r="AT31" i="35"/>
  <c r="AL32" i="35"/>
  <c r="AM32" i="35"/>
  <c r="AN32" i="35"/>
  <c r="AO32" i="35"/>
  <c r="AP32" i="35"/>
  <c r="AQ32" i="35"/>
  <c r="AR32" i="35"/>
  <c r="AS32" i="35"/>
  <c r="AT32" i="35"/>
  <c r="AL33" i="35"/>
  <c r="AM33" i="35"/>
  <c r="AN33" i="35"/>
  <c r="AO33" i="35"/>
  <c r="AP33" i="35"/>
  <c r="AQ33" i="35"/>
  <c r="AR33" i="35"/>
  <c r="AS33" i="35"/>
  <c r="AT33" i="35"/>
  <c r="AL34" i="35"/>
  <c r="AM34" i="35"/>
  <c r="AN34" i="35"/>
  <c r="AO34" i="35"/>
  <c r="AP34" i="35"/>
  <c r="AQ34" i="35"/>
  <c r="AR34" i="35"/>
  <c r="AS34" i="35"/>
  <c r="AT34" i="35"/>
  <c r="AL35" i="35"/>
  <c r="AM35" i="35"/>
  <c r="AN35" i="35"/>
  <c r="AO35" i="35"/>
  <c r="AP35" i="35"/>
  <c r="AQ35" i="35"/>
  <c r="AR35" i="35"/>
  <c r="AS35" i="35"/>
  <c r="AT35" i="35"/>
  <c r="AM3" i="35"/>
  <c r="AN3" i="35"/>
  <c r="AO3" i="35"/>
  <c r="AP3" i="35"/>
  <c r="AQ3" i="35"/>
  <c r="AR3" i="35"/>
  <c r="AS3" i="35"/>
  <c r="AT3" i="35"/>
  <c r="AL3" i="35"/>
  <c r="AM21" i="34" l="1"/>
  <c r="AU35" i="34"/>
  <c r="AT35" i="34"/>
  <c r="AS35" i="34"/>
  <c r="AR35" i="34"/>
  <c r="AQ35" i="34"/>
  <c r="AP35" i="34"/>
  <c r="AO35" i="34"/>
  <c r="AN35" i="34"/>
  <c r="AM35" i="34"/>
  <c r="AU34" i="34"/>
  <c r="AT34" i="34"/>
  <c r="AS34" i="34"/>
  <c r="AR34" i="34"/>
  <c r="AQ34" i="34"/>
  <c r="AP34" i="34"/>
  <c r="AO34" i="34"/>
  <c r="AN34" i="34"/>
  <c r="AM34" i="34"/>
  <c r="AU33" i="34"/>
  <c r="AT33" i="34"/>
  <c r="AS33" i="34"/>
  <c r="AR33" i="34"/>
  <c r="AQ33" i="34"/>
  <c r="AP33" i="34"/>
  <c r="AO33" i="34"/>
  <c r="AN33" i="34"/>
  <c r="AM33" i="34"/>
  <c r="AU32" i="34"/>
  <c r="AT32" i="34"/>
  <c r="AS32" i="34"/>
  <c r="AR32" i="34"/>
  <c r="AQ32" i="34"/>
  <c r="AP32" i="34"/>
  <c r="AO32" i="34"/>
  <c r="AN32" i="34"/>
  <c r="AM32" i="34"/>
  <c r="AU31" i="34"/>
  <c r="AT31" i="34"/>
  <c r="AS31" i="34"/>
  <c r="AR31" i="34"/>
  <c r="AQ31" i="34"/>
  <c r="AP31" i="34"/>
  <c r="AO31" i="34"/>
  <c r="AN31" i="34"/>
  <c r="AM31" i="34"/>
  <c r="AU30" i="34"/>
  <c r="AT30" i="34"/>
  <c r="AS30" i="34"/>
  <c r="AR30" i="34"/>
  <c r="AQ30" i="34"/>
  <c r="AP30" i="34"/>
  <c r="AO30" i="34"/>
  <c r="AN30" i="34"/>
  <c r="AM30" i="34"/>
  <c r="AU29" i="34"/>
  <c r="AT29" i="34"/>
  <c r="AS29" i="34"/>
  <c r="AR29" i="34"/>
  <c r="AQ29" i="34"/>
  <c r="AP29" i="34"/>
  <c r="AO29" i="34"/>
  <c r="AN29" i="34"/>
  <c r="AM29" i="34"/>
  <c r="AU28" i="34"/>
  <c r="AT28" i="34"/>
  <c r="AS28" i="34"/>
  <c r="AR28" i="34"/>
  <c r="AQ28" i="34"/>
  <c r="AP28" i="34"/>
  <c r="AO28" i="34"/>
  <c r="AN28" i="34"/>
  <c r="AM28" i="34"/>
  <c r="AU27" i="34"/>
  <c r="AT27" i="34"/>
  <c r="AS27" i="34"/>
  <c r="AR27" i="34"/>
  <c r="AQ27" i="34"/>
  <c r="AP27" i="34"/>
  <c r="AO27" i="34"/>
  <c r="AN27" i="34"/>
  <c r="AM27" i="34"/>
  <c r="AU26" i="34"/>
  <c r="AT26" i="34"/>
  <c r="AS26" i="34"/>
  <c r="AR26" i="34"/>
  <c r="AQ26" i="34"/>
  <c r="AP26" i="34"/>
  <c r="AO26" i="34"/>
  <c r="AN26" i="34"/>
  <c r="AM26" i="34"/>
  <c r="AU25" i="34"/>
  <c r="AT25" i="34"/>
  <c r="AS25" i="34"/>
  <c r="AR25" i="34"/>
  <c r="AQ25" i="34"/>
  <c r="AP25" i="34"/>
  <c r="AO25" i="34"/>
  <c r="AN25" i="34"/>
  <c r="AM25" i="34"/>
  <c r="AU24" i="34"/>
  <c r="AT24" i="34"/>
  <c r="AS24" i="34"/>
  <c r="AR24" i="34"/>
  <c r="AQ24" i="34"/>
  <c r="AP24" i="34"/>
  <c r="AO24" i="34"/>
  <c r="AN24" i="34"/>
  <c r="AM24" i="34"/>
  <c r="AU23" i="34"/>
  <c r="AT23" i="34"/>
  <c r="AS23" i="34"/>
  <c r="AR23" i="34"/>
  <c r="AQ23" i="34"/>
  <c r="AP23" i="34"/>
  <c r="AO23" i="34"/>
  <c r="AN23" i="34"/>
  <c r="AM23" i="34"/>
  <c r="AU22" i="34"/>
  <c r="AT22" i="34"/>
  <c r="AS22" i="34"/>
  <c r="AR22" i="34"/>
  <c r="AQ22" i="34"/>
  <c r="AP22" i="34"/>
  <c r="AO22" i="34"/>
  <c r="AN22" i="34"/>
  <c r="AM22" i="34"/>
  <c r="AU21" i="34"/>
  <c r="AT21" i="34"/>
  <c r="AS21" i="34"/>
  <c r="AR21" i="34"/>
  <c r="AQ21" i="34"/>
  <c r="AP21" i="34"/>
  <c r="AO21" i="34"/>
  <c r="AN21" i="34"/>
  <c r="AU20" i="34"/>
  <c r="AT20" i="34"/>
  <c r="AS20" i="34"/>
  <c r="AR20" i="34"/>
  <c r="AQ20" i="34"/>
  <c r="AP20" i="34"/>
  <c r="AO20" i="34"/>
  <c r="AN20" i="34"/>
  <c r="AM20" i="34"/>
  <c r="AU19" i="34"/>
  <c r="AT19" i="34"/>
  <c r="AS19" i="34"/>
  <c r="AR19" i="34"/>
  <c r="AQ19" i="34"/>
  <c r="AP19" i="34"/>
  <c r="AO19" i="34"/>
  <c r="AN19" i="34"/>
  <c r="AM19" i="34"/>
  <c r="AU18" i="34"/>
  <c r="AT18" i="34"/>
  <c r="AS18" i="34"/>
  <c r="AR18" i="34"/>
  <c r="AQ18" i="34"/>
  <c r="AP18" i="34"/>
  <c r="AO18" i="34"/>
  <c r="AN18" i="34"/>
  <c r="AM18" i="34"/>
  <c r="AU17" i="34"/>
  <c r="AT17" i="34"/>
  <c r="AS17" i="34"/>
  <c r="AR17" i="34"/>
  <c r="AQ17" i="34"/>
  <c r="AP17" i="34"/>
  <c r="AO17" i="34"/>
  <c r="AN17" i="34"/>
  <c r="AM17" i="34"/>
  <c r="AU16" i="34"/>
  <c r="AT16" i="34"/>
  <c r="AS16" i="34"/>
  <c r="AR16" i="34"/>
  <c r="AQ16" i="34"/>
  <c r="AP16" i="34"/>
  <c r="AO16" i="34"/>
  <c r="AN16" i="34"/>
  <c r="AM16" i="34"/>
  <c r="AU15" i="34"/>
  <c r="AT15" i="34"/>
  <c r="AS15" i="34"/>
  <c r="AR15" i="34"/>
  <c r="AQ15" i="34"/>
  <c r="AP15" i="34"/>
  <c r="AO15" i="34"/>
  <c r="AN15" i="34"/>
  <c r="AM15" i="34"/>
  <c r="AU14" i="34"/>
  <c r="AT14" i="34"/>
  <c r="AS14" i="34"/>
  <c r="AR14" i="34"/>
  <c r="AQ14" i="34"/>
  <c r="AP14" i="34"/>
  <c r="AO14" i="34"/>
  <c r="AN14" i="34"/>
  <c r="AM14" i="34"/>
  <c r="AU13" i="34"/>
  <c r="AT13" i="34"/>
  <c r="AS13" i="34"/>
  <c r="AR13" i="34"/>
  <c r="AQ13" i="34"/>
  <c r="AP13" i="34"/>
  <c r="AO13" i="34"/>
  <c r="AN13" i="34"/>
  <c r="AM13" i="34"/>
  <c r="AU12" i="34"/>
  <c r="AT12" i="34"/>
  <c r="AS12" i="34"/>
  <c r="AR12" i="34"/>
  <c r="AQ12" i="34"/>
  <c r="AP12" i="34"/>
  <c r="AO12" i="34"/>
  <c r="AN12" i="34"/>
  <c r="AM12" i="34"/>
  <c r="AU11" i="34"/>
  <c r="AT11" i="34"/>
  <c r="AS11" i="34"/>
  <c r="AR11" i="34"/>
  <c r="AQ11" i="34"/>
  <c r="AP11" i="34"/>
  <c r="AO11" i="34"/>
  <c r="AN11" i="34"/>
  <c r="AM11" i="34"/>
  <c r="AU10" i="34"/>
  <c r="AT10" i="34"/>
  <c r="AS10" i="34"/>
  <c r="AR10" i="34"/>
  <c r="AQ10" i="34"/>
  <c r="AP10" i="34"/>
  <c r="AO10" i="34"/>
  <c r="AN10" i="34"/>
  <c r="AM10" i="34"/>
  <c r="AU9" i="34"/>
  <c r="AT9" i="34"/>
  <c r="AS9" i="34"/>
  <c r="AR9" i="34"/>
  <c r="AQ9" i="34"/>
  <c r="AP9" i="34"/>
  <c r="AO9" i="34"/>
  <c r="AN9" i="34"/>
  <c r="AM9" i="34"/>
  <c r="AU8" i="34"/>
  <c r="AT8" i="34"/>
  <c r="AS8" i="34"/>
  <c r="AR8" i="34"/>
  <c r="AQ8" i="34"/>
  <c r="AP8" i="34"/>
  <c r="AO8" i="34"/>
  <c r="AN8" i="34"/>
  <c r="AM8" i="34"/>
  <c r="AU7" i="34"/>
  <c r="AT7" i="34"/>
  <c r="AS7" i="34"/>
  <c r="AR7" i="34"/>
  <c r="AQ7" i="34"/>
  <c r="AP7" i="34"/>
  <c r="AO7" i="34"/>
  <c r="AN7" i="34"/>
  <c r="AM7" i="34"/>
  <c r="AU6" i="34"/>
  <c r="AT6" i="34"/>
  <c r="AS6" i="34"/>
  <c r="AR6" i="34"/>
  <c r="AQ6" i="34"/>
  <c r="AP6" i="34"/>
  <c r="AO6" i="34"/>
  <c r="AN6" i="34"/>
  <c r="AM6" i="34"/>
  <c r="AU5" i="34"/>
  <c r="AT5" i="34"/>
  <c r="AS5" i="34"/>
  <c r="AR5" i="34"/>
  <c r="AQ5" i="34"/>
  <c r="AP5" i="34"/>
  <c r="AO5" i="34"/>
  <c r="AN5" i="34"/>
  <c r="AM5" i="34"/>
  <c r="AU4" i="34"/>
  <c r="AT4" i="34"/>
  <c r="AS4" i="34"/>
  <c r="AR4" i="34"/>
  <c r="AQ4" i="34"/>
  <c r="AP4" i="34"/>
  <c r="AO4" i="34"/>
  <c r="AN4" i="34"/>
  <c r="AM4" i="34"/>
  <c r="AU3" i="34"/>
  <c r="AT3" i="34"/>
  <c r="AS3" i="34"/>
  <c r="AR3" i="34"/>
  <c r="AQ3" i="34"/>
  <c r="AP3" i="34"/>
  <c r="AO3" i="34"/>
  <c r="AN3" i="34"/>
  <c r="AM3" i="34"/>
  <c r="G3" i="30" l="1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2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2" i="30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2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2" i="28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2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2" i="26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2" i="20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2" i="26"/>
  <c r="G3" i="24" l="1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2" i="24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2" i="22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2" i="2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2" i="18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2" i="13"/>
</calcChain>
</file>

<file path=xl/sharedStrings.xml><?xml version="1.0" encoding="utf-8"?>
<sst xmlns="http://schemas.openxmlformats.org/spreadsheetml/2006/main" count="2839" uniqueCount="86">
  <si>
    <t>Climate change [ kg CO2 eq]</t>
  </si>
  <si>
    <t>Acidification [ mol H+ eq]</t>
  </si>
  <si>
    <t>Eutrophication, freshwater [ kg P eq]</t>
  </si>
  <si>
    <t>Eutrophication, marine [ kg N eq]</t>
  </si>
  <si>
    <t>Eutrophication, terrestrial [ mol N eq]</t>
  </si>
  <si>
    <t>Ecotoxicity, freshwater [ CTUe]</t>
  </si>
  <si>
    <t>Land use [ Pt]</t>
  </si>
  <si>
    <t>Water use [ m3 depriv,]</t>
  </si>
  <si>
    <t>Resource use, fossils [ MJ]</t>
  </si>
  <si>
    <t>Item</t>
  </si>
  <si>
    <t>Soyabeans</t>
  </si>
  <si>
    <t>Potatoes and products</t>
  </si>
  <si>
    <t>Sugar beet</t>
  </si>
  <si>
    <t>Nuts and products</t>
  </si>
  <si>
    <t>Pulses, Other and products</t>
  </si>
  <si>
    <t>Peas</t>
  </si>
  <si>
    <t>Rape and Mustardseed</t>
  </si>
  <si>
    <t>Sunflower seed</t>
  </si>
  <si>
    <t>Apples and products</t>
  </si>
  <si>
    <t>Fruits, other</t>
  </si>
  <si>
    <t>Onions</t>
  </si>
  <si>
    <t>Tomatoes and products</t>
  </si>
  <si>
    <t>Vegetables, other</t>
  </si>
  <si>
    <t>Barley and products</t>
  </si>
  <si>
    <t>Cereals, Other</t>
  </si>
  <si>
    <t>Maize and products</t>
  </si>
  <si>
    <t>Millet and products</t>
  </si>
  <si>
    <t>Oats</t>
  </si>
  <si>
    <t>Rye and products</t>
  </si>
  <si>
    <t>Wheat and products</t>
  </si>
  <si>
    <t>Grapes and products (excl wine)</t>
  </si>
  <si>
    <t>Fish</t>
  </si>
  <si>
    <t>Dairy cows</t>
  </si>
  <si>
    <t>Egg chickens</t>
  </si>
  <si>
    <t>Goats (meat)</t>
  </si>
  <si>
    <t>Goats (milk)</t>
  </si>
  <si>
    <t>Non dairy cows</t>
  </si>
  <si>
    <t>Other cattle</t>
  </si>
  <si>
    <t>Poultry (meat)</t>
  </si>
  <si>
    <t>Sheep (meat)</t>
  </si>
  <si>
    <t>Sheep (milk)</t>
  </si>
  <si>
    <t>Swine / pigs</t>
  </si>
  <si>
    <t>Young cattle (-1 year)</t>
  </si>
  <si>
    <t>pulses</t>
  </si>
  <si>
    <t>sugar</t>
  </si>
  <si>
    <t>seed</t>
  </si>
  <si>
    <t>fruit</t>
  </si>
  <si>
    <t>vegetables</t>
  </si>
  <si>
    <t>cereals</t>
  </si>
  <si>
    <t>animals</t>
  </si>
  <si>
    <t>ne pas changer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</si>
  <si>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</si>
  <si>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</si>
  <si>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</si>
  <si>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</si>
  <si>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</si>
  <si>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</si>
  <si>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</si>
  <si>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</si>
  <si>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</si>
  <si>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</si>
  <si>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</si>
  <si>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</si>
  <si>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order</t>
  </si>
  <si>
    <t>BAU Swiss</t>
  </si>
  <si>
    <t>BAU Lancet</t>
  </si>
  <si>
    <t>OA Swiss</t>
  </si>
  <si>
    <t>OA Lancet</t>
  </si>
  <si>
    <t>nut</t>
  </si>
  <si>
    <t>starch</t>
  </si>
  <si>
    <t>PREVIOUS</t>
  </si>
  <si>
    <t>CURRENT</t>
  </si>
  <si>
    <t>DIFFERENCES</t>
  </si>
  <si>
    <t>DIFF</t>
  </si>
  <si>
    <t>TOTAL</t>
  </si>
  <si>
    <t>ConvBASE</t>
  </si>
  <si>
    <t>OrgBASE</t>
  </si>
  <si>
    <t>Climate change</t>
  </si>
  <si>
    <t>Acidification</t>
  </si>
  <si>
    <t>Eutrophication, freshwater</t>
  </si>
  <si>
    <t>Eutrophication, marine</t>
  </si>
  <si>
    <t>Land use</t>
  </si>
  <si>
    <t>Water use</t>
  </si>
  <si>
    <t>Resource use</t>
  </si>
  <si>
    <t>Ecotoxicity, freshwater</t>
  </si>
  <si>
    <t>Eutrophication, terrestrial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</si>
</sst>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1"/>
      <name val="Helvetica"/>
      <family val="2"/>
    </font>
    <font>
      <sz val="10"/>
      <color theme="1"/>
      <name val="Helvetica"/>
      <family val="2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5" fillId="0" borderId="0" xfId="0" applyFont="1"/>
    <xf numFmtId="0" fontId="1" fillId="0" borderId="0" xfId="0" applyFont="1" applyAlignment="1">
      <alignment horizontal="center" vertical="top"/>
    </xf>
    <xf numFmtId="0" fontId="6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 vertical="top"/>
    </xf>
    <xf numFmtId="0" fontId="10" fillId="0" borderId="0" xfId="0" applyFont="1"/>
    <xf numFmtId="11" fontId="11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1" fillId="0" borderId="0" xfId="0" applyFont="1"/>
    <xf numFmtId="0" fontId="12" fillId="0" borderId="0" xfId="0" applyFont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29C0-CDDB-B14B-80A7-51D44E6C02E5}">
  <dimension ref="A1:AU74"/>
  <sheetViews>
    <sheetView topLeftCell="C29" zoomScale="75" workbookViewId="0">
      <selection activeCell="P55" sqref="P55"/>
    </sheetView>
  </sheetViews>
  <sheetFormatPr baseColWidth="10" defaultColWidth="8.83203125" defaultRowHeight="15" x14ac:dyDescent="0.2"/>
  <cols>
    <col min="1" max="1" width="21" customWidth="1"/>
    <col min="15" max="15" width="11.1640625" bestFit="1" customWidth="1"/>
    <col min="26" max="34" width="9.83203125" style="13" customWidth="1"/>
    <col min="39" max="39" width="12.1640625" bestFit="1" customWidth="1"/>
  </cols>
  <sheetData>
    <row r="1" spans="1:47" x14ac:dyDescent="0.2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N1" t="s">
        <v>71</v>
      </c>
      <c r="Y1" t="s">
        <v>70</v>
      </c>
      <c r="AL1" t="s">
        <v>72</v>
      </c>
    </row>
    <row r="2" spans="1:47" x14ac:dyDescent="0.2">
      <c r="A2" s="4" t="s">
        <v>18</v>
      </c>
      <c r="B2">
        <v>29078793.57080112</v>
      </c>
      <c r="C2">
        <v>343223.70796839253</v>
      </c>
      <c r="D2">
        <v>8936.8206864484364</v>
      </c>
      <c r="E2">
        <v>189925.1560496242</v>
      </c>
      <c r="F2">
        <v>1362919.007445853</v>
      </c>
      <c r="G2">
        <v>5282080003.4233408</v>
      </c>
      <c r="H2">
        <v>4541956720.3037319</v>
      </c>
      <c r="I2">
        <v>788622867.86929655</v>
      </c>
      <c r="J2">
        <v>478849153.16860181</v>
      </c>
      <c r="N2" s="4" t="s">
        <v>9</v>
      </c>
      <c r="O2" s="4" t="s">
        <v>0</v>
      </c>
      <c r="P2" s="4" t="s">
        <v>1</v>
      </c>
      <c r="Q2" s="4" t="s">
        <v>2</v>
      </c>
      <c r="R2" s="4" t="s">
        <v>3</v>
      </c>
      <c r="S2" s="4" t="s">
        <v>4</v>
      </c>
      <c r="T2" s="4" t="s">
        <v>5</v>
      </c>
      <c r="U2" s="4" t="s">
        <v>6</v>
      </c>
      <c r="V2" s="4" t="s">
        <v>7</v>
      </c>
      <c r="W2" s="4" t="s">
        <v>8</v>
      </c>
      <c r="Y2" s="3" t="s">
        <v>9</v>
      </c>
      <c r="Z2" s="14" t="s">
        <v>0</v>
      </c>
      <c r="AA2" s="14" t="s">
        <v>1</v>
      </c>
      <c r="AB2" s="14" t="s">
        <v>2</v>
      </c>
      <c r="AC2" s="14" t="s">
        <v>3</v>
      </c>
      <c r="AD2" s="14" t="s">
        <v>4</v>
      </c>
      <c r="AE2" s="14" t="s">
        <v>5</v>
      </c>
      <c r="AF2" s="14" t="s">
        <v>6</v>
      </c>
      <c r="AG2" s="14" t="s">
        <v>7</v>
      </c>
      <c r="AH2" s="14" t="s">
        <v>8</v>
      </c>
      <c r="AL2" s="3" t="s">
        <v>9</v>
      </c>
      <c r="AM2" s="3" t="s">
        <v>0</v>
      </c>
      <c r="AN2" s="3" t="s">
        <v>1</v>
      </c>
      <c r="AO2" s="3" t="s">
        <v>2</v>
      </c>
      <c r="AP2" s="3" t="s">
        <v>3</v>
      </c>
      <c r="AQ2" s="3" t="s">
        <v>4</v>
      </c>
      <c r="AR2" s="3" t="s">
        <v>5</v>
      </c>
      <c r="AS2" s="3" t="s">
        <v>6</v>
      </c>
      <c r="AT2" s="3" t="s">
        <v>7</v>
      </c>
      <c r="AU2" s="3" t="s">
        <v>8</v>
      </c>
    </row>
    <row r="3" spans="1:47" x14ac:dyDescent="0.2">
      <c r="A3" s="4" t="s">
        <v>23</v>
      </c>
      <c r="B3">
        <v>17926074.972232841</v>
      </c>
      <c r="C3">
        <v>436042.67628524703</v>
      </c>
      <c r="D3">
        <v>5866.4926805214473</v>
      </c>
      <c r="E3">
        <v>608402.6752537362</v>
      </c>
      <c r="F3">
        <v>1873724.636654245</v>
      </c>
      <c r="G3">
        <v>1242629502.42577</v>
      </c>
      <c r="H3">
        <v>1482208535.2194321</v>
      </c>
      <c r="I3">
        <v>6280504.2562958859</v>
      </c>
      <c r="J3">
        <v>147474671.00934649</v>
      </c>
      <c r="N3" s="4" t="s">
        <v>18</v>
      </c>
      <c r="O3">
        <v>29078793.57080112</v>
      </c>
      <c r="P3">
        <v>343223.70796839253</v>
      </c>
      <c r="Q3">
        <v>8936.8206864484364</v>
      </c>
      <c r="R3">
        <v>189925.1560496242</v>
      </c>
      <c r="S3">
        <v>1362919.007445853</v>
      </c>
      <c r="T3">
        <v>5282080003.4233408</v>
      </c>
      <c r="U3">
        <v>4541956720.3037319</v>
      </c>
      <c r="V3">
        <v>788622867.86929655</v>
      </c>
      <c r="W3">
        <v>478849153.16860181</v>
      </c>
      <c r="Y3" s="3" t="s">
        <v>18</v>
      </c>
      <c r="Z3" s="13">
        <v>29078793.57080112</v>
      </c>
      <c r="AA3" s="13">
        <v>343223.70796839253</v>
      </c>
      <c r="AB3" s="13">
        <v>8936.8206864484364</v>
      </c>
      <c r="AC3" s="13">
        <v>189925.1560496242</v>
      </c>
      <c r="AD3" s="13">
        <v>1362919.007445853</v>
      </c>
      <c r="AE3" s="13">
        <v>5282080003.4233408</v>
      </c>
      <c r="AF3" s="13">
        <v>4541956720.3037319</v>
      </c>
      <c r="AG3" s="13">
        <v>788622867.86929655</v>
      </c>
      <c r="AH3" s="13">
        <v>478849153.16860181</v>
      </c>
      <c r="AL3" s="3" t="s">
        <v>18</v>
      </c>
      <c r="AM3">
        <f>O3-Z3</f>
        <v>0</v>
      </c>
      <c r="AN3">
        <f t="shared" ref="AN3:AU18" si="0">P3-AA3</f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</row>
    <row r="4" spans="1:47" x14ac:dyDescent="0.2">
      <c r="A4" s="4" t="s">
        <v>24</v>
      </c>
      <c r="B4">
        <v>4813740.5870705992</v>
      </c>
      <c r="C4">
        <v>85610.465775540579</v>
      </c>
      <c r="D4">
        <v>1456.4022669591191</v>
      </c>
      <c r="E4">
        <v>142448.7007633539</v>
      </c>
      <c r="F4">
        <v>358900.40384740202</v>
      </c>
      <c r="G4">
        <v>394554300.51745683</v>
      </c>
      <c r="H4">
        <v>456577552.56848788</v>
      </c>
      <c r="I4">
        <v>1863951.5949636539</v>
      </c>
      <c r="J4">
        <v>42220631.207884893</v>
      </c>
      <c r="N4" s="4" t="s">
        <v>23</v>
      </c>
      <c r="O4">
        <v>17926074.972232841</v>
      </c>
      <c r="P4">
        <v>436042.67628524703</v>
      </c>
      <c r="Q4">
        <v>5866.4926805214473</v>
      </c>
      <c r="R4">
        <v>608402.6752537362</v>
      </c>
      <c r="S4">
        <v>1873724.636654245</v>
      </c>
      <c r="T4">
        <v>1242629502.42577</v>
      </c>
      <c r="U4">
        <v>1482208535.2194321</v>
      </c>
      <c r="V4">
        <v>6280504.2562958859</v>
      </c>
      <c r="W4">
        <v>147474671.00934649</v>
      </c>
      <c r="Y4" s="3" t="s">
        <v>23</v>
      </c>
      <c r="Z4" s="13">
        <v>17926074.972232841</v>
      </c>
      <c r="AA4" s="13">
        <v>436042.67628524703</v>
      </c>
      <c r="AB4" s="13">
        <v>5866.4926805214473</v>
      </c>
      <c r="AC4" s="13">
        <v>608402.6752537362</v>
      </c>
      <c r="AD4" s="13">
        <v>1873724.636654245</v>
      </c>
      <c r="AE4" s="13">
        <v>1242629502.42577</v>
      </c>
      <c r="AF4" s="13">
        <v>1482208535.2194321</v>
      </c>
      <c r="AG4" s="13">
        <v>6280504.2562958859</v>
      </c>
      <c r="AH4" s="13">
        <v>147474671.00934649</v>
      </c>
      <c r="AL4" s="3" t="s">
        <v>23</v>
      </c>
      <c r="AM4">
        <f t="shared" ref="AM4:AU35" si="1">O4-Z4</f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</row>
    <row r="5" spans="1:47" x14ac:dyDescent="0.2">
      <c r="A5" s="4" t="s">
        <v>19</v>
      </c>
      <c r="B5">
        <v>6775073.4893983519</v>
      </c>
      <c r="C5">
        <v>81840.587367854721</v>
      </c>
      <c r="D5">
        <v>1470.9186648546861</v>
      </c>
      <c r="E5">
        <v>54191.740284120016</v>
      </c>
      <c r="F5">
        <v>345057.61160500912</v>
      </c>
      <c r="G5">
        <v>1647298402.0790131</v>
      </c>
      <c r="H5">
        <v>1285087445.7432549</v>
      </c>
      <c r="I5">
        <v>688854435.78299987</v>
      </c>
      <c r="J5">
        <v>140498169.43293959</v>
      </c>
      <c r="N5" s="4" t="s">
        <v>24</v>
      </c>
      <c r="O5">
        <v>4813740.5870705992</v>
      </c>
      <c r="P5">
        <v>85610.465775540579</v>
      </c>
      <c r="Q5">
        <v>1456.4022669591191</v>
      </c>
      <c r="R5">
        <v>142448.7007633539</v>
      </c>
      <c r="S5">
        <v>358900.40384740202</v>
      </c>
      <c r="T5">
        <v>394554300.51745683</v>
      </c>
      <c r="U5">
        <v>456577552.56848788</v>
      </c>
      <c r="V5">
        <v>1863951.5949636539</v>
      </c>
      <c r="W5">
        <v>42220631.207884893</v>
      </c>
      <c r="Y5" s="3" t="s">
        <v>24</v>
      </c>
      <c r="Z5" s="13">
        <v>4813740.5870705992</v>
      </c>
      <c r="AA5" s="13">
        <v>85610.465775540579</v>
      </c>
      <c r="AB5" s="13">
        <v>1456.4022669591191</v>
      </c>
      <c r="AC5" s="13">
        <v>142448.7007633539</v>
      </c>
      <c r="AD5" s="13">
        <v>358900.40384740202</v>
      </c>
      <c r="AE5" s="13">
        <v>394554300.51745683</v>
      </c>
      <c r="AF5" s="13">
        <v>456577552.56848788</v>
      </c>
      <c r="AG5" s="13">
        <v>1863951.5949636539</v>
      </c>
      <c r="AH5" s="13">
        <v>42220631.207884893</v>
      </c>
      <c r="AL5" s="3" t="s">
        <v>24</v>
      </c>
      <c r="AM5">
        <f t="shared" si="1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</row>
    <row r="6" spans="1:47" x14ac:dyDescent="0.2">
      <c r="A6" s="4" t="s">
        <v>30</v>
      </c>
      <c r="B6">
        <v>22172884.444984</v>
      </c>
      <c r="C6">
        <v>296820.63487684511</v>
      </c>
      <c r="D6">
        <v>10889.88217871344</v>
      </c>
      <c r="E6">
        <v>442047.47287971078</v>
      </c>
      <c r="F6">
        <v>1328649.6655679441</v>
      </c>
      <c r="G6">
        <v>8712265255.6866455</v>
      </c>
      <c r="H6">
        <v>7304064559.9227772</v>
      </c>
      <c r="I6">
        <v>4594331.8607209027</v>
      </c>
      <c r="J6">
        <v>242383540.18676829</v>
      </c>
      <c r="N6" s="4" t="s">
        <v>32</v>
      </c>
      <c r="O6">
        <v>758272702.81926763</v>
      </c>
      <c r="P6">
        <v>11948217.32708279</v>
      </c>
      <c r="Q6">
        <v>27337.652949547341</v>
      </c>
      <c r="R6">
        <v>2236109.557566117</v>
      </c>
      <c r="S6">
        <v>53251567.384759247</v>
      </c>
      <c r="T6">
        <v>2563246555.864635</v>
      </c>
      <c r="U6">
        <v>41245260479.183678</v>
      </c>
      <c r="V6">
        <v>115226815.6934067</v>
      </c>
      <c r="W6">
        <v>954898788.45494187</v>
      </c>
      <c r="Y6" s="3" t="s">
        <v>32</v>
      </c>
      <c r="Z6" s="13">
        <v>758272702.81926763</v>
      </c>
      <c r="AA6" s="13">
        <v>11948217.32708279</v>
      </c>
      <c r="AB6" s="13">
        <v>27337.652949547341</v>
      </c>
      <c r="AC6" s="13">
        <v>2236109.557566117</v>
      </c>
      <c r="AD6" s="13">
        <v>53251567.384759247</v>
      </c>
      <c r="AE6" s="13">
        <v>2563246555.864635</v>
      </c>
      <c r="AF6" s="13">
        <v>41245260479.183678</v>
      </c>
      <c r="AG6" s="13">
        <v>115226815.6934067</v>
      </c>
      <c r="AH6" s="13">
        <v>954898788.45494187</v>
      </c>
      <c r="AL6" s="3" t="s">
        <v>32</v>
      </c>
      <c r="AM6">
        <f t="shared" si="1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</row>
    <row r="7" spans="1:47" x14ac:dyDescent="0.2">
      <c r="A7" s="4" t="s">
        <v>25</v>
      </c>
      <c r="B7">
        <v>14499191.600587679</v>
      </c>
      <c r="C7">
        <v>522148.90446338127</v>
      </c>
      <c r="D7">
        <v>4724.9381823961976</v>
      </c>
      <c r="E7">
        <v>332721.03102582158</v>
      </c>
      <c r="F7">
        <v>2269135.2319101449</v>
      </c>
      <c r="G7">
        <v>551426362.64416432</v>
      </c>
      <c r="H7">
        <v>2574409411.7460308</v>
      </c>
      <c r="I7">
        <v>68653278.130147547</v>
      </c>
      <c r="J7">
        <v>74696228.017894655</v>
      </c>
      <c r="N7" s="4" t="s">
        <v>33</v>
      </c>
      <c r="O7">
        <v>58773606.006440192</v>
      </c>
      <c r="P7">
        <v>1336324.445983218</v>
      </c>
      <c r="Q7">
        <v>14196.405642627191</v>
      </c>
      <c r="R7">
        <v>317306.18051745743</v>
      </c>
      <c r="S7">
        <v>5740619.3821267346</v>
      </c>
      <c r="T7">
        <v>1863979042.609175</v>
      </c>
      <c r="U7">
        <v>4091486434.6818261</v>
      </c>
      <c r="V7">
        <v>61302027.085807271</v>
      </c>
      <c r="W7">
        <v>607233569.70399988</v>
      </c>
      <c r="Y7" s="3" t="s">
        <v>33</v>
      </c>
      <c r="Z7" s="13">
        <v>58773606.006440192</v>
      </c>
      <c r="AA7" s="13">
        <v>1336324.445983218</v>
      </c>
      <c r="AB7" s="13">
        <v>14196.405642627191</v>
      </c>
      <c r="AC7" s="13">
        <v>317306.18051745743</v>
      </c>
      <c r="AD7" s="13">
        <v>5740619.3821267346</v>
      </c>
      <c r="AE7" s="13">
        <v>1863979042.609175</v>
      </c>
      <c r="AF7" s="13">
        <v>4091486434.6818261</v>
      </c>
      <c r="AG7" s="13">
        <v>61302027.085807271</v>
      </c>
      <c r="AH7" s="13">
        <v>607233569.70399988</v>
      </c>
      <c r="AL7" s="3" t="s">
        <v>33</v>
      </c>
      <c r="AM7">
        <f t="shared" si="1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</row>
    <row r="8" spans="1:47" x14ac:dyDescent="0.2">
      <c r="A8" s="4" t="s">
        <v>26</v>
      </c>
      <c r="B8">
        <v>170044.86807391341</v>
      </c>
      <c r="C8">
        <v>3235.630421630191</v>
      </c>
      <c r="D8">
        <v>46.472250220900413</v>
      </c>
      <c r="E8">
        <v>3221.1078434361589</v>
      </c>
      <c r="F8">
        <v>13517.61578300441</v>
      </c>
      <c r="G8">
        <v>5434462.0363164553</v>
      </c>
      <c r="H8">
        <v>23509681.1068599</v>
      </c>
      <c r="I8">
        <v>308055.8331674324</v>
      </c>
      <c r="J8">
        <v>1269389.5147838951</v>
      </c>
      <c r="N8" s="4" t="s">
        <v>31</v>
      </c>
      <c r="O8">
        <v>10330380.65601063</v>
      </c>
      <c r="P8">
        <v>117474.1420019127</v>
      </c>
      <c r="Q8">
        <v>29812.168967252761</v>
      </c>
      <c r="R8">
        <v>177808.2934832575</v>
      </c>
      <c r="S8">
        <v>473309.133136686</v>
      </c>
      <c r="T8">
        <v>346035414.50919342</v>
      </c>
      <c r="U8">
        <v>826704003.70159388</v>
      </c>
      <c r="V8">
        <v>53687921.537598737</v>
      </c>
      <c r="W8">
        <v>164445780.45879641</v>
      </c>
      <c r="Y8" s="3" t="s">
        <v>31</v>
      </c>
      <c r="Z8" s="13">
        <v>10330380.65601063</v>
      </c>
      <c r="AA8" s="13">
        <v>117474.1420019127</v>
      </c>
      <c r="AB8" s="13">
        <v>29812.168967252761</v>
      </c>
      <c r="AC8" s="13">
        <v>177808.2934832575</v>
      </c>
      <c r="AD8" s="13">
        <v>473309.133136686</v>
      </c>
      <c r="AE8" s="13">
        <v>346035414.50919342</v>
      </c>
      <c r="AF8" s="13">
        <v>826704003.70159388</v>
      </c>
      <c r="AG8" s="13">
        <v>53687921.537598737</v>
      </c>
      <c r="AH8" s="13">
        <v>164445780.45879641</v>
      </c>
      <c r="AL8" s="3" t="s">
        <v>31</v>
      </c>
      <c r="AM8">
        <f t="shared" si="1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</row>
    <row r="9" spans="1:47" x14ac:dyDescent="0.2">
      <c r="A9" s="4" t="s">
        <v>13</v>
      </c>
      <c r="B9">
        <v>5026373.4119095383</v>
      </c>
      <c r="C9">
        <v>49906.931718710657</v>
      </c>
      <c r="D9">
        <v>1589.15173023946</v>
      </c>
      <c r="E9">
        <v>30345.230658382068</v>
      </c>
      <c r="F9">
        <v>198643.9662799325</v>
      </c>
      <c r="G9">
        <v>796728787.34474492</v>
      </c>
      <c r="H9">
        <v>1346683121.3035791</v>
      </c>
      <c r="I9">
        <v>83286382.747363269</v>
      </c>
      <c r="J9">
        <v>61118964.729739428</v>
      </c>
      <c r="N9" s="4" t="s">
        <v>19</v>
      </c>
      <c r="O9">
        <v>6775073.4893983519</v>
      </c>
      <c r="P9">
        <v>81840.587367854721</v>
      </c>
      <c r="Q9">
        <v>1470.9186648546861</v>
      </c>
      <c r="R9">
        <v>54191.740284120016</v>
      </c>
      <c r="S9">
        <v>345057.61160500912</v>
      </c>
      <c r="T9">
        <v>1647298402.0790131</v>
      </c>
      <c r="U9">
        <v>1285087445.7432549</v>
      </c>
      <c r="V9">
        <v>688854435.78299987</v>
      </c>
      <c r="W9">
        <v>140498169.43293959</v>
      </c>
      <c r="Y9" s="3" t="s">
        <v>19</v>
      </c>
      <c r="Z9" s="13">
        <v>6775073.4893983519</v>
      </c>
      <c r="AA9" s="13">
        <v>81840.587367854721</v>
      </c>
      <c r="AB9" s="13">
        <v>1470.9186648546861</v>
      </c>
      <c r="AC9" s="13">
        <v>54191.740284120016</v>
      </c>
      <c r="AD9" s="13">
        <v>345057.61160500912</v>
      </c>
      <c r="AE9" s="13">
        <v>1647298402.0790131</v>
      </c>
      <c r="AF9" s="13">
        <v>1285087445.7432549</v>
      </c>
      <c r="AG9" s="13">
        <v>688854435.78299987</v>
      </c>
      <c r="AH9" s="13">
        <v>140498169.43293959</v>
      </c>
      <c r="AL9" s="3" t="s">
        <v>19</v>
      </c>
      <c r="AM9">
        <f t="shared" si="1"/>
        <v>0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0</v>
      </c>
      <c r="AR9">
        <f t="shared" si="0"/>
        <v>0</v>
      </c>
      <c r="AS9">
        <f t="shared" si="0"/>
        <v>0</v>
      </c>
      <c r="AT9">
        <f t="shared" si="0"/>
        <v>0</v>
      </c>
      <c r="AU9">
        <f t="shared" si="0"/>
        <v>0</v>
      </c>
    </row>
    <row r="10" spans="1:47" x14ac:dyDescent="0.2">
      <c r="A10" s="4" t="s">
        <v>27</v>
      </c>
      <c r="B10">
        <v>1871141.1164304421</v>
      </c>
      <c r="C10">
        <v>137192.67197383361</v>
      </c>
      <c r="D10">
        <v>2668.000444655645</v>
      </c>
      <c r="E10">
        <v>287404.78451635689</v>
      </c>
      <c r="F10">
        <v>615556.04647738324</v>
      </c>
      <c r="G10">
        <v>-15184092.341089141</v>
      </c>
      <c r="H10">
        <v>-46886553.631964557</v>
      </c>
      <c r="I10">
        <v>694066.38138137956</v>
      </c>
      <c r="J10">
        <v>4677899.9874876654</v>
      </c>
      <c r="N10" s="4" t="s">
        <v>34</v>
      </c>
      <c r="O10">
        <v>294783.28219466592</v>
      </c>
      <c r="P10">
        <v>5917.0649092055382</v>
      </c>
      <c r="Q10">
        <v>45.929845382816268</v>
      </c>
      <c r="R10">
        <v>1771.992219957714</v>
      </c>
      <c r="S10">
        <v>25863.951963290649</v>
      </c>
      <c r="T10">
        <v>4767821.3725552419</v>
      </c>
      <c r="U10">
        <v>22636519.768414758</v>
      </c>
      <c r="V10">
        <v>193545.22670068161</v>
      </c>
      <c r="W10">
        <v>1360621.0021363699</v>
      </c>
      <c r="Y10" s="3" t="s">
        <v>34</v>
      </c>
      <c r="Z10" s="13">
        <v>294783.28219466592</v>
      </c>
      <c r="AA10" s="13">
        <v>5917.0649092055382</v>
      </c>
      <c r="AB10" s="13">
        <v>45.929845382816268</v>
      </c>
      <c r="AC10" s="13">
        <v>1771.992219957714</v>
      </c>
      <c r="AD10" s="13">
        <v>25863.951963290649</v>
      </c>
      <c r="AE10" s="13">
        <v>4767821.3725552419</v>
      </c>
      <c r="AF10" s="13">
        <v>22636519.768414758</v>
      </c>
      <c r="AG10" s="13">
        <v>193545.22670068161</v>
      </c>
      <c r="AH10" s="13">
        <v>1360621.0021363699</v>
      </c>
      <c r="AL10" s="3" t="s">
        <v>34</v>
      </c>
      <c r="AM10">
        <f t="shared" si="1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0</v>
      </c>
      <c r="AT10">
        <f t="shared" si="0"/>
        <v>0</v>
      </c>
      <c r="AU10">
        <f t="shared" si="0"/>
        <v>0</v>
      </c>
    </row>
    <row r="11" spans="1:47" x14ac:dyDescent="0.2">
      <c r="A11" s="4" t="s">
        <v>20</v>
      </c>
      <c r="B11">
        <v>3740062.8796307449</v>
      </c>
      <c r="C11">
        <v>46581.205437737939</v>
      </c>
      <c r="D11">
        <v>2467.6872550860539</v>
      </c>
      <c r="E11">
        <v>105820.5709123728</v>
      </c>
      <c r="F11">
        <v>156856.49417955379</v>
      </c>
      <c r="G11">
        <v>659691639.8214817</v>
      </c>
      <c r="H11">
        <v>914432355.88286638</v>
      </c>
      <c r="I11">
        <v>164413548.5975439</v>
      </c>
      <c r="J11">
        <v>88970256.340103716</v>
      </c>
      <c r="N11" s="4" t="s">
        <v>35</v>
      </c>
      <c r="O11">
        <v>34780160.377669893</v>
      </c>
      <c r="P11">
        <v>873441.53824163415</v>
      </c>
      <c r="Q11">
        <v>2930.956063353105</v>
      </c>
      <c r="R11">
        <v>166560.92587164731</v>
      </c>
      <c r="S11">
        <v>3894984.5372008379</v>
      </c>
      <c r="T11">
        <v>393122150.9397409</v>
      </c>
      <c r="U11">
        <v>1922472548.040175</v>
      </c>
      <c r="V11">
        <v>28966085.83521723</v>
      </c>
      <c r="W11">
        <v>104976147.7313412</v>
      </c>
      <c r="Y11" s="3" t="s">
        <v>35</v>
      </c>
      <c r="Z11" s="13">
        <v>34780160.377669893</v>
      </c>
      <c r="AA11" s="13">
        <v>873441.53824163415</v>
      </c>
      <c r="AB11" s="13">
        <v>2930.956063353105</v>
      </c>
      <c r="AC11" s="13">
        <v>166560.92587164731</v>
      </c>
      <c r="AD11" s="13">
        <v>3894984.5372008379</v>
      </c>
      <c r="AE11" s="13">
        <v>393122150.9397409</v>
      </c>
      <c r="AF11" s="13">
        <v>1922472548.040175</v>
      </c>
      <c r="AG11" s="13">
        <v>28966085.83521723</v>
      </c>
      <c r="AH11" s="13">
        <v>104976147.7313412</v>
      </c>
      <c r="AL11" s="3" t="s">
        <v>35</v>
      </c>
      <c r="AM11">
        <f t="shared" si="1"/>
        <v>0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0</v>
      </c>
      <c r="AR11">
        <f t="shared" si="0"/>
        <v>0</v>
      </c>
      <c r="AS11">
        <f t="shared" si="0"/>
        <v>0</v>
      </c>
      <c r="AT11">
        <f t="shared" si="0"/>
        <v>0</v>
      </c>
      <c r="AU11">
        <f t="shared" si="0"/>
        <v>0</v>
      </c>
    </row>
    <row r="12" spans="1:47" x14ac:dyDescent="0.2">
      <c r="A12" s="4" t="s">
        <v>15</v>
      </c>
      <c r="B12">
        <v>60499576.422252133</v>
      </c>
      <c r="C12">
        <v>566201.57984236837</v>
      </c>
      <c r="D12">
        <v>22887.516551010071</v>
      </c>
      <c r="E12">
        <v>1153453.4415877881</v>
      </c>
      <c r="F12">
        <v>2353858.6767385919</v>
      </c>
      <c r="G12">
        <v>5410268369.7795334</v>
      </c>
      <c r="H12">
        <v>19168499568.679459</v>
      </c>
      <c r="I12">
        <v>39657361.184269883</v>
      </c>
      <c r="J12">
        <v>394753972.6013391</v>
      </c>
      <c r="N12" s="4" t="s">
        <v>30</v>
      </c>
      <c r="O12">
        <v>22172884.444984</v>
      </c>
      <c r="P12">
        <v>296820.63487684511</v>
      </c>
      <c r="Q12">
        <v>10889.88217871344</v>
      </c>
      <c r="R12">
        <v>442047.47287971078</v>
      </c>
      <c r="S12">
        <v>1328649.6655679441</v>
      </c>
      <c r="T12">
        <v>8712265255.6866455</v>
      </c>
      <c r="U12">
        <v>7304064559.9227772</v>
      </c>
      <c r="V12">
        <v>4594331.8607209027</v>
      </c>
      <c r="W12">
        <v>242383540.18676829</v>
      </c>
      <c r="Y12" s="3" t="s">
        <v>30</v>
      </c>
      <c r="Z12" s="13">
        <v>22172884.444984</v>
      </c>
      <c r="AA12" s="13">
        <v>296820.63487684511</v>
      </c>
      <c r="AB12" s="13">
        <v>10889.88217871344</v>
      </c>
      <c r="AC12" s="13">
        <v>442047.47287971078</v>
      </c>
      <c r="AD12" s="13">
        <v>1328649.6655679441</v>
      </c>
      <c r="AE12" s="13">
        <v>8712265255.6866455</v>
      </c>
      <c r="AF12" s="13">
        <v>7304064559.9227772</v>
      </c>
      <c r="AG12" s="13">
        <v>4594331.8607209027</v>
      </c>
      <c r="AH12" s="13">
        <v>242383540.18676829</v>
      </c>
      <c r="AL12" s="3" t="s">
        <v>30</v>
      </c>
      <c r="AM12">
        <f t="shared" si="1"/>
        <v>0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0"/>
        <v>0</v>
      </c>
      <c r="AS12">
        <f t="shared" si="0"/>
        <v>0</v>
      </c>
      <c r="AT12">
        <f t="shared" si="0"/>
        <v>0</v>
      </c>
      <c r="AU12">
        <f t="shared" si="0"/>
        <v>0</v>
      </c>
    </row>
    <row r="13" spans="1:47" x14ac:dyDescent="0.2">
      <c r="A13" s="4" t="s">
        <v>11</v>
      </c>
      <c r="B13">
        <v>84651400.035062045</v>
      </c>
      <c r="C13">
        <v>2022855.2254917449</v>
      </c>
      <c r="D13">
        <v>29036.072920516472</v>
      </c>
      <c r="E13">
        <v>1762917.981528919</v>
      </c>
      <c r="F13">
        <v>8598104.6367799155</v>
      </c>
      <c r="G13">
        <v>7335393905.3056335</v>
      </c>
      <c r="H13">
        <v>16615528107.40572</v>
      </c>
      <c r="I13">
        <v>15167443.29507952</v>
      </c>
      <c r="J13">
        <v>618581072.2486707</v>
      </c>
      <c r="N13" s="4" t="s">
        <v>25</v>
      </c>
      <c r="O13">
        <v>14499191.600587679</v>
      </c>
      <c r="P13">
        <v>522148.90446338127</v>
      </c>
      <c r="Q13">
        <v>4724.9381823961976</v>
      </c>
      <c r="R13">
        <v>332721.03102582158</v>
      </c>
      <c r="S13">
        <v>2269135.2319101449</v>
      </c>
      <c r="T13">
        <v>551426362.64416432</v>
      </c>
      <c r="U13">
        <v>2574409411.7460308</v>
      </c>
      <c r="V13">
        <v>68653278.130147547</v>
      </c>
      <c r="W13">
        <v>74696228.017894655</v>
      </c>
      <c r="Y13" s="3" t="s">
        <v>25</v>
      </c>
      <c r="Z13" s="13">
        <v>14499191.600587679</v>
      </c>
      <c r="AA13" s="13">
        <v>522148.90446338127</v>
      </c>
      <c r="AB13" s="13">
        <v>4724.9381823961976</v>
      </c>
      <c r="AC13" s="13">
        <v>332721.03102582158</v>
      </c>
      <c r="AD13" s="13">
        <v>2269135.2319101449</v>
      </c>
      <c r="AE13" s="13">
        <v>551426362.64416432</v>
      </c>
      <c r="AF13" s="13">
        <v>2574409411.7460308</v>
      </c>
      <c r="AG13" s="13">
        <v>68653278.130147547</v>
      </c>
      <c r="AH13" s="13">
        <v>74696228.017894655</v>
      </c>
      <c r="AL13" s="3" t="s">
        <v>25</v>
      </c>
      <c r="AM13">
        <f t="shared" si="1"/>
        <v>0</v>
      </c>
      <c r="AN13">
        <f t="shared" si="0"/>
        <v>0</v>
      </c>
      <c r="AO13">
        <f t="shared" si="0"/>
        <v>0</v>
      </c>
      <c r="AP13">
        <f t="shared" si="0"/>
        <v>0</v>
      </c>
      <c r="AQ13">
        <f t="shared" si="0"/>
        <v>0</v>
      </c>
      <c r="AR13">
        <f t="shared" si="0"/>
        <v>0</v>
      </c>
      <c r="AS13">
        <f t="shared" si="0"/>
        <v>0</v>
      </c>
      <c r="AT13">
        <f t="shared" si="0"/>
        <v>0</v>
      </c>
      <c r="AU13">
        <f t="shared" si="0"/>
        <v>0</v>
      </c>
    </row>
    <row r="14" spans="1:47" x14ac:dyDescent="0.2">
      <c r="A14" s="4" t="s">
        <v>14</v>
      </c>
      <c r="B14">
        <v>11231242.984383291</v>
      </c>
      <c r="C14">
        <v>97163.789081767653</v>
      </c>
      <c r="D14">
        <v>4272.5964720897973</v>
      </c>
      <c r="E14">
        <v>212686.1863686046</v>
      </c>
      <c r="F14">
        <v>400704.79138982401</v>
      </c>
      <c r="G14">
        <v>1033196485.481632</v>
      </c>
      <c r="H14">
        <v>3582281555.0008202</v>
      </c>
      <c r="I14">
        <v>7529131.2090135748</v>
      </c>
      <c r="J14">
        <v>74037689.909509093</v>
      </c>
      <c r="N14" s="4" t="s">
        <v>26</v>
      </c>
      <c r="O14">
        <v>170044.86807391341</v>
      </c>
      <c r="P14">
        <v>3235.630421630191</v>
      </c>
      <c r="Q14">
        <v>46.472250220900413</v>
      </c>
      <c r="R14">
        <v>3221.1078434361589</v>
      </c>
      <c r="S14">
        <v>13517.61578300441</v>
      </c>
      <c r="T14">
        <v>5434462.0363164553</v>
      </c>
      <c r="U14">
        <v>23509681.1068599</v>
      </c>
      <c r="V14">
        <v>308055.8331674324</v>
      </c>
      <c r="W14">
        <v>1269389.5147838951</v>
      </c>
      <c r="Y14" s="3" t="s">
        <v>26</v>
      </c>
      <c r="Z14" s="13">
        <v>170044.86807391341</v>
      </c>
      <c r="AA14" s="13">
        <v>3235.630421630191</v>
      </c>
      <c r="AB14" s="13">
        <v>46.472250220900413</v>
      </c>
      <c r="AC14" s="13">
        <v>3221.1078434361589</v>
      </c>
      <c r="AD14" s="13">
        <v>13517.61578300441</v>
      </c>
      <c r="AE14" s="13">
        <v>5434462.0363164553</v>
      </c>
      <c r="AF14" s="13">
        <v>23509681.1068599</v>
      </c>
      <c r="AG14" s="13">
        <v>308055.8331674324</v>
      </c>
      <c r="AH14" s="13">
        <v>1269389.5147838951</v>
      </c>
      <c r="AL14" s="3" t="s">
        <v>26</v>
      </c>
      <c r="AM14">
        <f t="shared" si="1"/>
        <v>0</v>
      </c>
      <c r="AN14">
        <f t="shared" si="0"/>
        <v>0</v>
      </c>
      <c r="AO14">
        <f t="shared" si="0"/>
        <v>0</v>
      </c>
      <c r="AP14">
        <f t="shared" si="0"/>
        <v>0</v>
      </c>
      <c r="AQ14">
        <f t="shared" si="0"/>
        <v>0</v>
      </c>
      <c r="AR14">
        <f t="shared" si="0"/>
        <v>0</v>
      </c>
      <c r="AS14">
        <f t="shared" si="0"/>
        <v>0</v>
      </c>
      <c r="AT14">
        <f t="shared" si="0"/>
        <v>0</v>
      </c>
      <c r="AU14">
        <f t="shared" si="0"/>
        <v>0</v>
      </c>
    </row>
    <row r="15" spans="1:47" x14ac:dyDescent="0.2">
      <c r="A15" s="4" t="s">
        <v>16</v>
      </c>
      <c r="B15">
        <v>64879242.920924582</v>
      </c>
      <c r="C15">
        <v>1652019.9022407611</v>
      </c>
      <c r="D15">
        <v>20401.350552806609</v>
      </c>
      <c r="E15">
        <v>1865970.4282281301</v>
      </c>
      <c r="F15">
        <v>7129973.7571838563</v>
      </c>
      <c r="G15">
        <v>1899429872.280086</v>
      </c>
      <c r="H15">
        <v>7635211431.8665514</v>
      </c>
      <c r="I15">
        <v>15141603.097153779</v>
      </c>
      <c r="J15">
        <v>456174608.47180313</v>
      </c>
      <c r="N15" s="4" t="s">
        <v>36</v>
      </c>
      <c r="O15">
        <v>192810706.90947679</v>
      </c>
      <c r="P15">
        <v>2387126.0968111302</v>
      </c>
      <c r="Q15">
        <v>10359.967190496651</v>
      </c>
      <c r="R15">
        <v>593878.50459808984</v>
      </c>
      <c r="S15">
        <v>10630909.330231469</v>
      </c>
      <c r="T15">
        <v>1416793308.865757</v>
      </c>
      <c r="U15">
        <v>12776558077.311621</v>
      </c>
      <c r="V15">
        <v>34842648.640773997</v>
      </c>
      <c r="W15">
        <v>314887532.82491833</v>
      </c>
      <c r="Y15" s="3" t="s">
        <v>36</v>
      </c>
      <c r="Z15" s="13">
        <v>192810706.90947679</v>
      </c>
      <c r="AA15" s="13">
        <v>2387126.0968111302</v>
      </c>
      <c r="AB15" s="13">
        <v>10359.967190496651</v>
      </c>
      <c r="AC15" s="13">
        <v>593878.50459808984</v>
      </c>
      <c r="AD15" s="13">
        <v>10630909.330231469</v>
      </c>
      <c r="AE15" s="13">
        <v>1416793308.865757</v>
      </c>
      <c r="AF15" s="13">
        <v>12776558077.311621</v>
      </c>
      <c r="AG15" s="13">
        <v>34842648.640773997</v>
      </c>
      <c r="AH15" s="13">
        <v>314887532.82491833</v>
      </c>
      <c r="AL15" s="3" t="s">
        <v>36</v>
      </c>
      <c r="AM15">
        <f t="shared" si="1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</row>
    <row r="16" spans="1:47" x14ac:dyDescent="0.2">
      <c r="A16" s="4" t="s">
        <v>28</v>
      </c>
      <c r="B16">
        <v>970112.46835669247</v>
      </c>
      <c r="C16">
        <v>52545.50863246018</v>
      </c>
      <c r="D16">
        <v>448.06309485349732</v>
      </c>
      <c r="E16">
        <v>60725.100550839401</v>
      </c>
      <c r="F16">
        <v>234757.86724669981</v>
      </c>
      <c r="G16">
        <v>2142268.166662544</v>
      </c>
      <c r="H16">
        <v>28664928.454916589</v>
      </c>
      <c r="I16">
        <v>33929.695281520508</v>
      </c>
      <c r="J16">
        <v>5107698.4792160224</v>
      </c>
      <c r="N16" s="4" t="s">
        <v>13</v>
      </c>
      <c r="O16">
        <v>5026373.4119095383</v>
      </c>
      <c r="P16">
        <v>49906.931718710657</v>
      </c>
      <c r="Q16">
        <v>1589.15173023946</v>
      </c>
      <c r="R16">
        <v>30345.230658382068</v>
      </c>
      <c r="S16">
        <v>198643.9662799325</v>
      </c>
      <c r="T16">
        <v>796728787.34474492</v>
      </c>
      <c r="U16">
        <v>1346683121.3035791</v>
      </c>
      <c r="V16">
        <v>83286382.747363269</v>
      </c>
      <c r="W16">
        <v>61118964.729739428</v>
      </c>
      <c r="Y16" s="3" t="s">
        <v>13</v>
      </c>
      <c r="Z16" s="13">
        <v>5026373.4119095383</v>
      </c>
      <c r="AA16" s="13">
        <v>49906.931718710657</v>
      </c>
      <c r="AB16" s="13">
        <v>1589.15173023946</v>
      </c>
      <c r="AC16" s="13">
        <v>30345.230658382068</v>
      </c>
      <c r="AD16" s="13">
        <v>198643.9662799325</v>
      </c>
      <c r="AE16" s="13">
        <v>796728787.34474492</v>
      </c>
      <c r="AF16" s="13">
        <v>1346683121.3035791</v>
      </c>
      <c r="AG16" s="13">
        <v>83286382.747363269</v>
      </c>
      <c r="AH16" s="13">
        <v>61118964.729739428</v>
      </c>
      <c r="AL16" s="3" t="s">
        <v>13</v>
      </c>
      <c r="AM16">
        <f t="shared" si="1"/>
        <v>0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  <c r="AR16">
        <f t="shared" si="0"/>
        <v>0</v>
      </c>
      <c r="AS16">
        <f t="shared" si="0"/>
        <v>0</v>
      </c>
      <c r="AT16">
        <f t="shared" si="0"/>
        <v>0</v>
      </c>
      <c r="AU16">
        <f t="shared" si="0"/>
        <v>0</v>
      </c>
    </row>
    <row r="17" spans="1:47" x14ac:dyDescent="0.2">
      <c r="A17" s="4" t="s">
        <v>10</v>
      </c>
      <c r="B17">
        <v>46934807.423178427</v>
      </c>
      <c r="C17">
        <v>236634.60670937569</v>
      </c>
      <c r="D17">
        <v>12825.79099234475</v>
      </c>
      <c r="E17">
        <v>552418.3847037782</v>
      </c>
      <c r="F17">
        <v>894673.9988415885</v>
      </c>
      <c r="G17">
        <v>2375660125.1210408</v>
      </c>
      <c r="H17">
        <v>8250964673.2148323</v>
      </c>
      <c r="I17">
        <v>3431668.1662876061</v>
      </c>
      <c r="J17">
        <v>154615822.72649899</v>
      </c>
      <c r="N17" s="4" t="s">
        <v>27</v>
      </c>
      <c r="O17">
        <v>1871141.1164304421</v>
      </c>
      <c r="P17">
        <v>137192.67197383361</v>
      </c>
      <c r="Q17">
        <v>2668.000444655645</v>
      </c>
      <c r="R17">
        <v>287404.78451635689</v>
      </c>
      <c r="S17">
        <v>615556.04647738324</v>
      </c>
      <c r="T17">
        <v>-15184092.341089141</v>
      </c>
      <c r="U17">
        <v>-46886553.631964557</v>
      </c>
      <c r="V17">
        <v>694066.38138137956</v>
      </c>
      <c r="W17">
        <v>4677899.9874876654</v>
      </c>
      <c r="Y17" s="3" t="s">
        <v>27</v>
      </c>
      <c r="Z17" s="13">
        <v>1871141.1164304421</v>
      </c>
      <c r="AA17" s="13">
        <v>137192.67197383361</v>
      </c>
      <c r="AB17" s="13">
        <v>2668.000444655645</v>
      </c>
      <c r="AC17" s="13">
        <v>287404.78451635689</v>
      </c>
      <c r="AD17" s="13">
        <v>615556.04647738324</v>
      </c>
      <c r="AE17" s="13">
        <v>-15184092.341089141</v>
      </c>
      <c r="AF17" s="13">
        <v>-46886553.631964557</v>
      </c>
      <c r="AG17" s="13">
        <v>694066.38138137956</v>
      </c>
      <c r="AH17" s="13">
        <v>4677899.9874876654</v>
      </c>
      <c r="AL17" s="3" t="s">
        <v>27</v>
      </c>
      <c r="AM17">
        <f t="shared" si="1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0"/>
        <v>0</v>
      </c>
      <c r="AS17">
        <f t="shared" si="0"/>
        <v>0</v>
      </c>
      <c r="AT17">
        <f t="shared" si="0"/>
        <v>0</v>
      </c>
      <c r="AU17">
        <f t="shared" si="0"/>
        <v>0</v>
      </c>
    </row>
    <row r="18" spans="1:47" x14ac:dyDescent="0.2">
      <c r="A18" s="4" t="s">
        <v>12</v>
      </c>
      <c r="B18">
        <v>44309664.647778884</v>
      </c>
      <c r="C18">
        <v>803815.36721839686</v>
      </c>
      <c r="D18">
        <v>9290.1113381347313</v>
      </c>
      <c r="E18">
        <v>834309.95854174288</v>
      </c>
      <c r="F18">
        <v>3524178.8769103028</v>
      </c>
      <c r="G18">
        <v>1882550798.935864</v>
      </c>
      <c r="H18">
        <v>7801946184.9175911</v>
      </c>
      <c r="I18">
        <v>6961985.5322406143</v>
      </c>
      <c r="J18">
        <v>246101581.0844782</v>
      </c>
      <c r="N18" s="4" t="s">
        <v>20</v>
      </c>
      <c r="O18">
        <v>3740062.8796307449</v>
      </c>
      <c r="P18">
        <v>46581.205437737939</v>
      </c>
      <c r="Q18">
        <v>2467.6872550860539</v>
      </c>
      <c r="R18">
        <v>105820.5709123728</v>
      </c>
      <c r="S18">
        <v>156856.49417955379</v>
      </c>
      <c r="T18">
        <v>659691639.8214817</v>
      </c>
      <c r="U18">
        <v>914432355.88286638</v>
      </c>
      <c r="V18">
        <v>164413548.5975439</v>
      </c>
      <c r="W18">
        <v>88970256.340103716</v>
      </c>
      <c r="Y18" s="3" t="s">
        <v>20</v>
      </c>
      <c r="Z18" s="13">
        <v>3740062.8796307449</v>
      </c>
      <c r="AA18" s="13">
        <v>46581.205437737939</v>
      </c>
      <c r="AB18" s="13">
        <v>2467.6872550860539</v>
      </c>
      <c r="AC18" s="13">
        <v>105820.5709123728</v>
      </c>
      <c r="AD18" s="13">
        <v>156856.49417955379</v>
      </c>
      <c r="AE18" s="13">
        <v>659691639.8214817</v>
      </c>
      <c r="AF18" s="13">
        <v>914432355.88286638</v>
      </c>
      <c r="AG18" s="13">
        <v>164413548.5975439</v>
      </c>
      <c r="AH18" s="13">
        <v>88970256.340103716</v>
      </c>
      <c r="AL18" s="3" t="s">
        <v>20</v>
      </c>
      <c r="AM18">
        <f t="shared" si="1"/>
        <v>0</v>
      </c>
      <c r="AN18">
        <f t="shared" si="0"/>
        <v>0</v>
      </c>
      <c r="AO18">
        <f t="shared" si="0"/>
        <v>0</v>
      </c>
      <c r="AP18">
        <f t="shared" si="0"/>
        <v>0</v>
      </c>
      <c r="AQ18">
        <f t="shared" si="0"/>
        <v>0</v>
      </c>
      <c r="AR18">
        <f t="shared" si="0"/>
        <v>0</v>
      </c>
      <c r="AS18">
        <f t="shared" si="0"/>
        <v>0</v>
      </c>
      <c r="AT18">
        <f t="shared" si="0"/>
        <v>0</v>
      </c>
      <c r="AU18">
        <f t="shared" si="0"/>
        <v>0</v>
      </c>
    </row>
    <row r="19" spans="1:47" x14ac:dyDescent="0.2">
      <c r="A19" s="4" t="s">
        <v>17</v>
      </c>
      <c r="B19">
        <v>10585012.593252709</v>
      </c>
      <c r="C19">
        <v>94607.730269315944</v>
      </c>
      <c r="D19">
        <v>3847.1941708853478</v>
      </c>
      <c r="E19">
        <v>300035.42507358122</v>
      </c>
      <c r="F19">
        <v>390455.43936624541</v>
      </c>
      <c r="G19">
        <v>793985167.19470561</v>
      </c>
      <c r="H19">
        <v>3259194896.116075</v>
      </c>
      <c r="I19">
        <v>2479939.754152549</v>
      </c>
      <c r="J19">
        <v>74013477.957975939</v>
      </c>
      <c r="N19" s="4" t="s">
        <v>37</v>
      </c>
      <c r="O19">
        <v>295155900.35947663</v>
      </c>
      <c r="P19">
        <v>3650296.5182537148</v>
      </c>
      <c r="Q19">
        <v>15902.45804169286</v>
      </c>
      <c r="R19">
        <v>904943.80837963265</v>
      </c>
      <c r="S19">
        <v>16252732.695667179</v>
      </c>
      <c r="T19">
        <v>2180969553.3851209</v>
      </c>
      <c r="U19">
        <v>19468709746.959599</v>
      </c>
      <c r="V19">
        <v>53107392.687517457</v>
      </c>
      <c r="W19">
        <v>481755423.2825985</v>
      </c>
      <c r="Y19" s="3" t="s">
        <v>37</v>
      </c>
      <c r="Z19" s="13">
        <v>295155900.35947663</v>
      </c>
      <c r="AA19" s="13">
        <v>3650296.5182537148</v>
      </c>
      <c r="AB19" s="13">
        <v>15902.45804169286</v>
      </c>
      <c r="AC19" s="13">
        <v>904943.80837963265</v>
      </c>
      <c r="AD19" s="13">
        <v>16252732.695667179</v>
      </c>
      <c r="AE19" s="13">
        <v>2180969553.3851209</v>
      </c>
      <c r="AF19" s="13">
        <v>19468709746.959599</v>
      </c>
      <c r="AG19" s="13">
        <v>53107392.687517457</v>
      </c>
      <c r="AH19" s="13">
        <v>481755423.2825985</v>
      </c>
      <c r="AL19" s="3" t="s">
        <v>37</v>
      </c>
      <c r="AM19">
        <f t="shared" si="1"/>
        <v>0</v>
      </c>
      <c r="AN19">
        <f t="shared" si="1"/>
        <v>0</v>
      </c>
      <c r="AO19">
        <f t="shared" si="1"/>
        <v>0</v>
      </c>
      <c r="AP19">
        <f t="shared" si="1"/>
        <v>0</v>
      </c>
      <c r="AQ19">
        <f t="shared" si="1"/>
        <v>0</v>
      </c>
      <c r="AR19">
        <f t="shared" si="1"/>
        <v>0</v>
      </c>
      <c r="AS19">
        <f t="shared" si="1"/>
        <v>0</v>
      </c>
      <c r="AT19">
        <f t="shared" si="1"/>
        <v>0</v>
      </c>
      <c r="AU19">
        <f t="shared" si="1"/>
        <v>0</v>
      </c>
    </row>
    <row r="20" spans="1:47" x14ac:dyDescent="0.2">
      <c r="A20" s="4" t="s">
        <v>21</v>
      </c>
      <c r="B20">
        <v>120417655.1496056</v>
      </c>
      <c r="C20">
        <v>325261.33194395201</v>
      </c>
      <c r="D20">
        <v>28774.591208467598</v>
      </c>
      <c r="E20">
        <v>144713.40070256061</v>
      </c>
      <c r="F20">
        <v>886408.04985903285</v>
      </c>
      <c r="G20">
        <v>1628901417.2798979</v>
      </c>
      <c r="H20">
        <v>-326149563.79793572</v>
      </c>
      <c r="I20">
        <v>101716842.6680122</v>
      </c>
      <c r="J20">
        <v>1918270541.1973491</v>
      </c>
      <c r="N20" s="4" t="s">
        <v>15</v>
      </c>
      <c r="O20">
        <v>60499576.422252133</v>
      </c>
      <c r="P20">
        <v>566201.57984236837</v>
      </c>
      <c r="Q20">
        <v>22887.516551010071</v>
      </c>
      <c r="R20">
        <v>1153453.4415877881</v>
      </c>
      <c r="S20">
        <v>2353858.6767385919</v>
      </c>
      <c r="T20">
        <v>5410268369.7795334</v>
      </c>
      <c r="U20">
        <v>19168499568.679459</v>
      </c>
      <c r="V20">
        <v>39657361.184269883</v>
      </c>
      <c r="W20">
        <v>394753972.6013391</v>
      </c>
      <c r="Y20" s="3" t="s">
        <v>15</v>
      </c>
      <c r="Z20" s="13">
        <v>60499576.422252133</v>
      </c>
      <c r="AA20" s="13">
        <v>566201.57984236837</v>
      </c>
      <c r="AB20" s="13">
        <v>22887.516551010071</v>
      </c>
      <c r="AC20" s="13">
        <v>1153453.4415877881</v>
      </c>
      <c r="AD20" s="13">
        <v>2353858.6767385919</v>
      </c>
      <c r="AE20" s="13">
        <v>5410268369.7795334</v>
      </c>
      <c r="AF20" s="13">
        <v>19168499568.679459</v>
      </c>
      <c r="AG20" s="13">
        <v>39657361.184269883</v>
      </c>
      <c r="AH20" s="13">
        <v>394753972.6013391</v>
      </c>
      <c r="AL20" s="3" t="s">
        <v>15</v>
      </c>
      <c r="AM20">
        <f t="shared" si="1"/>
        <v>0</v>
      </c>
      <c r="AN20">
        <f t="shared" si="1"/>
        <v>0</v>
      </c>
      <c r="AO20">
        <f t="shared" si="1"/>
        <v>0</v>
      </c>
      <c r="AP20">
        <f t="shared" si="1"/>
        <v>0</v>
      </c>
      <c r="AQ20">
        <f t="shared" si="1"/>
        <v>0</v>
      </c>
      <c r="AR20">
        <f t="shared" si="1"/>
        <v>0</v>
      </c>
      <c r="AS20">
        <f t="shared" si="1"/>
        <v>0</v>
      </c>
      <c r="AT20">
        <f t="shared" si="1"/>
        <v>0</v>
      </c>
      <c r="AU20">
        <f t="shared" si="1"/>
        <v>0</v>
      </c>
    </row>
    <row r="21" spans="1:47" x14ac:dyDescent="0.2">
      <c r="A21" s="4" t="s">
        <v>22</v>
      </c>
      <c r="B21">
        <v>39075451.421069302</v>
      </c>
      <c r="C21">
        <v>606588.66454376548</v>
      </c>
      <c r="D21">
        <v>16134.26812802409</v>
      </c>
      <c r="E21">
        <v>544691.86203929968</v>
      </c>
      <c r="F21">
        <v>1869283.4356348689</v>
      </c>
      <c r="G21">
        <v>12653711888.313971</v>
      </c>
      <c r="H21">
        <v>3804437448.4949908</v>
      </c>
      <c r="I21">
        <v>971321762.98158109</v>
      </c>
      <c r="J21">
        <v>752838429.5013175</v>
      </c>
      <c r="N21" s="4" t="s">
        <v>11</v>
      </c>
      <c r="O21">
        <v>84651400.035062045</v>
      </c>
      <c r="P21">
        <v>2022855.2254917449</v>
      </c>
      <c r="Q21">
        <v>29036.072920516472</v>
      </c>
      <c r="R21">
        <v>1762917.981528919</v>
      </c>
      <c r="S21">
        <v>8598104.6367799155</v>
      </c>
      <c r="T21">
        <v>7335393905.3056335</v>
      </c>
      <c r="U21">
        <v>16615528107.40572</v>
      </c>
      <c r="V21">
        <v>15167443.29507952</v>
      </c>
      <c r="W21">
        <v>618581072.2486707</v>
      </c>
      <c r="Y21" s="3" t="s">
        <v>11</v>
      </c>
      <c r="Z21" s="13">
        <v>63764861.040073521</v>
      </c>
      <c r="AA21" s="13">
        <v>1310750.5841754519</v>
      </c>
      <c r="AB21" s="13">
        <v>22286.932891037159</v>
      </c>
      <c r="AC21" s="13">
        <v>874464.39672088192</v>
      </c>
      <c r="AD21" s="13">
        <v>5586337.4924673606</v>
      </c>
      <c r="AE21" s="13">
        <v>8007522375.9002028</v>
      </c>
      <c r="AF21" s="13">
        <v>14456288670.63699</v>
      </c>
      <c r="AG21" s="13">
        <v>464713716.97013062</v>
      </c>
      <c r="AH21" s="13">
        <v>676386015.17667508</v>
      </c>
      <c r="AL21" s="3" t="s">
        <v>11</v>
      </c>
      <c r="AM21">
        <f>O21-Z21</f>
        <v>20886538.994988523</v>
      </c>
      <c r="AN21">
        <f t="shared" si="1"/>
        <v>712104.64131629304</v>
      </c>
      <c r="AO21">
        <f t="shared" si="1"/>
        <v>6749.1400294793129</v>
      </c>
      <c r="AP21">
        <f t="shared" si="1"/>
        <v>888453.58480803703</v>
      </c>
      <c r="AQ21">
        <f t="shared" si="1"/>
        <v>3011767.144312555</v>
      </c>
      <c r="AR21">
        <f t="shared" si="1"/>
        <v>-672128470.59456921</v>
      </c>
      <c r="AS21">
        <f t="shared" si="1"/>
        <v>2159239436.7687302</v>
      </c>
      <c r="AT21">
        <f t="shared" si="1"/>
        <v>-449546273.67505109</v>
      </c>
      <c r="AU21">
        <f t="shared" si="1"/>
        <v>-57804942.928004384</v>
      </c>
    </row>
    <row r="22" spans="1:47" x14ac:dyDescent="0.2">
      <c r="A22" s="4" t="s">
        <v>29</v>
      </c>
      <c r="B22">
        <v>22687033.334805649</v>
      </c>
      <c r="C22">
        <v>1301430.613020085</v>
      </c>
      <c r="D22">
        <v>8823.6314382309411</v>
      </c>
      <c r="E22">
        <v>1198437.8057180189</v>
      </c>
      <c r="F22">
        <v>5794293.1096840873</v>
      </c>
      <c r="G22">
        <v>309588454.36006582</v>
      </c>
      <c r="H22">
        <v>418682407.97779483</v>
      </c>
      <c r="I22">
        <v>7032440.4654381238</v>
      </c>
      <c r="J22">
        <v>121261994.36040729</v>
      </c>
      <c r="N22" s="4" t="s">
        <v>38</v>
      </c>
      <c r="O22">
        <v>90999414.062301964</v>
      </c>
      <c r="P22">
        <v>2140007.1204813789</v>
      </c>
      <c r="Q22">
        <v>28840.876918235761</v>
      </c>
      <c r="R22">
        <v>756993.29521762347</v>
      </c>
      <c r="S22">
        <v>9237798.0603755619</v>
      </c>
      <c r="T22">
        <v>3315111652.1608729</v>
      </c>
      <c r="U22">
        <v>10495116541.909229</v>
      </c>
      <c r="V22">
        <v>139786804.33970839</v>
      </c>
      <c r="W22">
        <v>744238989.00842881</v>
      </c>
      <c r="Y22" s="3" t="s">
        <v>38</v>
      </c>
      <c r="Z22" s="13">
        <v>90999414.062301964</v>
      </c>
      <c r="AA22" s="13">
        <v>2140007.1204813789</v>
      </c>
      <c r="AB22" s="13">
        <v>28840.876918235761</v>
      </c>
      <c r="AC22" s="13">
        <v>756993.29521762347</v>
      </c>
      <c r="AD22" s="13">
        <v>9237798.0603755619</v>
      </c>
      <c r="AE22" s="13">
        <v>3315111652.1608729</v>
      </c>
      <c r="AF22" s="13">
        <v>10495116541.909229</v>
      </c>
      <c r="AG22" s="13">
        <v>139786804.33970839</v>
      </c>
      <c r="AH22" s="13">
        <v>744238989.00842881</v>
      </c>
      <c r="AL22" s="3" t="s">
        <v>38</v>
      </c>
      <c r="AM22">
        <f t="shared" si="1"/>
        <v>0</v>
      </c>
      <c r="AN22">
        <f t="shared" si="1"/>
        <v>0</v>
      </c>
      <c r="AO22">
        <f t="shared" si="1"/>
        <v>0</v>
      </c>
      <c r="AP22">
        <f t="shared" si="1"/>
        <v>0</v>
      </c>
      <c r="AQ22">
        <f t="shared" si="1"/>
        <v>0</v>
      </c>
      <c r="AR22">
        <f t="shared" si="1"/>
        <v>0</v>
      </c>
      <c r="AS22">
        <f t="shared" si="1"/>
        <v>0</v>
      </c>
      <c r="AT22">
        <f t="shared" si="1"/>
        <v>0</v>
      </c>
      <c r="AU22">
        <f t="shared" si="1"/>
        <v>0</v>
      </c>
    </row>
    <row r="23" spans="1:47" x14ac:dyDescent="0.2">
      <c r="A23" s="4" t="s">
        <v>31</v>
      </c>
      <c r="B23">
        <v>10330380.65601063</v>
      </c>
      <c r="C23">
        <v>117474.1420019127</v>
      </c>
      <c r="D23">
        <v>29812.168967252761</v>
      </c>
      <c r="E23">
        <v>177808.2934832575</v>
      </c>
      <c r="F23">
        <v>473309.133136686</v>
      </c>
      <c r="G23">
        <v>346035414.50919342</v>
      </c>
      <c r="H23">
        <v>826704003.70159388</v>
      </c>
      <c r="I23">
        <v>53687921.537598737</v>
      </c>
      <c r="J23">
        <v>164445780.45879641</v>
      </c>
      <c r="N23" s="4" t="s">
        <v>14</v>
      </c>
      <c r="O23">
        <v>11231242.984383291</v>
      </c>
      <c r="P23">
        <v>97163.789081767653</v>
      </c>
      <c r="Q23">
        <v>4272.5964720897973</v>
      </c>
      <c r="R23">
        <v>212686.1863686046</v>
      </c>
      <c r="S23">
        <v>400704.79138982401</v>
      </c>
      <c r="T23">
        <v>1033196485.481632</v>
      </c>
      <c r="U23">
        <v>3582281555.0008202</v>
      </c>
      <c r="V23">
        <v>7529131.2090135748</v>
      </c>
      <c r="W23">
        <v>74037689.909509093</v>
      </c>
      <c r="Y23" s="3" t="s">
        <v>14</v>
      </c>
      <c r="Z23" s="13">
        <v>11231242.984383291</v>
      </c>
      <c r="AA23" s="13">
        <v>97163.789081767653</v>
      </c>
      <c r="AB23" s="13">
        <v>4272.5964720897973</v>
      </c>
      <c r="AC23" s="13">
        <v>212686.1863686046</v>
      </c>
      <c r="AD23" s="13">
        <v>400704.79138982401</v>
      </c>
      <c r="AE23" s="13">
        <v>1033196485.481632</v>
      </c>
      <c r="AF23" s="13">
        <v>3582281555.0008202</v>
      </c>
      <c r="AG23" s="13">
        <v>7529131.2090135748</v>
      </c>
      <c r="AH23" s="13">
        <v>74037689.909509093</v>
      </c>
      <c r="AL23" s="3" t="s">
        <v>14</v>
      </c>
      <c r="AM23">
        <f t="shared" si="1"/>
        <v>0</v>
      </c>
      <c r="AN23">
        <f t="shared" si="1"/>
        <v>0</v>
      </c>
      <c r="AO23">
        <f t="shared" si="1"/>
        <v>0</v>
      </c>
      <c r="AP23">
        <f t="shared" si="1"/>
        <v>0</v>
      </c>
      <c r="AQ23">
        <f t="shared" si="1"/>
        <v>0</v>
      </c>
      <c r="AR23">
        <f t="shared" si="1"/>
        <v>0</v>
      </c>
      <c r="AS23">
        <f t="shared" si="1"/>
        <v>0</v>
      </c>
      <c r="AT23">
        <f t="shared" si="1"/>
        <v>0</v>
      </c>
      <c r="AU23">
        <f t="shared" si="1"/>
        <v>0</v>
      </c>
    </row>
    <row r="24" spans="1:47" x14ac:dyDescent="0.2">
      <c r="A24" s="4" t="s">
        <v>32</v>
      </c>
      <c r="B24">
        <v>758272702.81926763</v>
      </c>
      <c r="C24">
        <v>11948217.32708279</v>
      </c>
      <c r="D24">
        <v>27337.652949547341</v>
      </c>
      <c r="E24">
        <v>2236109.557566117</v>
      </c>
      <c r="F24">
        <v>53251567.384759247</v>
      </c>
      <c r="G24">
        <v>2563246555.864635</v>
      </c>
      <c r="H24">
        <v>41245260479.183678</v>
      </c>
      <c r="I24">
        <v>115226815.6934067</v>
      </c>
      <c r="J24">
        <v>954898788.45494187</v>
      </c>
      <c r="N24" s="4" t="s">
        <v>16</v>
      </c>
      <c r="O24">
        <v>64879242.920924582</v>
      </c>
      <c r="P24">
        <v>1652019.9022407611</v>
      </c>
      <c r="Q24">
        <v>20401.350552806609</v>
      </c>
      <c r="R24">
        <v>1865970.4282281301</v>
      </c>
      <c r="S24">
        <v>7129973.7571838563</v>
      </c>
      <c r="T24">
        <v>1899429872.280086</v>
      </c>
      <c r="U24">
        <v>7635211431.8665514</v>
      </c>
      <c r="V24">
        <v>15141603.097153779</v>
      </c>
      <c r="W24">
        <v>456174608.47180313</v>
      </c>
      <c r="Y24" s="3" t="s">
        <v>16</v>
      </c>
      <c r="Z24" s="13">
        <v>64879242.920924582</v>
      </c>
      <c r="AA24" s="13">
        <v>1652019.9022407611</v>
      </c>
      <c r="AB24" s="13">
        <v>20401.350552806609</v>
      </c>
      <c r="AC24" s="13">
        <v>1865970.4282281301</v>
      </c>
      <c r="AD24" s="13">
        <v>7129973.7571838563</v>
      </c>
      <c r="AE24" s="13">
        <v>1899429872.280086</v>
      </c>
      <c r="AF24" s="13">
        <v>7635211431.8665514</v>
      </c>
      <c r="AG24" s="13">
        <v>15141603.097153779</v>
      </c>
      <c r="AH24" s="13">
        <v>456174608.47180313</v>
      </c>
      <c r="AL24" s="3" t="s">
        <v>16</v>
      </c>
      <c r="AM24">
        <f t="shared" si="1"/>
        <v>0</v>
      </c>
      <c r="AN24">
        <f t="shared" si="1"/>
        <v>0</v>
      </c>
      <c r="AO24">
        <f t="shared" si="1"/>
        <v>0</v>
      </c>
      <c r="AP24">
        <f t="shared" si="1"/>
        <v>0</v>
      </c>
      <c r="AQ24">
        <f t="shared" si="1"/>
        <v>0</v>
      </c>
      <c r="AR24">
        <f t="shared" si="1"/>
        <v>0</v>
      </c>
      <c r="AS24">
        <f t="shared" si="1"/>
        <v>0</v>
      </c>
      <c r="AT24">
        <f t="shared" si="1"/>
        <v>0</v>
      </c>
      <c r="AU24">
        <f t="shared" si="1"/>
        <v>0</v>
      </c>
    </row>
    <row r="25" spans="1:47" x14ac:dyDescent="0.2">
      <c r="A25" s="4" t="s">
        <v>33</v>
      </c>
      <c r="B25">
        <v>58773606.006440192</v>
      </c>
      <c r="C25">
        <v>1336324.445983218</v>
      </c>
      <c r="D25">
        <v>14196.405642627191</v>
      </c>
      <c r="E25">
        <v>317306.18051745743</v>
      </c>
      <c r="F25">
        <v>5740619.3821267346</v>
      </c>
      <c r="G25">
        <v>1863979042.609175</v>
      </c>
      <c r="H25">
        <v>4091486434.6818261</v>
      </c>
      <c r="I25">
        <v>61302027.085807271</v>
      </c>
      <c r="J25">
        <v>607233569.70399988</v>
      </c>
      <c r="N25" s="4" t="s">
        <v>28</v>
      </c>
      <c r="O25">
        <v>970112.46835669247</v>
      </c>
      <c r="P25">
        <v>52545.50863246018</v>
      </c>
      <c r="Q25">
        <v>448.06309485349732</v>
      </c>
      <c r="R25">
        <v>60725.100550839401</v>
      </c>
      <c r="S25">
        <v>234757.86724669981</v>
      </c>
      <c r="T25">
        <v>2142268.166662544</v>
      </c>
      <c r="U25">
        <v>28664928.454916589</v>
      </c>
      <c r="V25">
        <v>33929.695281520508</v>
      </c>
      <c r="W25">
        <v>5107698.4792160224</v>
      </c>
      <c r="Y25" s="3" t="s">
        <v>28</v>
      </c>
      <c r="Z25" s="13">
        <v>970112.46835669247</v>
      </c>
      <c r="AA25" s="13">
        <v>52545.50863246018</v>
      </c>
      <c r="AB25" s="13">
        <v>448.06309485349732</v>
      </c>
      <c r="AC25" s="13">
        <v>60725.100550839401</v>
      </c>
      <c r="AD25" s="13">
        <v>234757.86724669981</v>
      </c>
      <c r="AE25" s="13">
        <v>2142268.166662544</v>
      </c>
      <c r="AF25" s="13">
        <v>28664928.454916589</v>
      </c>
      <c r="AG25" s="13">
        <v>33929.695281520508</v>
      </c>
      <c r="AH25" s="13">
        <v>5107698.4792160224</v>
      </c>
      <c r="AL25" s="3" t="s">
        <v>28</v>
      </c>
      <c r="AM25">
        <f t="shared" si="1"/>
        <v>0</v>
      </c>
      <c r="AN25">
        <f t="shared" si="1"/>
        <v>0</v>
      </c>
      <c r="AO25">
        <f t="shared" si="1"/>
        <v>0</v>
      </c>
      <c r="AP25">
        <f t="shared" si="1"/>
        <v>0</v>
      </c>
      <c r="AQ25">
        <f t="shared" si="1"/>
        <v>0</v>
      </c>
      <c r="AR25">
        <f t="shared" si="1"/>
        <v>0</v>
      </c>
      <c r="AS25">
        <f t="shared" si="1"/>
        <v>0</v>
      </c>
      <c r="AT25">
        <f t="shared" si="1"/>
        <v>0</v>
      </c>
      <c r="AU25">
        <f t="shared" si="1"/>
        <v>0</v>
      </c>
    </row>
    <row r="26" spans="1:47" x14ac:dyDescent="0.2">
      <c r="A26" s="4" t="s">
        <v>34</v>
      </c>
      <c r="B26">
        <v>294783.28219466592</v>
      </c>
      <c r="C26">
        <v>5917.0649092055382</v>
      </c>
      <c r="D26">
        <v>45.929845382816268</v>
      </c>
      <c r="E26">
        <v>1771.992219957714</v>
      </c>
      <c r="F26">
        <v>25863.951963290649</v>
      </c>
      <c r="G26">
        <v>4767821.3725552419</v>
      </c>
      <c r="H26">
        <v>22636519.768414758</v>
      </c>
      <c r="I26">
        <v>193545.22670068161</v>
      </c>
      <c r="J26">
        <v>1360621.0021363699</v>
      </c>
      <c r="N26" s="4" t="s">
        <v>39</v>
      </c>
      <c r="O26">
        <v>38042801.156324632</v>
      </c>
      <c r="P26">
        <v>509461.90143248392</v>
      </c>
      <c r="Q26">
        <v>2748.368758969003</v>
      </c>
      <c r="R26">
        <v>173198.65336556421</v>
      </c>
      <c r="S26">
        <v>2263709.5851154421</v>
      </c>
      <c r="T26">
        <v>344774386.49412942</v>
      </c>
      <c r="U26">
        <v>3005091681.6406312</v>
      </c>
      <c r="V26">
        <v>10041577.74465532</v>
      </c>
      <c r="W26">
        <v>76470175.80241023</v>
      </c>
      <c r="Y26" s="3" t="s">
        <v>39</v>
      </c>
      <c r="Z26" s="13">
        <v>38042801.156324632</v>
      </c>
      <c r="AA26" s="13">
        <v>509461.90143248392</v>
      </c>
      <c r="AB26" s="13">
        <v>2748.368758969003</v>
      </c>
      <c r="AC26" s="13">
        <v>173198.65336556421</v>
      </c>
      <c r="AD26" s="13">
        <v>2263709.5851154421</v>
      </c>
      <c r="AE26" s="13">
        <v>344774386.49412942</v>
      </c>
      <c r="AF26" s="13">
        <v>3005091681.6406312</v>
      </c>
      <c r="AG26" s="13">
        <v>10041577.74465532</v>
      </c>
      <c r="AH26" s="13">
        <v>76470175.80241023</v>
      </c>
      <c r="AL26" s="3" t="s">
        <v>39</v>
      </c>
      <c r="AM26">
        <f t="shared" si="1"/>
        <v>0</v>
      </c>
      <c r="AN26">
        <f t="shared" si="1"/>
        <v>0</v>
      </c>
      <c r="AO26">
        <f t="shared" si="1"/>
        <v>0</v>
      </c>
      <c r="AP26">
        <f t="shared" si="1"/>
        <v>0</v>
      </c>
      <c r="AQ26">
        <f t="shared" si="1"/>
        <v>0</v>
      </c>
      <c r="AR26">
        <f t="shared" si="1"/>
        <v>0</v>
      </c>
      <c r="AS26">
        <f t="shared" si="1"/>
        <v>0</v>
      </c>
      <c r="AT26">
        <f t="shared" si="1"/>
        <v>0</v>
      </c>
      <c r="AU26">
        <f t="shared" si="1"/>
        <v>0</v>
      </c>
    </row>
    <row r="27" spans="1:47" x14ac:dyDescent="0.2">
      <c r="A27" s="4" t="s">
        <v>35</v>
      </c>
      <c r="B27">
        <v>34780160.377669893</v>
      </c>
      <c r="C27">
        <v>873441.53824163415</v>
      </c>
      <c r="D27">
        <v>2930.956063353105</v>
      </c>
      <c r="E27">
        <v>166560.92587164731</v>
      </c>
      <c r="F27">
        <v>3894984.5372008379</v>
      </c>
      <c r="G27">
        <v>393122150.9397409</v>
      </c>
      <c r="H27">
        <v>1922472548.040175</v>
      </c>
      <c r="I27">
        <v>28966085.83521723</v>
      </c>
      <c r="J27">
        <v>104976147.7313412</v>
      </c>
      <c r="N27" s="4" t="s">
        <v>40</v>
      </c>
      <c r="O27">
        <v>26149505.735298932</v>
      </c>
      <c r="P27">
        <v>314103.44220476452</v>
      </c>
      <c r="Q27">
        <v>1223.4582164502481</v>
      </c>
      <c r="R27">
        <v>96035.247402421839</v>
      </c>
      <c r="S27">
        <v>1400854.8346549941</v>
      </c>
      <c r="T27">
        <v>149622986.91670579</v>
      </c>
      <c r="U27">
        <v>1752250449.958652</v>
      </c>
      <c r="V27">
        <v>2103458.7756210761</v>
      </c>
      <c r="W27">
        <v>31688159.16042529</v>
      </c>
      <c r="Y27" s="3" t="s">
        <v>40</v>
      </c>
      <c r="Z27" s="13">
        <v>26149505.735298932</v>
      </c>
      <c r="AA27" s="13">
        <v>314103.44220476452</v>
      </c>
      <c r="AB27" s="13">
        <v>1223.4582164502481</v>
      </c>
      <c r="AC27" s="13">
        <v>96035.247402421839</v>
      </c>
      <c r="AD27" s="13">
        <v>1400854.8346549941</v>
      </c>
      <c r="AE27" s="13">
        <v>149622986.91670579</v>
      </c>
      <c r="AF27" s="13">
        <v>1752250449.958652</v>
      </c>
      <c r="AG27" s="13">
        <v>2103458.7756210761</v>
      </c>
      <c r="AH27" s="13">
        <v>31688159.16042529</v>
      </c>
      <c r="AL27" s="3" t="s">
        <v>40</v>
      </c>
      <c r="AM27">
        <f t="shared" si="1"/>
        <v>0</v>
      </c>
      <c r="AN27">
        <f t="shared" si="1"/>
        <v>0</v>
      </c>
      <c r="AO27">
        <f t="shared" si="1"/>
        <v>0</v>
      </c>
      <c r="AP27">
        <f t="shared" si="1"/>
        <v>0</v>
      </c>
      <c r="AQ27">
        <f t="shared" si="1"/>
        <v>0</v>
      </c>
      <c r="AR27">
        <f t="shared" si="1"/>
        <v>0</v>
      </c>
      <c r="AS27">
        <f t="shared" si="1"/>
        <v>0</v>
      </c>
      <c r="AT27">
        <f t="shared" si="1"/>
        <v>0</v>
      </c>
      <c r="AU27">
        <f t="shared" si="1"/>
        <v>0</v>
      </c>
    </row>
    <row r="28" spans="1:47" x14ac:dyDescent="0.2">
      <c r="A28" s="4" t="s">
        <v>36</v>
      </c>
      <c r="B28">
        <v>192810706.90947679</v>
      </c>
      <c r="C28">
        <v>2387126.0968111302</v>
      </c>
      <c r="D28">
        <v>10359.967190496651</v>
      </c>
      <c r="E28">
        <v>593878.50459808984</v>
      </c>
      <c r="F28">
        <v>10630909.330231469</v>
      </c>
      <c r="G28">
        <v>1416793308.865757</v>
      </c>
      <c r="H28">
        <v>12776558077.311621</v>
      </c>
      <c r="I28">
        <v>34842648.640773997</v>
      </c>
      <c r="J28">
        <v>314887532.82491833</v>
      </c>
      <c r="N28" s="4" t="s">
        <v>10</v>
      </c>
      <c r="O28">
        <v>46934807.423178427</v>
      </c>
      <c r="P28">
        <v>236634.60670937569</v>
      </c>
      <c r="Q28">
        <v>12825.79099234475</v>
      </c>
      <c r="R28">
        <v>552418.3847037782</v>
      </c>
      <c r="S28">
        <v>894673.9988415885</v>
      </c>
      <c r="T28">
        <v>2375660125.1210408</v>
      </c>
      <c r="U28">
        <v>8250964673.2148323</v>
      </c>
      <c r="V28">
        <v>3431668.1662876061</v>
      </c>
      <c r="W28">
        <v>154615822.72649899</v>
      </c>
      <c r="Y28" s="3" t="s">
        <v>10</v>
      </c>
      <c r="Z28" s="13">
        <v>46934807.423178427</v>
      </c>
      <c r="AA28" s="13">
        <v>236634.60670937569</v>
      </c>
      <c r="AB28" s="13">
        <v>12825.79099234475</v>
      </c>
      <c r="AC28" s="13">
        <v>552418.3847037782</v>
      </c>
      <c r="AD28" s="13">
        <v>894673.9988415885</v>
      </c>
      <c r="AE28" s="13">
        <v>2375660125.1210408</v>
      </c>
      <c r="AF28" s="13">
        <v>8250964673.2148323</v>
      </c>
      <c r="AG28" s="13">
        <v>3431668.1662876061</v>
      </c>
      <c r="AH28" s="13">
        <v>154615822.72649899</v>
      </c>
      <c r="AL28" s="3" t="s">
        <v>10</v>
      </c>
      <c r="AM28">
        <f t="shared" si="1"/>
        <v>0</v>
      </c>
      <c r="AN28">
        <f t="shared" si="1"/>
        <v>0</v>
      </c>
      <c r="AO28">
        <f t="shared" si="1"/>
        <v>0</v>
      </c>
      <c r="AP28">
        <f t="shared" si="1"/>
        <v>0</v>
      </c>
      <c r="AQ28">
        <f t="shared" si="1"/>
        <v>0</v>
      </c>
      <c r="AR28">
        <f t="shared" si="1"/>
        <v>0</v>
      </c>
      <c r="AS28">
        <f t="shared" si="1"/>
        <v>0</v>
      </c>
      <c r="AT28">
        <f t="shared" si="1"/>
        <v>0</v>
      </c>
      <c r="AU28">
        <f t="shared" si="1"/>
        <v>0</v>
      </c>
    </row>
    <row r="29" spans="1:47" x14ac:dyDescent="0.2">
      <c r="A29" s="4" t="s">
        <v>37</v>
      </c>
      <c r="B29">
        <v>295155900.35947663</v>
      </c>
      <c r="C29">
        <v>3650296.5182537148</v>
      </c>
      <c r="D29">
        <v>15902.45804169286</v>
      </c>
      <c r="E29">
        <v>904943.80837963265</v>
      </c>
      <c r="F29">
        <v>16252732.695667179</v>
      </c>
      <c r="G29">
        <v>2180969553.3851209</v>
      </c>
      <c r="H29">
        <v>19468709746.959599</v>
      </c>
      <c r="I29">
        <v>53107392.687517457</v>
      </c>
      <c r="J29">
        <v>481755423.2825985</v>
      </c>
      <c r="N29" s="4" t="s">
        <v>12</v>
      </c>
      <c r="O29">
        <v>44309664.647778884</v>
      </c>
      <c r="P29">
        <v>803815.36721839686</v>
      </c>
      <c r="Q29">
        <v>9290.1113381347313</v>
      </c>
      <c r="R29">
        <v>834309.95854174288</v>
      </c>
      <c r="S29">
        <v>3524178.8769103028</v>
      </c>
      <c r="T29">
        <v>1882550798.935864</v>
      </c>
      <c r="U29">
        <v>7801946184.9175911</v>
      </c>
      <c r="V29">
        <v>6961985.5322406143</v>
      </c>
      <c r="W29">
        <v>246101581.0844782</v>
      </c>
      <c r="Y29" s="3" t="s">
        <v>12</v>
      </c>
      <c r="Z29" s="13">
        <v>44309664.647778884</v>
      </c>
      <c r="AA29" s="13">
        <v>803815.36721839686</v>
      </c>
      <c r="AB29" s="13">
        <v>9290.1113381347313</v>
      </c>
      <c r="AC29" s="13">
        <v>834309.95854174288</v>
      </c>
      <c r="AD29" s="13">
        <v>3524178.8769103028</v>
      </c>
      <c r="AE29" s="13">
        <v>1882550798.935864</v>
      </c>
      <c r="AF29" s="13">
        <v>7801946184.9175911</v>
      </c>
      <c r="AG29" s="13">
        <v>6961985.5322406143</v>
      </c>
      <c r="AH29" s="13">
        <v>246101581.0844782</v>
      </c>
      <c r="AL29" s="3" t="s">
        <v>12</v>
      </c>
      <c r="AM29">
        <f t="shared" si="1"/>
        <v>0</v>
      </c>
      <c r="AN29">
        <f t="shared" si="1"/>
        <v>0</v>
      </c>
      <c r="AO29">
        <f t="shared" si="1"/>
        <v>0</v>
      </c>
      <c r="AP29">
        <f t="shared" si="1"/>
        <v>0</v>
      </c>
      <c r="AQ29">
        <f t="shared" si="1"/>
        <v>0</v>
      </c>
      <c r="AR29">
        <f t="shared" si="1"/>
        <v>0</v>
      </c>
      <c r="AS29">
        <f t="shared" si="1"/>
        <v>0</v>
      </c>
      <c r="AT29">
        <f t="shared" si="1"/>
        <v>0</v>
      </c>
      <c r="AU29">
        <f t="shared" si="1"/>
        <v>0</v>
      </c>
    </row>
    <row r="30" spans="1:47" x14ac:dyDescent="0.2">
      <c r="A30" s="4" t="s">
        <v>38</v>
      </c>
      <c r="B30">
        <v>90999414.062301964</v>
      </c>
      <c r="C30">
        <v>2140007.1204813789</v>
      </c>
      <c r="D30">
        <v>28840.876918235761</v>
      </c>
      <c r="E30">
        <v>756993.29521762347</v>
      </c>
      <c r="F30">
        <v>9237798.0603755619</v>
      </c>
      <c r="G30">
        <v>3315111652.1608729</v>
      </c>
      <c r="H30">
        <v>10495116541.909229</v>
      </c>
      <c r="I30">
        <v>139786804.33970839</v>
      </c>
      <c r="J30">
        <v>744238989.00842881</v>
      </c>
      <c r="N30" s="4" t="s">
        <v>17</v>
      </c>
      <c r="O30">
        <v>10585012.593252709</v>
      </c>
      <c r="P30">
        <v>94607.730269315944</v>
      </c>
      <c r="Q30">
        <v>3847.1941708853478</v>
      </c>
      <c r="R30">
        <v>300035.42507358122</v>
      </c>
      <c r="S30">
        <v>390455.43936624541</v>
      </c>
      <c r="T30">
        <v>793985167.19470561</v>
      </c>
      <c r="U30">
        <v>3259194896.116075</v>
      </c>
      <c r="V30">
        <v>2479939.754152549</v>
      </c>
      <c r="W30">
        <v>74013477.957975939</v>
      </c>
      <c r="Y30" s="3" t="s">
        <v>17</v>
      </c>
      <c r="Z30" s="13">
        <v>10585012.593252709</v>
      </c>
      <c r="AA30" s="13">
        <v>94607.730269315944</v>
      </c>
      <c r="AB30" s="13">
        <v>3847.1941708853478</v>
      </c>
      <c r="AC30" s="13">
        <v>300035.42507358122</v>
      </c>
      <c r="AD30" s="13">
        <v>390455.43936624541</v>
      </c>
      <c r="AE30" s="13">
        <v>793985167.19470561</v>
      </c>
      <c r="AF30" s="13">
        <v>3259194896.116075</v>
      </c>
      <c r="AG30" s="13">
        <v>2479939.754152549</v>
      </c>
      <c r="AH30" s="13">
        <v>74013477.957975939</v>
      </c>
      <c r="AL30" s="3" t="s">
        <v>17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</row>
    <row r="31" spans="1:47" x14ac:dyDescent="0.2">
      <c r="A31" s="4" t="s">
        <v>39</v>
      </c>
      <c r="B31">
        <v>38042801.156324632</v>
      </c>
      <c r="C31">
        <v>509461.90143248392</v>
      </c>
      <c r="D31">
        <v>2748.368758969003</v>
      </c>
      <c r="E31">
        <v>173198.65336556421</v>
      </c>
      <c r="F31">
        <v>2263709.5851154421</v>
      </c>
      <c r="G31">
        <v>344774386.49412942</v>
      </c>
      <c r="H31">
        <v>3005091681.6406312</v>
      </c>
      <c r="I31">
        <v>10041577.74465532</v>
      </c>
      <c r="J31">
        <v>76470175.80241023</v>
      </c>
      <c r="N31" s="4" t="s">
        <v>41</v>
      </c>
      <c r="O31">
        <v>263199535.55264729</v>
      </c>
      <c r="P31">
        <v>5996239.5599007569</v>
      </c>
      <c r="Q31">
        <v>60576.508962170941</v>
      </c>
      <c r="R31">
        <v>2328734.0620692112</v>
      </c>
      <c r="S31">
        <v>26419193.261001769</v>
      </c>
      <c r="T31">
        <v>8194853561.956974</v>
      </c>
      <c r="U31">
        <v>30747577573.284279</v>
      </c>
      <c r="V31">
        <v>177574666.67453459</v>
      </c>
      <c r="W31">
        <v>1707550407.086906</v>
      </c>
      <c r="Y31" s="3" t="s">
        <v>41</v>
      </c>
      <c r="Z31" s="13">
        <v>263199535.55264729</v>
      </c>
      <c r="AA31" s="13">
        <v>5996239.5599007569</v>
      </c>
      <c r="AB31" s="13">
        <v>60576.508962170941</v>
      </c>
      <c r="AC31" s="13">
        <v>2328734.0620692112</v>
      </c>
      <c r="AD31" s="13">
        <v>26419193.261001769</v>
      </c>
      <c r="AE31" s="13">
        <v>8194853561.956974</v>
      </c>
      <c r="AF31" s="13">
        <v>30747577573.284279</v>
      </c>
      <c r="AG31" s="13">
        <v>177574666.67453459</v>
      </c>
      <c r="AH31" s="13">
        <v>1707550407.086906</v>
      </c>
      <c r="AL31" s="3" t="s">
        <v>41</v>
      </c>
      <c r="AM31">
        <f t="shared" si="1"/>
        <v>0</v>
      </c>
      <c r="AN31">
        <f t="shared" si="1"/>
        <v>0</v>
      </c>
      <c r="AO31">
        <f t="shared" si="1"/>
        <v>0</v>
      </c>
      <c r="AP31">
        <f t="shared" si="1"/>
        <v>0</v>
      </c>
      <c r="AQ31">
        <f t="shared" si="1"/>
        <v>0</v>
      </c>
      <c r="AR31">
        <f t="shared" si="1"/>
        <v>0</v>
      </c>
      <c r="AS31">
        <f t="shared" si="1"/>
        <v>0</v>
      </c>
      <c r="AT31">
        <f t="shared" si="1"/>
        <v>0</v>
      </c>
      <c r="AU31">
        <f t="shared" si="1"/>
        <v>0</v>
      </c>
    </row>
    <row r="32" spans="1:47" x14ac:dyDescent="0.2">
      <c r="A32" s="4" t="s">
        <v>40</v>
      </c>
      <c r="B32">
        <v>26149505.735298932</v>
      </c>
      <c r="C32">
        <v>314103.44220476452</v>
      </c>
      <c r="D32">
        <v>1223.4582164502481</v>
      </c>
      <c r="E32">
        <v>96035.247402421839</v>
      </c>
      <c r="F32">
        <v>1400854.8346549941</v>
      </c>
      <c r="G32">
        <v>149622986.91670579</v>
      </c>
      <c r="H32">
        <v>1752250449.958652</v>
      </c>
      <c r="I32">
        <v>2103458.7756210761</v>
      </c>
      <c r="J32">
        <v>31688159.16042529</v>
      </c>
      <c r="N32" s="4" t="s">
        <v>21</v>
      </c>
      <c r="O32">
        <v>120417655.1496056</v>
      </c>
      <c r="P32">
        <v>325261.33194395201</v>
      </c>
      <c r="Q32">
        <v>28774.591208467598</v>
      </c>
      <c r="R32">
        <v>144713.40070256061</v>
      </c>
      <c r="S32">
        <v>886408.04985903285</v>
      </c>
      <c r="T32">
        <v>1628901417.2798979</v>
      </c>
      <c r="U32">
        <v>-326149563.79793572</v>
      </c>
      <c r="V32">
        <v>101716842.6680122</v>
      </c>
      <c r="W32">
        <v>1918270541.1973491</v>
      </c>
      <c r="Y32" s="3" t="s">
        <v>21</v>
      </c>
      <c r="Z32" s="13">
        <v>120417655.1496056</v>
      </c>
      <c r="AA32" s="13">
        <v>325261.33194395201</v>
      </c>
      <c r="AB32" s="13">
        <v>28774.591208467598</v>
      </c>
      <c r="AC32" s="13">
        <v>144713.40070256061</v>
      </c>
      <c r="AD32" s="13">
        <v>886408.04985903285</v>
      </c>
      <c r="AE32" s="13">
        <v>1628901417.2798979</v>
      </c>
      <c r="AF32" s="13">
        <v>-326149563.79793572</v>
      </c>
      <c r="AG32" s="13">
        <v>101716842.6680122</v>
      </c>
      <c r="AH32" s="13">
        <v>1918270541.1973491</v>
      </c>
      <c r="AL32" s="3" t="s">
        <v>21</v>
      </c>
      <c r="AM32">
        <f t="shared" si="1"/>
        <v>0</v>
      </c>
      <c r="AN32">
        <f t="shared" si="1"/>
        <v>0</v>
      </c>
      <c r="AO32">
        <f t="shared" si="1"/>
        <v>0</v>
      </c>
      <c r="AP32">
        <f t="shared" si="1"/>
        <v>0</v>
      </c>
      <c r="AQ32">
        <f t="shared" si="1"/>
        <v>0</v>
      </c>
      <c r="AR32">
        <f t="shared" si="1"/>
        <v>0</v>
      </c>
      <c r="AS32">
        <f t="shared" si="1"/>
        <v>0</v>
      </c>
      <c r="AT32">
        <f t="shared" si="1"/>
        <v>0</v>
      </c>
      <c r="AU32">
        <f t="shared" si="1"/>
        <v>0</v>
      </c>
    </row>
    <row r="33" spans="1:47" x14ac:dyDescent="0.2">
      <c r="A33" s="4" t="s">
        <v>41</v>
      </c>
      <c r="B33">
        <v>263199535.55264729</v>
      </c>
      <c r="C33">
        <v>5996239.5599007569</v>
      </c>
      <c r="D33">
        <v>60576.508962170941</v>
      </c>
      <c r="E33">
        <v>2328734.0620692112</v>
      </c>
      <c r="F33">
        <v>26419193.261001769</v>
      </c>
      <c r="G33">
        <v>8194853561.956974</v>
      </c>
      <c r="H33">
        <v>30747577573.284279</v>
      </c>
      <c r="I33">
        <v>177574666.67453459</v>
      </c>
      <c r="J33">
        <v>1707550407.086906</v>
      </c>
      <c r="N33" s="4" t="s">
        <v>22</v>
      </c>
      <c r="O33">
        <v>39075451.421069302</v>
      </c>
      <c r="P33">
        <v>606588.66454376548</v>
      </c>
      <c r="Q33">
        <v>16134.26812802409</v>
      </c>
      <c r="R33">
        <v>544691.86203929968</v>
      </c>
      <c r="S33">
        <v>1869283.4356348689</v>
      </c>
      <c r="T33">
        <v>12653711888.313971</v>
      </c>
      <c r="U33">
        <v>3804437448.4949908</v>
      </c>
      <c r="V33">
        <v>971321762.98158109</v>
      </c>
      <c r="W33">
        <v>752838429.5013175</v>
      </c>
      <c r="Y33" s="3" t="s">
        <v>22</v>
      </c>
      <c r="Z33" s="13">
        <v>39075451.421069302</v>
      </c>
      <c r="AA33" s="13">
        <v>606588.66454376548</v>
      </c>
      <c r="AB33" s="13">
        <v>16134.26812802409</v>
      </c>
      <c r="AC33" s="13">
        <v>544691.86203929968</v>
      </c>
      <c r="AD33" s="13">
        <v>1869283.4356348689</v>
      </c>
      <c r="AE33" s="13">
        <v>12653711888.313971</v>
      </c>
      <c r="AF33" s="13">
        <v>3804437448.4949908</v>
      </c>
      <c r="AG33" s="13">
        <v>971321762.98158109</v>
      </c>
      <c r="AH33" s="13">
        <v>752838429.5013175</v>
      </c>
      <c r="AL33" s="3" t="s">
        <v>22</v>
      </c>
      <c r="AM33">
        <f t="shared" si="1"/>
        <v>0</v>
      </c>
      <c r="AN33">
        <f t="shared" si="1"/>
        <v>0</v>
      </c>
      <c r="AO33">
        <f t="shared" si="1"/>
        <v>0</v>
      </c>
      <c r="AP33">
        <f t="shared" si="1"/>
        <v>0</v>
      </c>
      <c r="AQ33">
        <f t="shared" si="1"/>
        <v>0</v>
      </c>
      <c r="AR33">
        <f t="shared" si="1"/>
        <v>0</v>
      </c>
      <c r="AS33">
        <f t="shared" si="1"/>
        <v>0</v>
      </c>
      <c r="AT33">
        <f t="shared" si="1"/>
        <v>0</v>
      </c>
      <c r="AU33">
        <f t="shared" si="1"/>
        <v>0</v>
      </c>
    </row>
    <row r="34" spans="1:47" x14ac:dyDescent="0.2">
      <c r="A34" s="4" t="s">
        <v>42</v>
      </c>
      <c r="B34">
        <v>70429176.74445805</v>
      </c>
      <c r="C34">
        <v>815933.69715482742</v>
      </c>
      <c r="D34">
        <v>6904.5093866931884</v>
      </c>
      <c r="E34">
        <v>245363.39416829549</v>
      </c>
      <c r="F34">
        <v>3556657.078145246</v>
      </c>
      <c r="G34">
        <v>599962977.60782158</v>
      </c>
      <c r="H34">
        <v>4647886680.3115864</v>
      </c>
      <c r="I34">
        <v>17653455.80607076</v>
      </c>
      <c r="J34">
        <v>184668263.2163671</v>
      </c>
      <c r="N34" s="4" t="s">
        <v>29</v>
      </c>
      <c r="O34">
        <v>22687033.334805649</v>
      </c>
      <c r="P34">
        <v>1301430.613020085</v>
      </c>
      <c r="Q34">
        <v>8823.6314382309411</v>
      </c>
      <c r="R34">
        <v>1198437.8057180189</v>
      </c>
      <c r="S34">
        <v>5794293.1096840873</v>
      </c>
      <c r="T34">
        <v>309588454.36006582</v>
      </c>
      <c r="U34">
        <v>418682407.97779483</v>
      </c>
      <c r="V34">
        <v>7032440.4654381238</v>
      </c>
      <c r="W34">
        <v>121261994.36040729</v>
      </c>
      <c r="Y34" s="3" t="s">
        <v>29</v>
      </c>
      <c r="Z34" s="13">
        <v>58939671.473775662</v>
      </c>
      <c r="AA34" s="13">
        <v>1860760.9822750329</v>
      </c>
      <c r="AB34" s="13">
        <v>18981.357481308201</v>
      </c>
      <c r="AC34" s="13">
        <v>2151205.0948687969</v>
      </c>
      <c r="AD34" s="13">
        <v>8120334.6558750998</v>
      </c>
      <c r="AE34" s="13">
        <v>3079049640.5432668</v>
      </c>
      <c r="AF34" s="13">
        <v>3282456753.0612388</v>
      </c>
      <c r="AG34" s="13">
        <v>19770502.954214219</v>
      </c>
      <c r="AH34" s="13">
        <v>439904872.16882241</v>
      </c>
      <c r="AL34" s="3" t="s">
        <v>29</v>
      </c>
      <c r="AM34">
        <f t="shared" si="1"/>
        <v>-36252638.138970017</v>
      </c>
      <c r="AN34">
        <f t="shared" si="1"/>
        <v>-559330.36925494787</v>
      </c>
      <c r="AO34">
        <f t="shared" si="1"/>
        <v>-10157.72604307726</v>
      </c>
      <c r="AP34">
        <f t="shared" si="1"/>
        <v>-952767.28915077797</v>
      </c>
      <c r="AQ34">
        <f t="shared" si="1"/>
        <v>-2326041.5461910125</v>
      </c>
      <c r="AR34">
        <f t="shared" si="1"/>
        <v>-2769461186.1832008</v>
      </c>
      <c r="AS34">
        <f t="shared" si="1"/>
        <v>-2863774345.0834441</v>
      </c>
      <c r="AT34">
        <f t="shared" si="1"/>
        <v>-12738062.488776095</v>
      </c>
      <c r="AU34">
        <f t="shared" si="1"/>
        <v>-318642877.80841511</v>
      </c>
    </row>
    <row r="35" spans="1:47" x14ac:dyDescent="0.2">
      <c r="N35" s="4" t="s">
        <v>42</v>
      </c>
      <c r="O35">
        <v>70429176.74445805</v>
      </c>
      <c r="P35">
        <v>815933.69715482742</v>
      </c>
      <c r="Q35">
        <v>6904.5093866931884</v>
      </c>
      <c r="R35">
        <v>245363.39416829549</v>
      </c>
      <c r="S35">
        <v>3556657.078145246</v>
      </c>
      <c r="T35">
        <v>599962977.60782158</v>
      </c>
      <c r="U35">
        <v>4647886680.3115864</v>
      </c>
      <c r="V35">
        <v>17653455.80607076</v>
      </c>
      <c r="W35">
        <v>184668263.2163671</v>
      </c>
      <c r="Y35" s="3" t="s">
        <v>42</v>
      </c>
      <c r="Z35" s="13">
        <v>70429176.74445805</v>
      </c>
      <c r="AA35" s="13">
        <v>815933.69715482742</v>
      </c>
      <c r="AB35" s="13">
        <v>6904.5093866931884</v>
      </c>
      <c r="AC35" s="13">
        <v>245363.39416829549</v>
      </c>
      <c r="AD35" s="13">
        <v>3556657.078145246</v>
      </c>
      <c r="AE35" s="13">
        <v>599962977.60782158</v>
      </c>
      <c r="AF35" s="13">
        <v>4647886680.3115864</v>
      </c>
      <c r="AG35" s="13">
        <v>17653455.80607076</v>
      </c>
      <c r="AH35" s="13">
        <v>184668263.2163671</v>
      </c>
      <c r="AL35" s="3" t="s">
        <v>42</v>
      </c>
      <c r="AM35">
        <f t="shared" si="1"/>
        <v>0</v>
      </c>
      <c r="AN35">
        <f t="shared" si="1"/>
        <v>0</v>
      </c>
      <c r="AO35">
        <f t="shared" si="1"/>
        <v>0</v>
      </c>
      <c r="AP35">
        <f t="shared" si="1"/>
        <v>0</v>
      </c>
      <c r="AQ35">
        <f t="shared" si="1"/>
        <v>0</v>
      </c>
      <c r="AR35">
        <f t="shared" si="1"/>
        <v>0</v>
      </c>
      <c r="AS35">
        <f t="shared" si="1"/>
        <v>0</v>
      </c>
      <c r="AT35">
        <f t="shared" si="1"/>
        <v>0</v>
      </c>
      <c r="AU35">
        <f t="shared" si="1"/>
        <v>0</v>
      </c>
    </row>
    <row r="37" spans="1:47" x14ac:dyDescent="0.2">
      <c r="N37" s="11" t="s">
        <v>74</v>
      </c>
      <c r="O37">
        <f>SUM(O3:O35)</f>
        <v>2451553254.003356</v>
      </c>
      <c r="Y37" s="19" t="s">
        <v>74</v>
      </c>
      <c r="Z37" s="13">
        <f>SUM(Z3:Z35)</f>
        <v>2466919353.1473379</v>
      </c>
    </row>
    <row r="39" spans="1:47" ht="16" x14ac:dyDescent="0.2">
      <c r="Y39" s="12" t="s">
        <v>9</v>
      </c>
      <c r="Z39" s="15" t="s">
        <v>0</v>
      </c>
      <c r="AA39" s="15" t="s">
        <v>1</v>
      </c>
      <c r="AB39" s="15" t="s">
        <v>2</v>
      </c>
      <c r="AC39" s="15" t="s">
        <v>3</v>
      </c>
      <c r="AD39" s="15" t="s">
        <v>4</v>
      </c>
      <c r="AE39" s="15" t="s">
        <v>5</v>
      </c>
      <c r="AF39" s="15" t="s">
        <v>6</v>
      </c>
      <c r="AG39" s="15" t="s">
        <v>7</v>
      </c>
      <c r="AH39" s="15" t="s">
        <v>8</v>
      </c>
      <c r="AL39" s="12" t="s">
        <v>9</v>
      </c>
      <c r="AM39" s="15" t="s">
        <v>0</v>
      </c>
      <c r="AN39" s="15" t="s">
        <v>1</v>
      </c>
      <c r="AO39" s="15" t="s">
        <v>2</v>
      </c>
      <c r="AP39" s="15" t="s">
        <v>3</v>
      </c>
      <c r="AQ39" s="15" t="s">
        <v>4</v>
      </c>
      <c r="AR39" s="15" t="s">
        <v>5</v>
      </c>
      <c r="AS39" s="15" t="s">
        <v>6</v>
      </c>
      <c r="AT39" s="15" t="s">
        <v>7</v>
      </c>
      <c r="AU39" s="15" t="s">
        <v>8</v>
      </c>
    </row>
    <row r="40" spans="1:47" ht="16" x14ac:dyDescent="0.2">
      <c r="Y40" s="12" t="s">
        <v>18</v>
      </c>
      <c r="Z40" s="20">
        <v>29078790</v>
      </c>
      <c r="AA40" s="20">
        <v>343223.7</v>
      </c>
      <c r="AB40" s="20">
        <v>8936.8206859999991</v>
      </c>
      <c r="AC40" s="20">
        <v>189925.2</v>
      </c>
      <c r="AD40" s="20">
        <v>1362919</v>
      </c>
      <c r="AE40" s="20">
        <v>5282080000</v>
      </c>
      <c r="AF40" s="20">
        <v>4541957000</v>
      </c>
      <c r="AG40" s="20">
        <v>788622900</v>
      </c>
      <c r="AH40" s="20">
        <v>478849200</v>
      </c>
      <c r="AL40" s="12" t="s">
        <v>18</v>
      </c>
      <c r="AM40" s="16">
        <f>O3-Z40</f>
        <v>3.5708011202514172</v>
      </c>
      <c r="AN40" s="16">
        <f t="shared" ref="AN40:AU40" si="2">P3-AA40</f>
        <v>7.9683925141580403E-3</v>
      </c>
      <c r="AO40" s="16">
        <f t="shared" si="2"/>
        <v>4.4843727664556354E-7</v>
      </c>
      <c r="AP40" s="16">
        <f t="shared" si="2"/>
        <v>-4.395037580979988E-2</v>
      </c>
      <c r="AQ40" s="16">
        <f t="shared" si="2"/>
        <v>7.4458529707044363E-3</v>
      </c>
      <c r="AR40" s="16">
        <f t="shared" si="2"/>
        <v>3.4233407974243164</v>
      </c>
      <c r="AS40" s="16">
        <f t="shared" si="2"/>
        <v>-279.69626808166504</v>
      </c>
      <c r="AT40" s="16">
        <f t="shared" si="2"/>
        <v>-32.130703449249268</v>
      </c>
      <c r="AU40" s="16">
        <f t="shared" si="2"/>
        <v>-46.831398189067841</v>
      </c>
    </row>
    <row r="41" spans="1:47" ht="16" x14ac:dyDescent="0.2">
      <c r="Y41" s="12" t="s">
        <v>23</v>
      </c>
      <c r="Z41" s="20">
        <v>17926070</v>
      </c>
      <c r="AA41" s="20">
        <v>436042.7</v>
      </c>
      <c r="AB41" s="20">
        <v>5866.4926809999997</v>
      </c>
      <c r="AC41" s="20">
        <v>608402.69999999995</v>
      </c>
      <c r="AD41" s="20">
        <v>1873725</v>
      </c>
      <c r="AE41" s="20">
        <v>1242630000</v>
      </c>
      <c r="AF41" s="20">
        <v>1482209000</v>
      </c>
      <c r="AG41" s="20">
        <v>6280504</v>
      </c>
      <c r="AH41" s="20">
        <v>147474700</v>
      </c>
      <c r="AL41" s="12" t="s">
        <v>23</v>
      </c>
      <c r="AM41" s="16">
        <f t="shared" ref="AM41:AM62" si="3">O4-Z41</f>
        <v>4.9722328409552574</v>
      </c>
      <c r="AN41" s="16">
        <f t="shared" ref="AN41:AN63" si="4">P4-AA41</f>
        <v>-2.3714752984233201E-2</v>
      </c>
      <c r="AO41" s="16">
        <f t="shared" ref="AO41:AO63" si="5">Q4-AB41</f>
        <v>-4.7855246521066874E-7</v>
      </c>
      <c r="AP41" s="16">
        <f t="shared" ref="AP41:AP63" si="6">R4-AC41</f>
        <v>-2.4746263748966157E-2</v>
      </c>
      <c r="AQ41" s="16">
        <f t="shared" ref="AQ41:AQ63" si="7">S4-AD41</f>
        <v>-0.36334575503133237</v>
      </c>
      <c r="AR41" s="16">
        <f t="shared" ref="AR41:AR63" si="8">T4-AE41</f>
        <v>-497.57422995567322</v>
      </c>
      <c r="AS41" s="16">
        <f t="shared" ref="AS41:AS63" si="9">U4-AF41</f>
        <v>-464.78056788444519</v>
      </c>
      <c r="AT41" s="16">
        <f t="shared" ref="AT41:AT63" si="10">V4-AG41</f>
        <v>0.25629588589072227</v>
      </c>
      <c r="AU41" s="16">
        <f t="shared" ref="AU41:AU63" si="11">W4-AH41</f>
        <v>-28.990653514862061</v>
      </c>
    </row>
    <row r="42" spans="1:47" ht="16" x14ac:dyDescent="0.2">
      <c r="Y42" s="12" t="s">
        <v>24</v>
      </c>
      <c r="Z42" s="20">
        <v>4813741</v>
      </c>
      <c r="AA42" s="20">
        <v>85610.47</v>
      </c>
      <c r="AB42" s="20">
        <v>1456.4022669999999</v>
      </c>
      <c r="AC42" s="20">
        <v>142448.70000000001</v>
      </c>
      <c r="AD42" s="20">
        <v>358900.4</v>
      </c>
      <c r="AE42" s="20">
        <v>394554300</v>
      </c>
      <c r="AF42" s="20">
        <v>456577600</v>
      </c>
      <c r="AG42" s="20">
        <v>1863952</v>
      </c>
      <c r="AH42" s="20">
        <v>42220630</v>
      </c>
      <c r="AL42" s="12" t="s">
        <v>24</v>
      </c>
      <c r="AM42" s="16">
        <f t="shared" si="3"/>
        <v>-0.41292940080165863</v>
      </c>
      <c r="AN42" s="16">
        <f t="shared" si="4"/>
        <v>-4.2244594224030152E-3</v>
      </c>
      <c r="AO42" s="16">
        <f t="shared" si="5"/>
        <v>-4.0880877349991351E-8</v>
      </c>
      <c r="AP42" s="16">
        <f t="shared" si="6"/>
        <v>7.6335389167070389E-4</v>
      </c>
      <c r="AQ42" s="16">
        <f t="shared" si="7"/>
        <v>3.8474019966088235E-3</v>
      </c>
      <c r="AR42" s="16">
        <f t="shared" si="8"/>
        <v>0.51745682954788208</v>
      </c>
      <c r="AS42" s="16">
        <f t="shared" si="9"/>
        <v>-47.431512117385864</v>
      </c>
      <c r="AT42" s="16">
        <f t="shared" si="10"/>
        <v>-0.40503634605556726</v>
      </c>
      <c r="AU42" s="16">
        <f t="shared" si="11"/>
        <v>1.207884892821312</v>
      </c>
    </row>
    <row r="43" spans="1:47" ht="16" x14ac:dyDescent="0.2">
      <c r="Y43" s="12" t="s">
        <v>32</v>
      </c>
      <c r="Z43" s="20">
        <v>758272700</v>
      </c>
      <c r="AA43" s="20">
        <v>11948220</v>
      </c>
      <c r="AB43" s="20">
        <v>27337.65295</v>
      </c>
      <c r="AC43" s="20">
        <v>2236110</v>
      </c>
      <c r="AD43" s="20">
        <v>53251570</v>
      </c>
      <c r="AE43" s="20">
        <v>2563247000</v>
      </c>
      <c r="AF43" s="20">
        <v>41245260000</v>
      </c>
      <c r="AG43" s="20">
        <v>115226800</v>
      </c>
      <c r="AH43" s="20">
        <v>954898800</v>
      </c>
      <c r="AL43" s="12" t="s">
        <v>32</v>
      </c>
      <c r="AM43" s="16">
        <f t="shared" si="3"/>
        <v>2.8192676305770874</v>
      </c>
      <c r="AN43" s="16">
        <f t="shared" si="4"/>
        <v>-2.6729172095656395</v>
      </c>
      <c r="AO43" s="16">
        <f t="shared" si="5"/>
        <v>-4.5265915105119348E-7</v>
      </c>
      <c r="AP43" s="16">
        <f t="shared" si="6"/>
        <v>-0.4424338829703629</v>
      </c>
      <c r="AQ43" s="16">
        <f t="shared" si="7"/>
        <v>-2.615240752696991</v>
      </c>
      <c r="AR43" s="16">
        <f t="shared" si="8"/>
        <v>-444.13536500930786</v>
      </c>
      <c r="AS43" s="16">
        <f t="shared" si="9"/>
        <v>479.18367767333984</v>
      </c>
      <c r="AT43" s="16">
        <f t="shared" si="10"/>
        <v>15.693406701087952</v>
      </c>
      <c r="AU43" s="16">
        <f t="shared" si="11"/>
        <v>-11.545058131217957</v>
      </c>
    </row>
    <row r="44" spans="1:47" ht="16" x14ac:dyDescent="0.2">
      <c r="Y44" s="12" t="s">
        <v>33</v>
      </c>
      <c r="Z44" s="20">
        <v>58773610</v>
      </c>
      <c r="AA44" s="20">
        <v>1336324</v>
      </c>
      <c r="AB44" s="20">
        <v>14196.405643</v>
      </c>
      <c r="AC44" s="20">
        <v>317306.2</v>
      </c>
      <c r="AD44" s="20">
        <v>5740619</v>
      </c>
      <c r="AE44" s="20">
        <v>1863979000</v>
      </c>
      <c r="AF44" s="20">
        <v>4091486000</v>
      </c>
      <c r="AG44" s="20">
        <v>61302030</v>
      </c>
      <c r="AH44" s="20">
        <v>607233600</v>
      </c>
      <c r="AL44" s="12" t="s">
        <v>33</v>
      </c>
      <c r="AM44" s="16">
        <f t="shared" si="3"/>
        <v>-3.9935598075389862</v>
      </c>
      <c r="AN44" s="16">
        <f t="shared" si="4"/>
        <v>0.44598321802914143</v>
      </c>
      <c r="AO44" s="16">
        <f t="shared" si="5"/>
        <v>-3.7280915421433747E-7</v>
      </c>
      <c r="AP44" s="16">
        <f t="shared" si="6"/>
        <v>-1.9482542586047202E-2</v>
      </c>
      <c r="AQ44" s="16">
        <f t="shared" si="7"/>
        <v>0.38212673459202051</v>
      </c>
      <c r="AR44" s="16">
        <f t="shared" si="8"/>
        <v>42.609174966812134</v>
      </c>
      <c r="AS44" s="16">
        <f t="shared" si="9"/>
        <v>434.68182611465454</v>
      </c>
      <c r="AT44" s="16">
        <f t="shared" si="10"/>
        <v>-2.9141927286982536</v>
      </c>
      <c r="AU44" s="16">
        <f t="shared" si="11"/>
        <v>-30.296000123023987</v>
      </c>
    </row>
    <row r="45" spans="1:47" ht="16" x14ac:dyDescent="0.2">
      <c r="Y45" s="12" t="s">
        <v>31</v>
      </c>
      <c r="Z45" s="20">
        <v>10330380</v>
      </c>
      <c r="AA45" s="20">
        <v>117474.1</v>
      </c>
      <c r="AB45" s="20">
        <v>29812.168967000001</v>
      </c>
      <c r="AC45" s="20">
        <v>177808.3</v>
      </c>
      <c r="AD45" s="20">
        <v>473309.1</v>
      </c>
      <c r="AE45" s="20">
        <v>346035400</v>
      </c>
      <c r="AF45" s="20">
        <v>826704000</v>
      </c>
      <c r="AG45" s="20">
        <v>53687920</v>
      </c>
      <c r="AH45" s="20">
        <v>164445800</v>
      </c>
      <c r="AL45" s="12" t="s">
        <v>31</v>
      </c>
      <c r="AM45" s="16">
        <f t="shared" si="3"/>
        <v>0.65601062960922718</v>
      </c>
      <c r="AN45" s="16">
        <f t="shared" si="4"/>
        <v>4.200191269046627E-2</v>
      </c>
      <c r="AO45" s="16">
        <f t="shared" si="5"/>
        <v>2.5275949155911803E-7</v>
      </c>
      <c r="AP45" s="16">
        <f t="shared" si="6"/>
        <v>-6.5167424909304827E-3</v>
      </c>
      <c r="AQ45" s="16">
        <f t="shared" si="7"/>
        <v>3.3136686019133776E-2</v>
      </c>
      <c r="AR45" s="16">
        <f t="shared" si="8"/>
        <v>14.509193420410156</v>
      </c>
      <c r="AS45" s="16">
        <f t="shared" si="9"/>
        <v>3.7015938758850098</v>
      </c>
      <c r="AT45" s="16">
        <f t="shared" si="10"/>
        <v>1.5375987365841866</v>
      </c>
      <c r="AU45" s="16">
        <f t="shared" si="11"/>
        <v>-19.541203588247299</v>
      </c>
    </row>
    <row r="46" spans="1:47" ht="16" x14ac:dyDescent="0.2">
      <c r="Y46" s="12" t="s">
        <v>19</v>
      </c>
      <c r="Z46" s="20">
        <v>6775073</v>
      </c>
      <c r="AA46" s="20">
        <v>81840.59</v>
      </c>
      <c r="AB46" s="20">
        <v>1470.9186649999999</v>
      </c>
      <c r="AC46" s="20">
        <v>54191.74</v>
      </c>
      <c r="AD46" s="20">
        <v>345057.6</v>
      </c>
      <c r="AE46" s="20">
        <v>1647298000</v>
      </c>
      <c r="AF46" s="20">
        <v>1285087000</v>
      </c>
      <c r="AG46" s="20">
        <v>688854400</v>
      </c>
      <c r="AH46" s="20">
        <v>140498200</v>
      </c>
      <c r="AL46" s="12" t="s">
        <v>19</v>
      </c>
      <c r="AM46" s="16">
        <f t="shared" si="3"/>
        <v>0.4893983518704772</v>
      </c>
      <c r="AN46" s="16">
        <f t="shared" si="4"/>
        <v>-2.6321452751290053E-3</v>
      </c>
      <c r="AO46" s="16">
        <f t="shared" si="5"/>
        <v>-1.4531383385474328E-7</v>
      </c>
      <c r="AP46" s="16">
        <f t="shared" si="6"/>
        <v>2.8412001847755164E-4</v>
      </c>
      <c r="AQ46" s="16">
        <f t="shared" si="7"/>
        <v>1.1605009145569056E-2</v>
      </c>
      <c r="AR46" s="16">
        <f t="shared" si="8"/>
        <v>402.07901310920715</v>
      </c>
      <c r="AS46" s="16">
        <f t="shared" si="9"/>
        <v>445.74325489997864</v>
      </c>
      <c r="AT46" s="16">
        <f t="shared" si="10"/>
        <v>35.782999873161316</v>
      </c>
      <c r="AU46" s="16">
        <f t="shared" si="11"/>
        <v>-30.56706041097641</v>
      </c>
    </row>
    <row r="47" spans="1:47" ht="16" x14ac:dyDescent="0.2">
      <c r="Y47" s="12" t="s">
        <v>34</v>
      </c>
      <c r="Z47" s="20">
        <v>294783.3</v>
      </c>
      <c r="AA47" s="20">
        <v>5917.0649999999996</v>
      </c>
      <c r="AB47" s="20">
        <v>45.929845</v>
      </c>
      <c r="AC47" s="20">
        <v>1771.992</v>
      </c>
      <c r="AD47" s="20">
        <v>25863.95</v>
      </c>
      <c r="AE47" s="20">
        <v>4767821</v>
      </c>
      <c r="AF47" s="20">
        <v>22636520</v>
      </c>
      <c r="AG47" s="20">
        <v>193545.2</v>
      </c>
      <c r="AH47" s="20">
        <v>1360621</v>
      </c>
      <c r="AL47" s="12" t="s">
        <v>34</v>
      </c>
      <c r="AM47" s="16">
        <f t="shared" si="3"/>
        <v>-1.7805334064178169E-2</v>
      </c>
      <c r="AN47" s="16">
        <f t="shared" si="4"/>
        <v>-9.0794461357290857E-5</v>
      </c>
      <c r="AO47" s="16">
        <f t="shared" si="5"/>
        <v>3.8281626757452614E-7</v>
      </c>
      <c r="AP47" s="16">
        <f t="shared" si="6"/>
        <v>2.1995771408001019E-4</v>
      </c>
      <c r="AQ47" s="16">
        <f t="shared" si="7"/>
        <v>1.9632906478364021E-3</v>
      </c>
      <c r="AR47" s="16">
        <f t="shared" si="8"/>
        <v>0.37255524192005396</v>
      </c>
      <c r="AS47" s="16">
        <f t="shared" si="9"/>
        <v>-0.23158524185419083</v>
      </c>
      <c r="AT47" s="16">
        <f t="shared" si="10"/>
        <v>2.6700681599322706E-2</v>
      </c>
      <c r="AU47" s="16">
        <f t="shared" si="11"/>
        <v>2.1363699343055487E-3</v>
      </c>
    </row>
    <row r="48" spans="1:47" ht="16" x14ac:dyDescent="0.2">
      <c r="Y48" s="12" t="s">
        <v>35</v>
      </c>
      <c r="Z48" s="20">
        <v>34780160</v>
      </c>
      <c r="AA48" s="20">
        <v>873441.5</v>
      </c>
      <c r="AB48" s="20">
        <v>2930.9560630000001</v>
      </c>
      <c r="AC48" s="20">
        <v>166560.9</v>
      </c>
      <c r="AD48" s="20">
        <v>3894985</v>
      </c>
      <c r="AE48" s="20">
        <v>393122200</v>
      </c>
      <c r="AF48" s="20">
        <v>1922473000</v>
      </c>
      <c r="AG48" s="20">
        <v>28966090</v>
      </c>
      <c r="AH48" s="20">
        <v>104976100</v>
      </c>
      <c r="AL48" s="12" t="s">
        <v>35</v>
      </c>
      <c r="AM48" s="16">
        <f t="shared" si="3"/>
        <v>0.37766989320516586</v>
      </c>
      <c r="AN48" s="16">
        <f t="shared" si="4"/>
        <v>3.8241634145379066E-2</v>
      </c>
      <c r="AO48" s="16">
        <f t="shared" si="5"/>
        <v>3.5310495150042698E-7</v>
      </c>
      <c r="AP48" s="16">
        <f t="shared" si="6"/>
        <v>2.5871647318126634E-2</v>
      </c>
      <c r="AQ48" s="16">
        <f t="shared" si="7"/>
        <v>-0.46279916213825345</v>
      </c>
      <c r="AR48" s="16">
        <f t="shared" si="8"/>
        <v>-49.060259103775024</v>
      </c>
      <c r="AS48" s="16">
        <f t="shared" si="9"/>
        <v>-451.95982503890991</v>
      </c>
      <c r="AT48" s="16">
        <f t="shared" si="10"/>
        <v>-4.1647827699780464</v>
      </c>
      <c r="AU48" s="16">
        <f t="shared" si="11"/>
        <v>47.731341198086739</v>
      </c>
    </row>
    <row r="49" spans="25:47" ht="16" x14ac:dyDescent="0.2">
      <c r="Y49" s="12" t="s">
        <v>30</v>
      </c>
      <c r="Z49" s="20">
        <v>22172880</v>
      </c>
      <c r="AA49" s="20">
        <v>296820.59999999998</v>
      </c>
      <c r="AB49" s="20">
        <v>10889.882179</v>
      </c>
      <c r="AC49" s="20">
        <v>442047.5</v>
      </c>
      <c r="AD49" s="20">
        <v>1328650</v>
      </c>
      <c r="AE49" s="20">
        <v>8712265000</v>
      </c>
      <c r="AF49" s="20">
        <v>7304065000</v>
      </c>
      <c r="AG49" s="20">
        <v>4594332</v>
      </c>
      <c r="AH49" s="20">
        <v>242383500</v>
      </c>
      <c r="AL49" s="12" t="s">
        <v>30</v>
      </c>
      <c r="AM49" s="16">
        <f t="shared" si="3"/>
        <v>4.4449840001761913</v>
      </c>
      <c r="AN49" s="16">
        <f t="shared" si="4"/>
        <v>3.4876845136750489E-2</v>
      </c>
      <c r="AO49" s="16">
        <f t="shared" si="5"/>
        <v>-2.8655995265580714E-7</v>
      </c>
      <c r="AP49" s="16">
        <f t="shared" si="6"/>
        <v>-2.7120289218146354E-2</v>
      </c>
      <c r="AQ49" s="16">
        <f t="shared" si="7"/>
        <v>-0.33443205594085157</v>
      </c>
      <c r="AR49" s="16">
        <f t="shared" si="8"/>
        <v>255.6866455078125</v>
      </c>
      <c r="AS49" s="16">
        <f t="shared" si="9"/>
        <v>-440.07722282409668</v>
      </c>
      <c r="AT49" s="16">
        <f t="shared" si="10"/>
        <v>-0.13927909731864929</v>
      </c>
      <c r="AU49" s="16">
        <f t="shared" si="11"/>
        <v>40.186768293380737</v>
      </c>
    </row>
    <row r="50" spans="25:47" ht="16" x14ac:dyDescent="0.2">
      <c r="Y50" s="12" t="s">
        <v>25</v>
      </c>
      <c r="Z50" s="20">
        <v>14499190</v>
      </c>
      <c r="AA50" s="20">
        <v>522148.9</v>
      </c>
      <c r="AB50" s="20">
        <v>4724.9381819999999</v>
      </c>
      <c r="AC50" s="20">
        <v>332721</v>
      </c>
      <c r="AD50" s="20">
        <v>2269135</v>
      </c>
      <c r="AE50" s="20">
        <v>551426400</v>
      </c>
      <c r="AF50" s="20">
        <v>2574409000</v>
      </c>
      <c r="AG50" s="20">
        <v>68653280</v>
      </c>
      <c r="AH50" s="20">
        <v>74696230</v>
      </c>
      <c r="AL50" s="12" t="s">
        <v>25</v>
      </c>
      <c r="AM50" s="16">
        <f t="shared" si="3"/>
        <v>1.6005876790732145</v>
      </c>
      <c r="AN50" s="16">
        <f t="shared" si="4"/>
        <v>4.4633812503889203E-3</v>
      </c>
      <c r="AO50" s="16">
        <f t="shared" si="5"/>
        <v>3.9619771996513009E-7</v>
      </c>
      <c r="AP50" s="16">
        <f t="shared" si="6"/>
        <v>3.1025821575894952E-2</v>
      </c>
      <c r="AQ50" s="16">
        <f t="shared" si="7"/>
        <v>0.23191014491021633</v>
      </c>
      <c r="AR50" s="16">
        <f t="shared" si="8"/>
        <v>-37.355835676193237</v>
      </c>
      <c r="AS50" s="16">
        <f t="shared" si="9"/>
        <v>411.74603080749512</v>
      </c>
      <c r="AT50" s="16">
        <f t="shared" si="10"/>
        <v>-1.8698524534702301</v>
      </c>
      <c r="AU50" s="16">
        <f t="shared" si="11"/>
        <v>-1.9821053445339203</v>
      </c>
    </row>
    <row r="51" spans="25:47" ht="16" x14ac:dyDescent="0.2">
      <c r="Y51" s="12" t="s">
        <v>26</v>
      </c>
      <c r="Z51" s="20">
        <v>170044.9</v>
      </c>
      <c r="AA51" s="20">
        <v>3235.63</v>
      </c>
      <c r="AB51" s="20">
        <v>46.472250000000003</v>
      </c>
      <c r="AC51" s="20">
        <v>3221.1080000000002</v>
      </c>
      <c r="AD51" s="20">
        <v>13517.62</v>
      </c>
      <c r="AE51" s="20">
        <v>5434462</v>
      </c>
      <c r="AF51" s="20">
        <v>23509680</v>
      </c>
      <c r="AG51" s="20">
        <v>308055.8</v>
      </c>
      <c r="AH51" s="20">
        <v>1269390</v>
      </c>
      <c r="AL51" s="12" t="s">
        <v>26</v>
      </c>
      <c r="AM51" s="16">
        <f t="shared" si="3"/>
        <v>-3.1926086579915136E-2</v>
      </c>
      <c r="AN51" s="16">
        <f t="shared" si="4"/>
        <v>4.2163019088548026E-4</v>
      </c>
      <c r="AO51" s="16">
        <f t="shared" si="5"/>
        <v>2.2090041085220946E-7</v>
      </c>
      <c r="AP51" s="16">
        <f t="shared" si="6"/>
        <v>-1.5656384130124934E-4</v>
      </c>
      <c r="AQ51" s="16">
        <f t="shared" si="7"/>
        <v>-4.2169955904682865E-3</v>
      </c>
      <c r="AR51" s="16">
        <f t="shared" si="8"/>
        <v>3.6316455341875553E-2</v>
      </c>
      <c r="AS51" s="16">
        <f t="shared" si="9"/>
        <v>1.1068599000573158</v>
      </c>
      <c r="AT51" s="16">
        <f t="shared" si="10"/>
        <v>3.3167432411573827E-2</v>
      </c>
      <c r="AU51" s="16">
        <f t="shared" si="11"/>
        <v>-0.48521610489115119</v>
      </c>
    </row>
    <row r="52" spans="25:47" ht="16" x14ac:dyDescent="0.2">
      <c r="Y52" s="12" t="s">
        <v>36</v>
      </c>
      <c r="Z52" s="20">
        <v>192810700</v>
      </c>
      <c r="AA52" s="20">
        <v>2387126</v>
      </c>
      <c r="AB52" s="20">
        <v>10359.967189999999</v>
      </c>
      <c r="AC52" s="20">
        <v>593878.5</v>
      </c>
      <c r="AD52" s="20">
        <v>10630910</v>
      </c>
      <c r="AE52" s="20">
        <v>1416793000</v>
      </c>
      <c r="AF52" s="20">
        <v>12776560000</v>
      </c>
      <c r="AG52" s="20">
        <v>34842650</v>
      </c>
      <c r="AH52" s="20">
        <v>314887500</v>
      </c>
      <c r="AL52" s="12" t="s">
        <v>36</v>
      </c>
      <c r="AM52" s="16">
        <f t="shared" si="3"/>
        <v>6.9094767868518829</v>
      </c>
      <c r="AN52" s="16">
        <f t="shared" si="4"/>
        <v>9.6811130177229643E-2</v>
      </c>
      <c r="AO52" s="16">
        <f t="shared" si="5"/>
        <v>4.9665140977595001E-7</v>
      </c>
      <c r="AP52" s="16">
        <f t="shared" si="6"/>
        <v>4.598089843057096E-3</v>
      </c>
      <c r="AQ52" s="16">
        <f t="shared" si="7"/>
        <v>-0.66976853087544441</v>
      </c>
      <c r="AR52" s="16">
        <f t="shared" si="8"/>
        <v>308.86575698852539</v>
      </c>
      <c r="AS52" s="16">
        <f t="shared" si="9"/>
        <v>-1922.6883792877197</v>
      </c>
      <c r="AT52" s="16">
        <f t="shared" si="10"/>
        <v>-1.3592260032892227</v>
      </c>
      <c r="AU52" s="16">
        <f t="shared" si="11"/>
        <v>32.824918329715729</v>
      </c>
    </row>
    <row r="53" spans="25:47" ht="16" x14ac:dyDescent="0.2">
      <c r="Y53" s="12" t="s">
        <v>13</v>
      </c>
      <c r="Z53" s="20">
        <v>5026373</v>
      </c>
      <c r="AA53" s="20">
        <v>49906.93</v>
      </c>
      <c r="AB53" s="20">
        <v>1589.15173</v>
      </c>
      <c r="AC53" s="20">
        <v>30345.23</v>
      </c>
      <c r="AD53" s="20">
        <v>198644</v>
      </c>
      <c r="AE53" s="20">
        <v>796728800</v>
      </c>
      <c r="AF53" s="20">
        <v>1346683000</v>
      </c>
      <c r="AG53" s="20">
        <v>83286380</v>
      </c>
      <c r="AH53" s="20">
        <v>61118960</v>
      </c>
      <c r="AL53" s="12" t="s">
        <v>13</v>
      </c>
      <c r="AM53" s="16">
        <f t="shared" si="3"/>
        <v>0.41190953832119703</v>
      </c>
      <c r="AN53" s="16">
        <f t="shared" si="4"/>
        <v>1.718710656859912E-3</v>
      </c>
      <c r="AO53" s="16">
        <f t="shared" si="5"/>
        <v>2.394599505350925E-7</v>
      </c>
      <c r="AP53" s="16">
        <f t="shared" si="6"/>
        <v>6.5838206865009852E-4</v>
      </c>
      <c r="AQ53" s="16">
        <f t="shared" si="7"/>
        <v>-3.3720067498506978E-2</v>
      </c>
      <c r="AR53" s="16">
        <f t="shared" si="8"/>
        <v>-12.655255079269409</v>
      </c>
      <c r="AS53" s="16">
        <f t="shared" si="9"/>
        <v>121.30357909202576</v>
      </c>
      <c r="AT53" s="16">
        <f t="shared" si="10"/>
        <v>2.747363269329071</v>
      </c>
      <c r="AU53" s="16">
        <f t="shared" si="11"/>
        <v>4.7297394275665283</v>
      </c>
    </row>
    <row r="54" spans="25:47" ht="16" x14ac:dyDescent="0.2">
      <c r="Y54" s="12" t="s">
        <v>27</v>
      </c>
      <c r="Z54" s="20">
        <v>1871141</v>
      </c>
      <c r="AA54" s="20">
        <v>137192.70000000001</v>
      </c>
      <c r="AB54" s="20">
        <v>2668.0004450000001</v>
      </c>
      <c r="AC54" s="20">
        <v>287404.79999999999</v>
      </c>
      <c r="AD54" s="20">
        <v>615556</v>
      </c>
      <c r="AE54" s="20">
        <v>-15184090</v>
      </c>
      <c r="AF54" s="20">
        <v>-46886550</v>
      </c>
      <c r="AG54" s="20">
        <v>694066.4</v>
      </c>
      <c r="AH54" s="20">
        <v>4677900</v>
      </c>
      <c r="AL54" s="12" t="s">
        <v>27</v>
      </c>
      <c r="AM54" s="16">
        <f t="shared" si="3"/>
        <v>0.11643044208176434</v>
      </c>
      <c r="AN54" s="16">
        <f t="shared" si="4"/>
        <v>-2.8026166401105002E-2</v>
      </c>
      <c r="AO54" s="16">
        <f t="shared" si="5"/>
        <v>-3.4435515772202052E-7</v>
      </c>
      <c r="AP54" s="16">
        <f t="shared" si="6"/>
        <v>-1.5483643102925271E-2</v>
      </c>
      <c r="AQ54" s="16">
        <f t="shared" si="7"/>
        <v>4.647738323546946E-2</v>
      </c>
      <c r="AR54" s="16">
        <f t="shared" si="8"/>
        <v>-2.3410891406238079</v>
      </c>
      <c r="AS54" s="16">
        <f t="shared" si="9"/>
        <v>-3.6319645568728447</v>
      </c>
      <c r="AT54" s="16">
        <f t="shared" si="10"/>
        <v>-1.8618620466440916E-2</v>
      </c>
      <c r="AU54" s="16">
        <f t="shared" si="11"/>
        <v>-1.2512334622442722E-2</v>
      </c>
    </row>
    <row r="55" spans="25:47" ht="16" x14ac:dyDescent="0.2">
      <c r="Y55" s="12" t="s">
        <v>20</v>
      </c>
      <c r="Z55" s="20">
        <v>3740063</v>
      </c>
      <c r="AA55" s="20">
        <v>46581.21</v>
      </c>
      <c r="AB55" s="20">
        <v>2467.6872549999998</v>
      </c>
      <c r="AC55" s="20">
        <v>105820.6</v>
      </c>
      <c r="AD55" s="20">
        <v>156856.5</v>
      </c>
      <c r="AE55" s="20">
        <v>659691600</v>
      </c>
      <c r="AF55" s="20">
        <v>914432400</v>
      </c>
      <c r="AG55" s="20">
        <v>164413500</v>
      </c>
      <c r="AH55" s="20">
        <v>88970260</v>
      </c>
      <c r="AL55" s="12" t="s">
        <v>20</v>
      </c>
      <c r="AM55" s="16">
        <f t="shared" si="3"/>
        <v>-0.12036925507709384</v>
      </c>
      <c r="AN55" s="16">
        <f t="shared" si="4"/>
        <v>-4.5622620600624941E-3</v>
      </c>
      <c r="AO55" s="16">
        <f t="shared" si="5"/>
        <v>8.6054114945000038E-8</v>
      </c>
      <c r="AP55" s="16">
        <f t="shared" si="6"/>
        <v>-2.9087627204717137E-2</v>
      </c>
      <c r="AQ55" s="16">
        <f t="shared" si="7"/>
        <v>-5.8204462111461908E-3</v>
      </c>
      <c r="AR55" s="16">
        <f t="shared" si="8"/>
        <v>39.821481704711914</v>
      </c>
      <c r="AS55" s="16">
        <f t="shared" si="9"/>
        <v>-44.117133617401123</v>
      </c>
      <c r="AT55" s="16">
        <f t="shared" si="10"/>
        <v>48.597543895244598</v>
      </c>
      <c r="AU55" s="16">
        <f t="shared" si="11"/>
        <v>-3.6598962843418121</v>
      </c>
    </row>
    <row r="56" spans="25:47" ht="16" x14ac:dyDescent="0.2">
      <c r="Y56" s="12" t="s">
        <v>37</v>
      </c>
      <c r="Z56" s="20">
        <v>295155900</v>
      </c>
      <c r="AA56" s="20">
        <v>3650297</v>
      </c>
      <c r="AB56" s="20">
        <v>15902.458042</v>
      </c>
      <c r="AC56" s="20">
        <v>904943.8</v>
      </c>
      <c r="AD56" s="20">
        <v>16252730</v>
      </c>
      <c r="AE56" s="20">
        <v>2180970000</v>
      </c>
      <c r="AF56" s="20">
        <v>19468710000</v>
      </c>
      <c r="AG56" s="20">
        <v>53107390</v>
      </c>
      <c r="AH56" s="20">
        <v>481755400</v>
      </c>
      <c r="AL56" s="12" t="s">
        <v>37</v>
      </c>
      <c r="AM56" s="16">
        <f t="shared" si="3"/>
        <v>0.35947662591934204</v>
      </c>
      <c r="AN56" s="16">
        <f t="shared" si="4"/>
        <v>-0.48174628522247076</v>
      </c>
      <c r="AO56" s="16">
        <f t="shared" si="5"/>
        <v>-3.0713999876752496E-7</v>
      </c>
      <c r="AP56" s="16">
        <f t="shared" si="6"/>
        <v>8.3796326071023941E-3</v>
      </c>
      <c r="AQ56" s="16">
        <f t="shared" si="7"/>
        <v>2.6956671793013811</v>
      </c>
      <c r="AR56" s="16">
        <f t="shared" si="8"/>
        <v>-446.61487913131714</v>
      </c>
      <c r="AS56" s="16">
        <f t="shared" si="9"/>
        <v>-253.04040145874023</v>
      </c>
      <c r="AT56" s="16">
        <f t="shared" si="10"/>
        <v>2.6875174567103386</v>
      </c>
      <c r="AU56" s="16">
        <f t="shared" si="11"/>
        <v>23.282598495483398</v>
      </c>
    </row>
    <row r="57" spans="25:47" ht="16" x14ac:dyDescent="0.2">
      <c r="Y57" s="12" t="s">
        <v>15</v>
      </c>
      <c r="Z57" s="20">
        <v>60499580</v>
      </c>
      <c r="AA57" s="20">
        <v>566201.59999999998</v>
      </c>
      <c r="AB57" s="20">
        <v>22887.516551000001</v>
      </c>
      <c r="AC57" s="20">
        <v>1153453</v>
      </c>
      <c r="AD57" s="20">
        <v>2353859</v>
      </c>
      <c r="AE57" s="20">
        <v>5410268000</v>
      </c>
      <c r="AF57" s="20">
        <v>19168500000</v>
      </c>
      <c r="AG57" s="20">
        <v>39657360</v>
      </c>
      <c r="AH57" s="20">
        <v>394754000</v>
      </c>
      <c r="AL57" s="12" t="s">
        <v>15</v>
      </c>
      <c r="AM57" s="16">
        <f t="shared" si="3"/>
        <v>-3.5777478665113449</v>
      </c>
      <c r="AN57" s="16">
        <f t="shared" si="4"/>
        <v>-2.0157631603069603E-2</v>
      </c>
      <c r="AO57" s="16">
        <f t="shared" si="5"/>
        <v>1.0069925338029861E-8</v>
      </c>
      <c r="AP57" s="16">
        <f t="shared" si="6"/>
        <v>0.44158778805285692</v>
      </c>
      <c r="AQ57" s="16">
        <f t="shared" si="7"/>
        <v>-0.32326140813529491</v>
      </c>
      <c r="AR57" s="16">
        <f t="shared" si="8"/>
        <v>369.77953338623047</v>
      </c>
      <c r="AS57" s="16">
        <f t="shared" si="9"/>
        <v>-431.32054138183594</v>
      </c>
      <c r="AT57" s="16">
        <f t="shared" si="10"/>
        <v>1.1842698827385902</v>
      </c>
      <c r="AU57" s="16">
        <f t="shared" si="11"/>
        <v>-27.398660898208618</v>
      </c>
    </row>
    <row r="58" spans="25:47" ht="16" x14ac:dyDescent="0.2">
      <c r="Y58" s="12" t="s">
        <v>11</v>
      </c>
      <c r="Z58" s="20">
        <v>84651400</v>
      </c>
      <c r="AA58" s="20">
        <v>2022855</v>
      </c>
      <c r="AB58" s="20">
        <v>29036.072920999999</v>
      </c>
      <c r="AC58" s="20">
        <v>1762918</v>
      </c>
      <c r="AD58" s="20">
        <v>8598105</v>
      </c>
      <c r="AE58" s="20">
        <v>7335394000</v>
      </c>
      <c r="AF58" s="20">
        <v>16615530000</v>
      </c>
      <c r="AG58" s="20">
        <v>15167440</v>
      </c>
      <c r="AH58" s="20">
        <v>618581100</v>
      </c>
      <c r="AL58" s="12" t="s">
        <v>11</v>
      </c>
      <c r="AM58" s="16">
        <f t="shared" si="3"/>
        <v>3.5062044858932495E-2</v>
      </c>
      <c r="AN58" s="16">
        <f t="shared" si="4"/>
        <v>0.22549174493178725</v>
      </c>
      <c r="AO58" s="16">
        <f t="shared" si="5"/>
        <v>-4.8352740122936666E-7</v>
      </c>
      <c r="AP58" s="16">
        <f t="shared" si="6"/>
        <v>-1.8471081042662263E-2</v>
      </c>
      <c r="AQ58" s="16">
        <f t="shared" si="7"/>
        <v>-0.36322008445858955</v>
      </c>
      <c r="AR58" s="16">
        <f t="shared" si="8"/>
        <v>-94.694366455078125</v>
      </c>
      <c r="AS58" s="16">
        <f t="shared" si="9"/>
        <v>-1892.5942802429199</v>
      </c>
      <c r="AT58" s="16">
        <f t="shared" si="10"/>
        <v>3.2950795199722052</v>
      </c>
      <c r="AU58" s="16">
        <f t="shared" si="11"/>
        <v>-27.751329302787781</v>
      </c>
    </row>
    <row r="59" spans="25:47" ht="16" x14ac:dyDescent="0.2">
      <c r="Y59" s="12" t="s">
        <v>38</v>
      </c>
      <c r="Z59" s="20">
        <v>90999410</v>
      </c>
      <c r="AA59" s="20">
        <v>2140007</v>
      </c>
      <c r="AB59" s="20">
        <v>28840.876918000002</v>
      </c>
      <c r="AC59" s="20">
        <v>756993.3</v>
      </c>
      <c r="AD59" s="20">
        <v>9237798</v>
      </c>
      <c r="AE59" s="20">
        <v>3315112000</v>
      </c>
      <c r="AF59" s="20">
        <v>10495120000</v>
      </c>
      <c r="AG59" s="20">
        <v>139786800</v>
      </c>
      <c r="AH59" s="20">
        <v>744239000</v>
      </c>
      <c r="AL59" s="12" t="s">
        <v>38</v>
      </c>
      <c r="AM59" s="16">
        <f t="shared" si="3"/>
        <v>4.0623019635677338</v>
      </c>
      <c r="AN59" s="16">
        <f t="shared" si="4"/>
        <v>0.12048137886449695</v>
      </c>
      <c r="AO59" s="16">
        <f t="shared" si="5"/>
        <v>2.3575921659357846E-7</v>
      </c>
      <c r="AP59" s="16">
        <f t="shared" si="6"/>
        <v>-4.7823765780776739E-3</v>
      </c>
      <c r="AQ59" s="16">
        <f t="shared" si="7"/>
        <v>6.0375561937689781E-2</v>
      </c>
      <c r="AR59" s="16">
        <f t="shared" si="8"/>
        <v>-347.83912706375122</v>
      </c>
      <c r="AS59" s="16">
        <f t="shared" si="9"/>
        <v>-3458.0907707214355</v>
      </c>
      <c r="AT59" s="16">
        <f t="shared" si="10"/>
        <v>4.3397083878517151</v>
      </c>
      <c r="AU59" s="16">
        <f t="shared" si="11"/>
        <v>-10.991571187973022</v>
      </c>
    </row>
    <row r="60" spans="25:47" ht="16" x14ac:dyDescent="0.2">
      <c r="Y60" s="12" t="s">
        <v>14</v>
      </c>
      <c r="Z60" s="20">
        <v>11231240</v>
      </c>
      <c r="AA60" s="20">
        <v>97163.79</v>
      </c>
      <c r="AB60" s="20">
        <v>4272.5964720000002</v>
      </c>
      <c r="AC60" s="20">
        <v>212686.2</v>
      </c>
      <c r="AD60" s="20">
        <v>400704.8</v>
      </c>
      <c r="AE60" s="20">
        <v>1033196000</v>
      </c>
      <c r="AF60" s="20">
        <v>3582282000</v>
      </c>
      <c r="AG60" s="20">
        <v>7529131</v>
      </c>
      <c r="AH60" s="20">
        <v>74037690</v>
      </c>
      <c r="AL60" s="12" t="s">
        <v>14</v>
      </c>
      <c r="AM60" s="16">
        <f t="shared" si="3"/>
        <v>2.9843832906335592</v>
      </c>
      <c r="AN60" s="16">
        <f t="shared" si="4"/>
        <v>-9.182323410641402E-4</v>
      </c>
      <c r="AO60" s="16">
        <f t="shared" si="5"/>
        <v>8.9797140390146524E-8</v>
      </c>
      <c r="AP60" s="16">
        <f t="shared" si="6"/>
        <v>-1.3631395413540304E-2</v>
      </c>
      <c r="AQ60" s="16">
        <f t="shared" si="7"/>
        <v>-8.610175980720669E-3</v>
      </c>
      <c r="AR60" s="16">
        <f t="shared" si="8"/>
        <v>485.48163199424744</v>
      </c>
      <c r="AS60" s="16">
        <f t="shared" si="9"/>
        <v>-444.99917984008789</v>
      </c>
      <c r="AT60" s="16">
        <f t="shared" si="10"/>
        <v>0.20901357475668192</v>
      </c>
      <c r="AU60" s="16">
        <f t="shared" si="11"/>
        <v>-9.0490907430648804E-2</v>
      </c>
    </row>
    <row r="61" spans="25:47" ht="16" x14ac:dyDescent="0.2">
      <c r="Y61" s="12" t="s">
        <v>16</v>
      </c>
      <c r="Z61" s="20">
        <v>64879240</v>
      </c>
      <c r="AA61" s="20">
        <v>1652020</v>
      </c>
      <c r="AB61" s="20">
        <v>20401.350553</v>
      </c>
      <c r="AC61" s="20">
        <v>1865970</v>
      </c>
      <c r="AD61" s="20">
        <v>7129974</v>
      </c>
      <c r="AE61" s="20">
        <v>1899430000</v>
      </c>
      <c r="AF61" s="20">
        <v>7635211000</v>
      </c>
      <c r="AG61" s="20">
        <v>15141600</v>
      </c>
      <c r="AH61" s="20">
        <v>456174600</v>
      </c>
      <c r="AL61" s="12" t="s">
        <v>16</v>
      </c>
      <c r="AM61" s="16">
        <f t="shared" si="3"/>
        <v>2.9209245815873146</v>
      </c>
      <c r="AN61" s="16">
        <f t="shared" si="4"/>
        <v>-9.7759238909929991E-2</v>
      </c>
      <c r="AO61" s="16">
        <f t="shared" si="5"/>
        <v>-1.9339131540618837E-7</v>
      </c>
      <c r="AP61" s="16">
        <f t="shared" si="6"/>
        <v>0.4282281300984323</v>
      </c>
      <c r="AQ61" s="16">
        <f t="shared" si="7"/>
        <v>-0.24281614366918802</v>
      </c>
      <c r="AR61" s="16">
        <f t="shared" si="8"/>
        <v>-127.71991395950317</v>
      </c>
      <c r="AS61" s="16">
        <f t="shared" si="9"/>
        <v>431.86655139923096</v>
      </c>
      <c r="AT61" s="16">
        <f t="shared" si="10"/>
        <v>3.0971537791192532</v>
      </c>
      <c r="AU61" s="16">
        <f t="shared" si="11"/>
        <v>8.4718031287193298</v>
      </c>
    </row>
    <row r="62" spans="25:47" ht="16" x14ac:dyDescent="0.2">
      <c r="Y62" s="12" t="s">
        <v>28</v>
      </c>
      <c r="Z62" s="20">
        <v>970112.5</v>
      </c>
      <c r="AA62" s="20">
        <v>52545.51</v>
      </c>
      <c r="AB62" s="20">
        <v>448.06309499999998</v>
      </c>
      <c r="AC62" s="20">
        <v>60725.1</v>
      </c>
      <c r="AD62" s="20">
        <v>234757.9</v>
      </c>
      <c r="AE62" s="20">
        <v>2142268</v>
      </c>
      <c r="AF62" s="20">
        <v>28664930</v>
      </c>
      <c r="AG62" s="20">
        <v>33929.699999999997</v>
      </c>
      <c r="AH62" s="20">
        <v>5107698</v>
      </c>
      <c r="AL62" s="12" t="s">
        <v>28</v>
      </c>
      <c r="AM62" s="16">
        <f t="shared" si="3"/>
        <v>-3.1643307534977794E-2</v>
      </c>
      <c r="AN62" s="16">
        <f t="shared" si="4"/>
        <v>-1.3675398222403601E-3</v>
      </c>
      <c r="AO62" s="16">
        <f t="shared" si="5"/>
        <v>-1.4650265711679822E-7</v>
      </c>
      <c r="AP62" s="16">
        <f t="shared" si="6"/>
        <v>5.5083940242184326E-4</v>
      </c>
      <c r="AQ62" s="16">
        <f t="shared" si="7"/>
        <v>-3.2753300183685496E-2</v>
      </c>
      <c r="AR62" s="16">
        <f t="shared" si="8"/>
        <v>0.1666625440120697</v>
      </c>
      <c r="AS62" s="16">
        <f t="shared" si="9"/>
        <v>-1.5450834110379219</v>
      </c>
      <c r="AT62" s="16">
        <f t="shared" si="10"/>
        <v>-4.7184794893837534E-3</v>
      </c>
      <c r="AU62" s="16">
        <f t="shared" si="11"/>
        <v>0.47921602241694927</v>
      </c>
    </row>
    <row r="63" spans="25:47" ht="16" x14ac:dyDescent="0.2">
      <c r="Y63" s="12" t="s">
        <v>39</v>
      </c>
      <c r="Z63" s="20">
        <v>38042800</v>
      </c>
      <c r="AA63" s="20">
        <v>509461.9</v>
      </c>
      <c r="AB63" s="20">
        <v>2748.368759</v>
      </c>
      <c r="AC63" s="20">
        <v>173198.7</v>
      </c>
      <c r="AD63" s="20">
        <v>2263710</v>
      </c>
      <c r="AE63" s="20">
        <v>344774400</v>
      </c>
      <c r="AF63" s="20">
        <v>3005092000</v>
      </c>
      <c r="AG63" s="20">
        <v>10041580</v>
      </c>
      <c r="AH63" s="20">
        <v>76470180</v>
      </c>
      <c r="AL63" s="12" t="s">
        <v>39</v>
      </c>
      <c r="AM63" s="16">
        <f>O26-Z63</f>
        <v>1.1563246324658394</v>
      </c>
      <c r="AN63" s="16">
        <f t="shared" si="4"/>
        <v>1.4324838994070888E-3</v>
      </c>
      <c r="AO63" s="16">
        <f t="shared" si="5"/>
        <v>-3.0996943678474054E-8</v>
      </c>
      <c r="AP63" s="16">
        <f t="shared" si="6"/>
        <v>-4.6634435799205676E-2</v>
      </c>
      <c r="AQ63" s="16">
        <f t="shared" si="7"/>
        <v>-0.41488455794751644</v>
      </c>
      <c r="AR63" s="16">
        <f t="shared" si="8"/>
        <v>-13.505870580673218</v>
      </c>
      <c r="AS63" s="16">
        <f t="shared" si="9"/>
        <v>-318.35936880111694</v>
      </c>
      <c r="AT63" s="16">
        <f t="shared" si="10"/>
        <v>-2.2553446795791388</v>
      </c>
      <c r="AU63" s="16">
        <f t="shared" si="11"/>
        <v>-4.1975897699594498</v>
      </c>
    </row>
    <row r="64" spans="25:47" ht="16" x14ac:dyDescent="0.2">
      <c r="Y64" s="12" t="s">
        <v>40</v>
      </c>
      <c r="Z64" s="20">
        <v>26149510</v>
      </c>
      <c r="AA64" s="20">
        <v>314103.40000000002</v>
      </c>
      <c r="AB64" s="20">
        <v>1223.458216</v>
      </c>
      <c r="AC64" s="20">
        <v>96035.25</v>
      </c>
      <c r="AD64" s="20">
        <v>1400855</v>
      </c>
      <c r="AE64" s="20">
        <v>149623000</v>
      </c>
      <c r="AF64" s="20">
        <v>1752250000</v>
      </c>
      <c r="AG64" s="20">
        <v>2103459</v>
      </c>
      <c r="AH64" s="20">
        <v>31688160</v>
      </c>
      <c r="AL64" s="12" t="s">
        <v>40</v>
      </c>
      <c r="AM64" s="16">
        <f t="shared" ref="AM64:AM72" si="12">O27-Z64</f>
        <v>-4.2647010684013367</v>
      </c>
      <c r="AN64" s="16">
        <f t="shared" ref="AN64:AN72" si="13">P27-AA64</f>
        <v>4.2204764497000724E-2</v>
      </c>
      <c r="AO64" s="16">
        <f t="shared" ref="AO64:AO72" si="14">Q27-AB64</f>
        <v>4.5024808059679344E-7</v>
      </c>
      <c r="AP64" s="16">
        <f t="shared" ref="AP64:AP72" si="15">R27-AC64</f>
        <v>-2.5975781609304249E-3</v>
      </c>
      <c r="AQ64" s="16">
        <f t="shared" ref="AQ64:AQ72" si="16">S27-AD64</f>
        <v>-0.16534500592388213</v>
      </c>
      <c r="AR64" s="16">
        <f t="shared" ref="AR64:AR72" si="17">T27-AE64</f>
        <v>-13.083294212818146</v>
      </c>
      <c r="AS64" s="16">
        <f t="shared" ref="AS64:AS72" si="18">U27-AF64</f>
        <v>449.95865201950073</v>
      </c>
      <c r="AT64" s="16">
        <f t="shared" ref="AT64:AT72" si="19">V27-AG64</f>
        <v>-0.22437892388552427</v>
      </c>
      <c r="AU64" s="16">
        <f t="shared" ref="AU64:AU72" si="20">W27-AH64</f>
        <v>-0.83957470953464508</v>
      </c>
    </row>
    <row r="65" spans="25:47" ht="16" x14ac:dyDescent="0.2">
      <c r="Y65" s="12" t="s">
        <v>10</v>
      </c>
      <c r="Z65" s="20">
        <v>46934810</v>
      </c>
      <c r="AA65" s="20">
        <v>236634.6</v>
      </c>
      <c r="AB65" s="20">
        <v>12825.790992</v>
      </c>
      <c r="AC65" s="20">
        <v>552418.4</v>
      </c>
      <c r="AD65" s="20">
        <v>894674</v>
      </c>
      <c r="AE65" s="20">
        <v>2375660000</v>
      </c>
      <c r="AF65" s="20">
        <v>8250965000</v>
      </c>
      <c r="AG65" s="20">
        <v>3431668</v>
      </c>
      <c r="AH65" s="20">
        <v>154615800</v>
      </c>
      <c r="AL65" s="12" t="s">
        <v>10</v>
      </c>
      <c r="AM65" s="16">
        <f t="shared" si="12"/>
        <v>-2.5768215730786324</v>
      </c>
      <c r="AN65" s="16">
        <f t="shared" si="13"/>
        <v>6.7093756806571037E-3</v>
      </c>
      <c r="AO65" s="16">
        <f t="shared" si="14"/>
        <v>3.4474942367523909E-7</v>
      </c>
      <c r="AP65" s="16">
        <f t="shared" si="15"/>
        <v>-1.5296221827156842E-2</v>
      </c>
      <c r="AQ65" s="16">
        <f t="shared" si="16"/>
        <v>-1.1584114981815219E-3</v>
      </c>
      <c r="AR65" s="16">
        <f t="shared" si="17"/>
        <v>125.12104082107544</v>
      </c>
      <c r="AS65" s="16">
        <f t="shared" si="18"/>
        <v>-326.7851676940918</v>
      </c>
      <c r="AT65" s="16">
        <f t="shared" si="19"/>
        <v>0.16628760611638427</v>
      </c>
      <c r="AU65" s="16">
        <f t="shared" si="20"/>
        <v>22.726498991250992</v>
      </c>
    </row>
    <row r="66" spans="25:47" ht="16" x14ac:dyDescent="0.2">
      <c r="Y66" s="12" t="s">
        <v>12</v>
      </c>
      <c r="Z66" s="20">
        <v>44309660</v>
      </c>
      <c r="AA66" s="20">
        <v>803815.4</v>
      </c>
      <c r="AB66" s="20">
        <v>9290.1113380000006</v>
      </c>
      <c r="AC66" s="20">
        <v>834310</v>
      </c>
      <c r="AD66" s="20">
        <v>3524179</v>
      </c>
      <c r="AE66" s="20">
        <v>1882551000</v>
      </c>
      <c r="AF66" s="20">
        <v>7801946000</v>
      </c>
      <c r="AG66" s="20">
        <v>6961986</v>
      </c>
      <c r="AH66" s="20">
        <v>246101600</v>
      </c>
      <c r="AL66" s="12" t="s">
        <v>12</v>
      </c>
      <c r="AM66" s="16">
        <f t="shared" si="12"/>
        <v>4.6477788835763931</v>
      </c>
      <c r="AN66" s="16">
        <f t="shared" si="13"/>
        <v>-3.2781603164039552E-2</v>
      </c>
      <c r="AO66" s="16">
        <f t="shared" si="14"/>
        <v>1.3473072613123804E-7</v>
      </c>
      <c r="AP66" s="16">
        <f t="shared" si="15"/>
        <v>-4.1458257124759257E-2</v>
      </c>
      <c r="AQ66" s="16">
        <f t="shared" si="16"/>
        <v>-0.12308969721198082</v>
      </c>
      <c r="AR66" s="16">
        <f t="shared" si="17"/>
        <v>-201.06413602828979</v>
      </c>
      <c r="AS66" s="16">
        <f t="shared" si="18"/>
        <v>184.9175910949707</v>
      </c>
      <c r="AT66" s="16">
        <f t="shared" si="19"/>
        <v>-0.4677593857049942</v>
      </c>
      <c r="AU66" s="16">
        <f t="shared" si="20"/>
        <v>-18.915521800518036</v>
      </c>
    </row>
    <row r="67" spans="25:47" ht="16" x14ac:dyDescent="0.2">
      <c r="Y67" s="12" t="s">
        <v>17</v>
      </c>
      <c r="Z67" s="20">
        <v>10585010</v>
      </c>
      <c r="AA67" s="20">
        <v>94607.73</v>
      </c>
      <c r="AB67" s="20">
        <v>3847.1941710000001</v>
      </c>
      <c r="AC67" s="20">
        <v>300035.40000000002</v>
      </c>
      <c r="AD67" s="20">
        <v>390455.4</v>
      </c>
      <c r="AE67" s="20">
        <v>793985200</v>
      </c>
      <c r="AF67" s="20">
        <v>3259195000</v>
      </c>
      <c r="AG67" s="20">
        <v>2479940</v>
      </c>
      <c r="AH67" s="20">
        <v>74013480</v>
      </c>
      <c r="AL67" s="12" t="s">
        <v>17</v>
      </c>
      <c r="AM67" s="16">
        <f t="shared" si="12"/>
        <v>2.5932527091354132</v>
      </c>
      <c r="AN67" s="16">
        <f t="shared" si="13"/>
        <v>2.6931594766210765E-4</v>
      </c>
      <c r="AO67" s="16">
        <f t="shared" si="14"/>
        <v>-1.1465226634754799E-7</v>
      </c>
      <c r="AP67" s="16">
        <f t="shared" si="15"/>
        <v>2.5073581200558692E-2</v>
      </c>
      <c r="AQ67" s="16">
        <f t="shared" si="16"/>
        <v>3.9366245386190712E-2</v>
      </c>
      <c r="AR67" s="16">
        <f t="shared" si="17"/>
        <v>-32.805294394493103</v>
      </c>
      <c r="AS67" s="16">
        <f t="shared" si="18"/>
        <v>-103.88392496109009</v>
      </c>
      <c r="AT67" s="16">
        <f t="shared" si="19"/>
        <v>-0.24584745103493333</v>
      </c>
      <c r="AU67" s="16">
        <f t="shared" si="20"/>
        <v>-2.0420240610837936</v>
      </c>
    </row>
    <row r="68" spans="25:47" ht="16" x14ac:dyDescent="0.2">
      <c r="Y68" s="12" t="s">
        <v>41</v>
      </c>
      <c r="Z68" s="20">
        <v>263199500</v>
      </c>
      <c r="AA68" s="20">
        <v>5996240</v>
      </c>
      <c r="AB68" s="20">
        <v>60576.508962</v>
      </c>
      <c r="AC68" s="20">
        <v>2328734</v>
      </c>
      <c r="AD68" s="20">
        <v>26419190</v>
      </c>
      <c r="AE68" s="20">
        <v>8194854000</v>
      </c>
      <c r="AF68" s="20">
        <v>30747580000</v>
      </c>
      <c r="AG68" s="20">
        <v>177574700</v>
      </c>
      <c r="AH68" s="20">
        <v>1707550000</v>
      </c>
      <c r="AL68" s="12" t="s">
        <v>41</v>
      </c>
      <c r="AM68" s="16">
        <f t="shared" si="12"/>
        <v>35.552647292613983</v>
      </c>
      <c r="AN68" s="16">
        <f t="shared" si="13"/>
        <v>-0.44009924307465553</v>
      </c>
      <c r="AO68" s="16">
        <f t="shared" si="14"/>
        <v>1.7094134818762541E-7</v>
      </c>
      <c r="AP68" s="16">
        <f t="shared" si="15"/>
        <v>6.2069211155176163E-2</v>
      </c>
      <c r="AQ68" s="16">
        <f t="shared" si="16"/>
        <v>3.2610017694532871</v>
      </c>
      <c r="AR68" s="16">
        <f t="shared" si="17"/>
        <v>-438.04302597045898</v>
      </c>
      <c r="AS68" s="16">
        <f t="shared" si="18"/>
        <v>-2426.7157211303711</v>
      </c>
      <c r="AT68" s="16">
        <f t="shared" si="19"/>
        <v>-33.3254654109478</v>
      </c>
      <c r="AU68" s="16">
        <f t="shared" si="20"/>
        <v>407.08690595626831</v>
      </c>
    </row>
    <row r="69" spans="25:47" ht="16" x14ac:dyDescent="0.2">
      <c r="Y69" s="12" t="s">
        <v>21</v>
      </c>
      <c r="Z69" s="20">
        <v>120417700</v>
      </c>
      <c r="AA69" s="20">
        <v>325261.3</v>
      </c>
      <c r="AB69" s="20">
        <v>28774.591208000002</v>
      </c>
      <c r="AC69" s="20">
        <v>144713.4</v>
      </c>
      <c r="AD69" s="20">
        <v>886408</v>
      </c>
      <c r="AE69" s="20">
        <v>1628901000</v>
      </c>
      <c r="AF69" s="20">
        <v>-326149600</v>
      </c>
      <c r="AG69" s="20">
        <v>101716800</v>
      </c>
      <c r="AH69" s="20">
        <v>1918271000</v>
      </c>
      <c r="AL69" s="12" t="s">
        <v>21</v>
      </c>
      <c r="AM69" s="16">
        <f t="shared" si="12"/>
        <v>-44.850394397974014</v>
      </c>
      <c r="AN69" s="16">
        <f t="shared" si="13"/>
        <v>3.1943952024448663E-2</v>
      </c>
      <c r="AO69" s="16">
        <f t="shared" si="14"/>
        <v>4.6759669203311205E-7</v>
      </c>
      <c r="AP69" s="16">
        <f t="shared" si="15"/>
        <v>7.025606173556298E-4</v>
      </c>
      <c r="AQ69" s="16">
        <f t="shared" si="16"/>
        <v>4.9859032849781215E-2</v>
      </c>
      <c r="AR69" s="16">
        <f t="shared" si="17"/>
        <v>417.27989792823792</v>
      </c>
      <c r="AS69" s="16">
        <f t="shared" si="18"/>
        <v>36.202064275741577</v>
      </c>
      <c r="AT69" s="16">
        <f t="shared" si="19"/>
        <v>42.668012201786041</v>
      </c>
      <c r="AU69" s="16">
        <f t="shared" si="20"/>
        <v>-458.80265092849731</v>
      </c>
    </row>
    <row r="70" spans="25:47" ht="16" x14ac:dyDescent="0.2">
      <c r="Y70" s="12" t="s">
        <v>22</v>
      </c>
      <c r="Z70" s="20">
        <v>39075450</v>
      </c>
      <c r="AA70" s="20">
        <v>606588.69999999995</v>
      </c>
      <c r="AB70" s="20">
        <v>16134.268128</v>
      </c>
      <c r="AC70" s="20">
        <v>544691.9</v>
      </c>
      <c r="AD70" s="20">
        <v>1869283</v>
      </c>
      <c r="AE70" s="20">
        <v>12653710000</v>
      </c>
      <c r="AF70" s="20">
        <v>3804437000</v>
      </c>
      <c r="AG70" s="20">
        <v>971321800</v>
      </c>
      <c r="AH70" s="20">
        <v>752838400</v>
      </c>
      <c r="AL70" s="12" t="s">
        <v>22</v>
      </c>
      <c r="AM70" s="16">
        <f t="shared" si="12"/>
        <v>1.4210693016648293</v>
      </c>
      <c r="AN70" s="16">
        <f t="shared" si="13"/>
        <v>-3.5456234472803771E-2</v>
      </c>
      <c r="AO70" s="16">
        <f t="shared" si="14"/>
        <v>2.4090695660561323E-8</v>
      </c>
      <c r="AP70" s="16">
        <f t="shared" si="15"/>
        <v>-3.7960700341500342E-2</v>
      </c>
      <c r="AQ70" s="16">
        <f t="shared" si="16"/>
        <v>0.43563486891798675</v>
      </c>
      <c r="AR70" s="16">
        <f t="shared" si="17"/>
        <v>1888.3139705657959</v>
      </c>
      <c r="AS70" s="16">
        <f t="shared" si="18"/>
        <v>448.49499082565308</v>
      </c>
      <c r="AT70" s="16">
        <f t="shared" si="19"/>
        <v>-37.018418908119202</v>
      </c>
      <c r="AU70" s="16">
        <f t="shared" si="20"/>
        <v>29.501317501068115</v>
      </c>
    </row>
    <row r="71" spans="25:47" ht="16" x14ac:dyDescent="0.2">
      <c r="Y71" s="12" t="s">
        <v>29</v>
      </c>
      <c r="Z71" s="20">
        <v>22687030</v>
      </c>
      <c r="AA71" s="20">
        <v>1301431</v>
      </c>
      <c r="AB71" s="20">
        <v>8823.6314380000003</v>
      </c>
      <c r="AC71" s="20">
        <v>1198438</v>
      </c>
      <c r="AD71" s="20">
        <v>5794293</v>
      </c>
      <c r="AE71" s="20">
        <v>309588500</v>
      </c>
      <c r="AF71" s="20">
        <v>418682400</v>
      </c>
      <c r="AG71" s="20">
        <v>7032440</v>
      </c>
      <c r="AH71" s="20">
        <v>121262000</v>
      </c>
      <c r="AL71" s="12" t="s">
        <v>29</v>
      </c>
      <c r="AM71" s="16">
        <f t="shared" si="12"/>
        <v>3.3348056487739086</v>
      </c>
      <c r="AN71" s="16">
        <f t="shared" si="13"/>
        <v>-0.38697991496883333</v>
      </c>
      <c r="AO71" s="16">
        <f t="shared" si="14"/>
        <v>2.3094071366358548E-7</v>
      </c>
      <c r="AP71" s="16">
        <f t="shared" si="15"/>
        <v>-0.19428198109380901</v>
      </c>
      <c r="AQ71" s="16">
        <f t="shared" si="16"/>
        <v>0.10968408733606339</v>
      </c>
      <c r="AR71" s="16">
        <f t="shared" si="17"/>
        <v>-45.639934182167053</v>
      </c>
      <c r="AS71" s="16">
        <f t="shared" si="18"/>
        <v>7.9777948260307312</v>
      </c>
      <c r="AT71" s="16">
        <f t="shared" si="19"/>
        <v>0.4654381237924099</v>
      </c>
      <c r="AU71" s="16">
        <f t="shared" si="20"/>
        <v>-5.639592707157135</v>
      </c>
    </row>
    <row r="72" spans="25:47" ht="16" x14ac:dyDescent="0.2">
      <c r="Y72" s="12" t="s">
        <v>42</v>
      </c>
      <c r="Z72" s="20">
        <v>70429180</v>
      </c>
      <c r="AA72" s="20">
        <v>815933.7</v>
      </c>
      <c r="AB72" s="20">
        <v>6904.5093870000001</v>
      </c>
      <c r="AC72" s="20">
        <v>245363.4</v>
      </c>
      <c r="AD72" s="20">
        <v>3556657</v>
      </c>
      <c r="AE72" s="20">
        <v>599963000</v>
      </c>
      <c r="AF72" s="20">
        <v>4647887000</v>
      </c>
      <c r="AG72" s="20">
        <v>17653460</v>
      </c>
      <c r="AH72" s="20">
        <v>184668300</v>
      </c>
      <c r="AL72" s="12" t="s">
        <v>42</v>
      </c>
      <c r="AM72" s="16">
        <f t="shared" si="12"/>
        <v>-3.2555419504642487</v>
      </c>
      <c r="AN72" s="16">
        <f t="shared" si="13"/>
        <v>-2.8451725374907255E-3</v>
      </c>
      <c r="AO72" s="16">
        <f t="shared" si="14"/>
        <v>-3.0681167118018493E-7</v>
      </c>
      <c r="AP72" s="16">
        <f t="shared" si="15"/>
        <v>-5.83170450408943E-3</v>
      </c>
      <c r="AQ72" s="16">
        <f t="shared" si="16"/>
        <v>7.8145246021449566E-2</v>
      </c>
      <c r="AR72" s="16">
        <f t="shared" si="17"/>
        <v>-22.392178416252136</v>
      </c>
      <c r="AS72" s="16">
        <f t="shared" si="18"/>
        <v>-319.68841361999512</v>
      </c>
      <c r="AT72" s="16">
        <f t="shared" si="19"/>
        <v>-4.1939292401075363</v>
      </c>
      <c r="AU72" s="16">
        <f t="shared" si="20"/>
        <v>-36.783632904291153</v>
      </c>
    </row>
    <row r="74" spans="25:47" ht="16" x14ac:dyDescent="0.2">
      <c r="Y74" s="12" t="s">
        <v>74</v>
      </c>
      <c r="Z74" s="13">
        <f>SUM(Z40:Z72)</f>
        <v>2451553231.6999998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5F7A-C555-454D-AC5F-CCEA51DA68D8}">
  <dimension ref="A1:J34"/>
  <sheetViews>
    <sheetView workbookViewId="0">
      <selection sqref="A1:J34"/>
    </sheetView>
  </sheetViews>
  <sheetFormatPr baseColWidth="10" defaultRowHeight="15" x14ac:dyDescent="0.2"/>
  <sheetData>
    <row r="1" spans="1:10" x14ac:dyDescent="0.2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2">
      <c r="A2" s="4" t="s">
        <v>18</v>
      </c>
      <c r="B2">
        <v>38097870.269570157</v>
      </c>
      <c r="C2">
        <v>545962.86573029403</v>
      </c>
      <c r="D2">
        <v>13695.55925058196</v>
      </c>
      <c r="E2">
        <v>536271.21722620586</v>
      </c>
      <c r="F2">
        <v>2413220.4775179271</v>
      </c>
      <c r="G2">
        <v>15738681516.124769</v>
      </c>
      <c r="H2">
        <v>8106463091.4624071</v>
      </c>
      <c r="I2">
        <v>1700050830.6961031</v>
      </c>
      <c r="J2">
        <v>648054691.07235754</v>
      </c>
    </row>
    <row r="3" spans="1:10" x14ac:dyDescent="0.2">
      <c r="A3" s="4" t="s">
        <v>23</v>
      </c>
      <c r="B3">
        <v>18134638.86145388</v>
      </c>
      <c r="C3">
        <v>965950.11819187761</v>
      </c>
      <c r="D3">
        <v>7917.6953702141191</v>
      </c>
      <c r="E3">
        <v>964368.27017912106</v>
      </c>
      <c r="F3">
        <v>4300462.2054106938</v>
      </c>
      <c r="G3">
        <v>242349027.21393311</v>
      </c>
      <c r="H3">
        <v>523252761.03949451</v>
      </c>
      <c r="I3">
        <v>3395595.0816250611</v>
      </c>
      <c r="J3">
        <v>105531184.3988317</v>
      </c>
    </row>
    <row r="4" spans="1:10" x14ac:dyDescent="0.2">
      <c r="A4" s="4" t="s">
        <v>24</v>
      </c>
      <c r="B4">
        <v>4882402.7703914298</v>
      </c>
      <c r="C4">
        <v>260063.49335935171</v>
      </c>
      <c r="D4">
        <v>2131.6872150576478</v>
      </c>
      <c r="E4">
        <v>259637.61120207101</v>
      </c>
      <c r="F4">
        <v>1157816.7476105711</v>
      </c>
      <c r="G4">
        <v>65247815.019135833</v>
      </c>
      <c r="H4">
        <v>140875743.356787</v>
      </c>
      <c r="I4">
        <v>914198.6758221318</v>
      </c>
      <c r="J4">
        <v>28412241.953531612</v>
      </c>
    </row>
    <row r="5" spans="1:10" x14ac:dyDescent="0.2">
      <c r="A5" s="4" t="s">
        <v>19</v>
      </c>
      <c r="B5">
        <v>11046267.38689369</v>
      </c>
      <c r="C5">
        <v>131608.5121185772</v>
      </c>
      <c r="D5">
        <v>2311.4436162002212</v>
      </c>
      <c r="E5">
        <v>98429.895618095528</v>
      </c>
      <c r="F5">
        <v>675737.82272647612</v>
      </c>
      <c r="G5">
        <v>3762969379.7103758</v>
      </c>
      <c r="H5">
        <v>2202209657.095685</v>
      </c>
      <c r="I5">
        <v>1086139613.5753</v>
      </c>
      <c r="J5">
        <v>214828223.97896859</v>
      </c>
    </row>
    <row r="6" spans="1:10" x14ac:dyDescent="0.2">
      <c r="A6" s="4" t="s">
        <v>30</v>
      </c>
      <c r="B6">
        <v>52162009.486082658</v>
      </c>
      <c r="C6">
        <v>754518.83989361289</v>
      </c>
      <c r="D6">
        <v>29473.392183344251</v>
      </c>
      <c r="E6">
        <v>592415.18288521946</v>
      </c>
      <c r="F6">
        <v>3673858.3356538611</v>
      </c>
      <c r="G6">
        <v>23825781825.000332</v>
      </c>
      <c r="H6">
        <v>8546554266.713295</v>
      </c>
      <c r="I6">
        <v>16680466.30616368</v>
      </c>
      <c r="J6">
        <v>518543072.71688539</v>
      </c>
    </row>
    <row r="7" spans="1:10" x14ac:dyDescent="0.2">
      <c r="A7" s="4" t="s">
        <v>25</v>
      </c>
      <c r="B7">
        <v>13240571.492357669</v>
      </c>
      <c r="C7">
        <v>637235.83679790108</v>
      </c>
      <c r="D7">
        <v>3820.6150444754721</v>
      </c>
      <c r="E7">
        <v>409561.54739394359</v>
      </c>
      <c r="F7">
        <v>2836710.1205892442</v>
      </c>
      <c r="G7">
        <v>136269429.71545649</v>
      </c>
      <c r="H7">
        <v>3000499088.9409671</v>
      </c>
      <c r="I7">
        <v>1533351.1829800201</v>
      </c>
      <c r="J7">
        <v>52700241.46889741</v>
      </c>
    </row>
    <row r="8" spans="1:10" x14ac:dyDescent="0.2">
      <c r="A8" s="4" t="s">
        <v>26</v>
      </c>
      <c r="B8">
        <v>220606.23400273599</v>
      </c>
      <c r="C8">
        <v>9490.0801722641554</v>
      </c>
      <c r="D8">
        <v>17.715448326486982</v>
      </c>
      <c r="E8">
        <v>5049.0859092622386</v>
      </c>
      <c r="F8">
        <v>44034.574511682578</v>
      </c>
      <c r="G8">
        <v>574353.93509664224</v>
      </c>
      <c r="H8">
        <v>6337088.6589532727</v>
      </c>
      <c r="I8">
        <v>28663.603457340709</v>
      </c>
      <c r="J8">
        <v>395208.76319836138</v>
      </c>
    </row>
    <row r="9" spans="1:10" x14ac:dyDescent="0.2">
      <c r="A9" s="4" t="s">
        <v>13</v>
      </c>
      <c r="B9">
        <v>5590900.6456041271</v>
      </c>
      <c r="C9">
        <v>78965.706214517937</v>
      </c>
      <c r="D9">
        <v>1589.15173023946</v>
      </c>
      <c r="E9">
        <v>40220.673553441578</v>
      </c>
      <c r="F9">
        <v>340419.00278486719</v>
      </c>
      <c r="G9">
        <v>65113108.418966517</v>
      </c>
      <c r="H9">
        <v>1729795820.429708</v>
      </c>
      <c r="I9">
        <v>103882205.3776722</v>
      </c>
      <c r="J9">
        <v>64959906.624782227</v>
      </c>
    </row>
    <row r="10" spans="1:10" x14ac:dyDescent="0.2">
      <c r="A10" s="4" t="s">
        <v>27</v>
      </c>
      <c r="B10">
        <v>1868963.179391695</v>
      </c>
      <c r="C10">
        <v>100078.330127015</v>
      </c>
      <c r="D10">
        <v>2308.111141108237</v>
      </c>
      <c r="E10">
        <v>229730.31140492961</v>
      </c>
      <c r="F10">
        <v>445835.08965824282</v>
      </c>
      <c r="G10">
        <v>9748175.1150516625</v>
      </c>
      <c r="H10">
        <v>109524661.68510871</v>
      </c>
      <c r="I10">
        <v>920776.42931478703</v>
      </c>
      <c r="J10">
        <v>6684616.129526332</v>
      </c>
    </row>
    <row r="11" spans="1:10" x14ac:dyDescent="0.2">
      <c r="A11" s="4" t="s">
        <v>20</v>
      </c>
      <c r="B11">
        <v>5333328.4388962239</v>
      </c>
      <c r="C11">
        <v>49273.578140252961</v>
      </c>
      <c r="D11">
        <v>3181.302478245349</v>
      </c>
      <c r="E11">
        <v>122106.90535389259</v>
      </c>
      <c r="F11">
        <v>165532.94050324499</v>
      </c>
      <c r="G11">
        <v>656863691.60847998</v>
      </c>
      <c r="H11">
        <v>1433237660.162751</v>
      </c>
      <c r="I11">
        <v>126711290.6091987</v>
      </c>
      <c r="J11">
        <v>119298643.2055071</v>
      </c>
    </row>
    <row r="12" spans="1:10" x14ac:dyDescent="0.2">
      <c r="A12" s="4" t="s">
        <v>15</v>
      </c>
      <c r="B12">
        <v>88375013.408374146</v>
      </c>
      <c r="C12">
        <v>2797426.5464767241</v>
      </c>
      <c r="D12">
        <v>27552.005603611131</v>
      </c>
      <c r="E12">
        <v>2042653.514217732</v>
      </c>
      <c r="F12">
        <v>12431110.556173351</v>
      </c>
      <c r="G12">
        <v>756122204.90040267</v>
      </c>
      <c r="H12">
        <v>22097209763.239052</v>
      </c>
      <c r="I12">
        <v>16505603.419740479</v>
      </c>
      <c r="J12">
        <v>389467853.82365328</v>
      </c>
    </row>
    <row r="13" spans="1:10" x14ac:dyDescent="0.2">
      <c r="A13" s="4" t="s">
        <v>11</v>
      </c>
      <c r="B13">
        <v>122108426.3788635</v>
      </c>
      <c r="C13">
        <v>2813657.6402281271</v>
      </c>
      <c r="D13">
        <v>47261.224915422863</v>
      </c>
      <c r="E13">
        <v>2824465.0946530928</v>
      </c>
      <c r="F13">
        <v>11908758.756439921</v>
      </c>
      <c r="G13">
        <v>6219908194.0066662</v>
      </c>
      <c r="H13">
        <v>25019735955.727402</v>
      </c>
      <c r="I13">
        <v>30032012.093285471</v>
      </c>
      <c r="J13">
        <v>879441121.55516648</v>
      </c>
    </row>
    <row r="14" spans="1:10" x14ac:dyDescent="0.2">
      <c r="A14" s="4" t="s">
        <v>14</v>
      </c>
      <c r="B14">
        <v>16570315.01407015</v>
      </c>
      <c r="C14">
        <v>524517.47746438568</v>
      </c>
      <c r="D14">
        <v>5166.0010506770859</v>
      </c>
      <c r="E14">
        <v>382997.53391582478</v>
      </c>
      <c r="F14">
        <v>2330833.2292825021</v>
      </c>
      <c r="G14">
        <v>141772913.41882551</v>
      </c>
      <c r="H14">
        <v>4143226830.6073222</v>
      </c>
      <c r="I14">
        <v>3094800.6412013401</v>
      </c>
      <c r="J14">
        <v>73025222.591934979</v>
      </c>
    </row>
    <row r="15" spans="1:10" x14ac:dyDescent="0.2">
      <c r="A15" s="4" t="s">
        <v>16</v>
      </c>
      <c r="B15">
        <v>80402942.554466575</v>
      </c>
      <c r="C15">
        <v>4440637.6157164322</v>
      </c>
      <c r="D15">
        <v>23141.932040680309</v>
      </c>
      <c r="E15">
        <v>3051561.2508924711</v>
      </c>
      <c r="F15">
        <v>19803140.546460811</v>
      </c>
      <c r="G15">
        <v>945108112.18020713</v>
      </c>
      <c r="H15">
        <v>7728891444.2055864</v>
      </c>
      <c r="I15">
        <v>7697397.9395975936</v>
      </c>
      <c r="J15">
        <v>321906917.75583673</v>
      </c>
    </row>
    <row r="16" spans="1:10" x14ac:dyDescent="0.2">
      <c r="A16" s="4" t="s">
        <v>28</v>
      </c>
      <c r="B16">
        <v>947454.83122345957</v>
      </c>
      <c r="C16">
        <v>46918.89211325784</v>
      </c>
      <c r="D16">
        <v>420.49329323532822</v>
      </c>
      <c r="E16">
        <v>55583.21329863018</v>
      </c>
      <c r="F16">
        <v>209034.18851391651</v>
      </c>
      <c r="G16">
        <v>11863092.722642951</v>
      </c>
      <c r="H16">
        <v>37445486.147023991</v>
      </c>
      <c r="I16">
        <v>69703.545121843286</v>
      </c>
      <c r="J16">
        <v>5394812.493331111</v>
      </c>
    </row>
    <row r="17" spans="1:10" x14ac:dyDescent="0.2">
      <c r="A17" s="4" t="s">
        <v>10</v>
      </c>
      <c r="B17">
        <v>35442883.836108297</v>
      </c>
      <c r="C17">
        <v>372763.64492785319</v>
      </c>
      <c r="D17">
        <v>14087.657778158509</v>
      </c>
      <c r="E17">
        <v>985921.76639514882</v>
      </c>
      <c r="F17">
        <v>1645757.0068623871</v>
      </c>
      <c r="G17">
        <v>221288745.2521815</v>
      </c>
      <c r="H17">
        <v>11210276226.74407</v>
      </c>
      <c r="I17">
        <v>8995174.5981947165</v>
      </c>
      <c r="J17">
        <v>167550628.4736155</v>
      </c>
    </row>
    <row r="18" spans="1:10" x14ac:dyDescent="0.2">
      <c r="A18" s="4" t="s">
        <v>12</v>
      </c>
      <c r="B18">
        <v>63788341.464279987</v>
      </c>
      <c r="C18">
        <v>851367.08800546476</v>
      </c>
      <c r="D18">
        <v>12053.984209484741</v>
      </c>
      <c r="E18">
        <v>966012.50606652419</v>
      </c>
      <c r="F18">
        <v>3723686.1956232549</v>
      </c>
      <c r="G18">
        <v>1874302503.966944</v>
      </c>
      <c r="H18">
        <v>12384255513.744761</v>
      </c>
      <c r="I18">
        <v>5338353.3073148122</v>
      </c>
      <c r="J18">
        <v>332507516.64276952</v>
      </c>
    </row>
    <row r="19" spans="1:10" x14ac:dyDescent="0.2">
      <c r="A19" s="4" t="s">
        <v>17</v>
      </c>
      <c r="B19">
        <v>12991324.65818803</v>
      </c>
      <c r="C19">
        <v>237975.16085661051</v>
      </c>
      <c r="D19">
        <v>4340.2973649961132</v>
      </c>
      <c r="E19">
        <v>478315.24386904348</v>
      </c>
      <c r="F19">
        <v>1011386.769783504</v>
      </c>
      <c r="G19">
        <v>403304633.70464242</v>
      </c>
      <c r="H19">
        <v>3297538669.880784</v>
      </c>
      <c r="I19">
        <v>1286416.0215292999</v>
      </c>
      <c r="J19">
        <v>52861328.45028872</v>
      </c>
    </row>
    <row r="20" spans="1:10" x14ac:dyDescent="0.2">
      <c r="A20" s="4" t="s">
        <v>21</v>
      </c>
      <c r="B20">
        <v>16195298.375293501</v>
      </c>
      <c r="C20">
        <v>133078.12538460159</v>
      </c>
      <c r="D20">
        <v>3156.4197066149241</v>
      </c>
      <c r="E20">
        <v>27079.85109570382</v>
      </c>
      <c r="F20">
        <v>681638.53758043039</v>
      </c>
      <c r="G20">
        <v>513887370.8528896</v>
      </c>
      <c r="H20">
        <v>-852462880.55231786</v>
      </c>
      <c r="I20">
        <v>101276321.9678383</v>
      </c>
      <c r="J20">
        <v>275000530.13706011</v>
      </c>
    </row>
    <row r="21" spans="1:10" x14ac:dyDescent="0.2">
      <c r="A21" s="4" t="s">
        <v>22</v>
      </c>
      <c r="B21">
        <v>56976006.705360837</v>
      </c>
      <c r="C21">
        <v>544691.86203929968</v>
      </c>
      <c r="D21">
        <v>17145.414293737049</v>
      </c>
      <c r="E21">
        <v>198069.76801429081</v>
      </c>
      <c r="F21">
        <v>2129250.0061536259</v>
      </c>
      <c r="G21">
        <v>12545745295.705429</v>
      </c>
      <c r="H21">
        <v>4940503741.0224581</v>
      </c>
      <c r="I21">
        <v>171577936.54237941</v>
      </c>
      <c r="J21">
        <v>920931576.06269526</v>
      </c>
    </row>
    <row r="22" spans="1:10" x14ac:dyDescent="0.2">
      <c r="A22" s="4" t="s">
        <v>29</v>
      </c>
      <c r="B22">
        <v>58582941.469578043</v>
      </c>
      <c r="C22">
        <v>3360581.8929311251</v>
      </c>
      <c r="D22">
        <v>22784.56933820343</v>
      </c>
      <c r="E22">
        <v>3094631.6687249532</v>
      </c>
      <c r="F22">
        <v>14962147.280025151</v>
      </c>
      <c r="G22">
        <v>799425911.43498373</v>
      </c>
      <c r="H22">
        <v>1081130645.8158939</v>
      </c>
      <c r="I22">
        <v>18159317.795994371</v>
      </c>
      <c r="J22">
        <v>313125308.77280962</v>
      </c>
    </row>
    <row r="23" spans="1:10" x14ac:dyDescent="0.2">
      <c r="A23" s="4" t="s">
        <v>31</v>
      </c>
      <c r="B23">
        <v>10330380.65601063</v>
      </c>
      <c r="C23">
        <v>117474.1420019127</v>
      </c>
      <c r="D23">
        <v>29812.168967252761</v>
      </c>
      <c r="E23">
        <v>177808.2934832575</v>
      </c>
      <c r="F23">
        <v>473309.133136686</v>
      </c>
      <c r="G23">
        <v>346035414.50919342</v>
      </c>
      <c r="H23">
        <v>826704003.70159388</v>
      </c>
      <c r="I23">
        <v>53687921.537598737</v>
      </c>
      <c r="J23">
        <v>164445780.45879641</v>
      </c>
    </row>
    <row r="24" spans="1:10" x14ac:dyDescent="0.2">
      <c r="A24" s="4" t="s">
        <v>32</v>
      </c>
      <c r="B24">
        <v>591577675.72356462</v>
      </c>
      <c r="C24">
        <v>8970499.1534284204</v>
      </c>
      <c r="D24">
        <v>21603.916343916921</v>
      </c>
      <c r="E24">
        <v>2206676.8072698871</v>
      </c>
      <c r="F24">
        <v>40098704.638718396</v>
      </c>
      <c r="G24">
        <v>1831164100.328156</v>
      </c>
      <c r="H24">
        <v>43031962618.751038</v>
      </c>
      <c r="I24">
        <v>113722804.8682292</v>
      </c>
      <c r="J24">
        <v>884762326.02981222</v>
      </c>
    </row>
    <row r="25" spans="1:10" x14ac:dyDescent="0.2">
      <c r="A25" s="4" t="s">
        <v>33</v>
      </c>
      <c r="B25">
        <v>60643801.16978883</v>
      </c>
      <c r="C25">
        <v>1386425.678873156</v>
      </c>
      <c r="D25">
        <v>14662.29693559513</v>
      </c>
      <c r="E25">
        <v>328738.43609105551</v>
      </c>
      <c r="F25">
        <v>5957545.5356909642</v>
      </c>
      <c r="G25">
        <v>1928515630.5093901</v>
      </c>
      <c r="H25">
        <v>4236392711.0470209</v>
      </c>
      <c r="I25">
        <v>63464264.414263278</v>
      </c>
      <c r="J25">
        <v>623709277.71293485</v>
      </c>
    </row>
    <row r="26" spans="1:10" x14ac:dyDescent="0.2">
      <c r="A26" s="4" t="s">
        <v>34</v>
      </c>
      <c r="B26">
        <v>212428.69671388381</v>
      </c>
      <c r="C26">
        <v>2290.4831442778432</v>
      </c>
      <c r="D26">
        <v>23.068189654261371</v>
      </c>
      <c r="E26">
        <v>1448.764983048459</v>
      </c>
      <c r="F26">
        <v>10066.339098197181</v>
      </c>
      <c r="G26">
        <v>396644.66700683488</v>
      </c>
      <c r="H26">
        <v>5223611.9686603826</v>
      </c>
      <c r="I26">
        <v>45949.255759281783</v>
      </c>
      <c r="J26">
        <v>649342.44477601151</v>
      </c>
    </row>
    <row r="27" spans="1:10" x14ac:dyDescent="0.2">
      <c r="A27" s="4" t="s">
        <v>35</v>
      </c>
      <c r="B27">
        <v>25063511.3549257</v>
      </c>
      <c r="C27">
        <v>338107.3474016001</v>
      </c>
      <c r="D27">
        <v>1472.067884709935</v>
      </c>
      <c r="E27">
        <v>136178.72258645191</v>
      </c>
      <c r="F27">
        <v>1515941.383951976</v>
      </c>
      <c r="G27">
        <v>32704623.8665892</v>
      </c>
      <c r="H27">
        <v>443630501.24762791</v>
      </c>
      <c r="I27">
        <v>6876791.0688185366</v>
      </c>
      <c r="J27">
        <v>50098791.878125712</v>
      </c>
    </row>
    <row r="28" spans="1:10" x14ac:dyDescent="0.2">
      <c r="A28" s="4" t="s">
        <v>36</v>
      </c>
      <c r="B28">
        <v>161048013.89462361</v>
      </c>
      <c r="C28">
        <v>2116154.0709622102</v>
      </c>
      <c r="D28">
        <v>7305.1648127056551</v>
      </c>
      <c r="E28">
        <v>625702.48232273047</v>
      </c>
      <c r="F28">
        <v>9536825.6427278128</v>
      </c>
      <c r="G28">
        <v>806087478.50613332</v>
      </c>
      <c r="H28">
        <v>13462200750.46385</v>
      </c>
      <c r="I28">
        <v>36254195.219111867</v>
      </c>
      <c r="J28">
        <v>271612618.14476931</v>
      </c>
    </row>
    <row r="29" spans="1:10" x14ac:dyDescent="0.2">
      <c r="A29" s="4" t="s">
        <v>37</v>
      </c>
      <c r="B29">
        <v>245680237.0231846</v>
      </c>
      <c r="C29">
        <v>3228212.6377028772</v>
      </c>
      <c r="D29">
        <v>11144.09659130151</v>
      </c>
      <c r="E29">
        <v>954514.93281765457</v>
      </c>
      <c r="F29">
        <v>14548515.859917549</v>
      </c>
      <c r="G29">
        <v>1229693915.445544</v>
      </c>
      <c r="H29">
        <v>20536711948.473549</v>
      </c>
      <c r="I29">
        <v>55306110.638186231</v>
      </c>
      <c r="J29">
        <v>414347564.99361169</v>
      </c>
    </row>
    <row r="30" spans="1:10" x14ac:dyDescent="0.2">
      <c r="A30" s="4" t="s">
        <v>38</v>
      </c>
      <c r="B30">
        <v>125192760.90546121</v>
      </c>
      <c r="C30">
        <v>3598722.4504842418</v>
      </c>
      <c r="D30">
        <v>43093.780704688303</v>
      </c>
      <c r="E30">
        <v>1690999.9548519689</v>
      </c>
      <c r="F30">
        <v>15748347.925378401</v>
      </c>
      <c r="G30">
        <v>3239659428.2851238</v>
      </c>
      <c r="H30">
        <v>24416265451.34396</v>
      </c>
      <c r="I30">
        <v>190484383.10812011</v>
      </c>
      <c r="J30">
        <v>1167793035.358006</v>
      </c>
    </row>
    <row r="31" spans="1:10" x14ac:dyDescent="0.2">
      <c r="A31" s="4" t="s">
        <v>39</v>
      </c>
      <c r="B31">
        <v>29459321.925269179</v>
      </c>
      <c r="C31">
        <v>228380.21521711469</v>
      </c>
      <c r="D31">
        <v>1260.646277509665</v>
      </c>
      <c r="E31">
        <v>151482.4859472574</v>
      </c>
      <c r="F31">
        <v>1021664.326311648</v>
      </c>
      <c r="G31">
        <v>26601219.461348299</v>
      </c>
      <c r="H31">
        <v>917522410.71843135</v>
      </c>
      <c r="I31">
        <v>1468993.9031561781</v>
      </c>
      <c r="J31">
        <v>32521750.141087811</v>
      </c>
    </row>
    <row r="32" spans="1:10" x14ac:dyDescent="0.2">
      <c r="A32" s="4" t="s">
        <v>40</v>
      </c>
      <c r="B32">
        <v>17057484.285432909</v>
      </c>
      <c r="C32">
        <v>97105.522459401662</v>
      </c>
      <c r="D32">
        <v>650.19630629117853</v>
      </c>
      <c r="E32">
        <v>71853.791042280311</v>
      </c>
      <c r="F32">
        <v>434487.08956748247</v>
      </c>
      <c r="G32">
        <v>12756904.942439711</v>
      </c>
      <c r="H32">
        <v>247568159.61795381</v>
      </c>
      <c r="I32">
        <v>658825.32402957603</v>
      </c>
      <c r="J32">
        <v>16295944.84785958</v>
      </c>
    </row>
    <row r="33" spans="1:10" x14ac:dyDescent="0.2">
      <c r="A33" s="4" t="s">
        <v>41</v>
      </c>
      <c r="B33">
        <v>288051875.61054552</v>
      </c>
      <c r="C33">
        <v>8050273.6077771513</v>
      </c>
      <c r="D33">
        <v>53042.303058909441</v>
      </c>
      <c r="E33">
        <v>2773183.4289875231</v>
      </c>
      <c r="F33">
        <v>35522244.108244441</v>
      </c>
      <c r="G33">
        <v>3838892658.553978</v>
      </c>
      <c r="H33">
        <v>37437148202.390823</v>
      </c>
      <c r="I33">
        <v>243508698.24707279</v>
      </c>
      <c r="J33">
        <v>1157177485.9392681</v>
      </c>
    </row>
    <row r="34" spans="1:10" x14ac:dyDescent="0.2">
      <c r="A34" s="4" t="s">
        <v>42</v>
      </c>
      <c r="B34">
        <v>60757398.857213579</v>
      </c>
      <c r="C34">
        <v>811696.92978190328</v>
      </c>
      <c r="D34">
        <v>3981.9369645815359</v>
      </c>
      <c r="E34">
        <v>276666.10859295219</v>
      </c>
      <c r="F34">
        <v>3607388.5457586362</v>
      </c>
      <c r="G34">
        <v>219568837.08558509</v>
      </c>
      <c r="H34">
        <v>4994721711.0748072</v>
      </c>
      <c r="I34">
        <v>19412516.721819501</v>
      </c>
      <c r="J34">
        <v>143022258.4855558</v>
      </c>
    </row>
  </sheetData>
  <sortState xmlns:xlrd2="http://schemas.microsoft.com/office/spreadsheetml/2017/richdata2" ref="A2:J34">
    <sortCondition ref="A2:A3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124C-EF1D-3D46-BABD-AF1F3395E338}">
  <dimension ref="A1:N34"/>
  <sheetViews>
    <sheetView workbookViewId="0">
      <selection activeCell="H37" sqref="H37"/>
    </sheetView>
  </sheetViews>
  <sheetFormatPr baseColWidth="10" defaultRowHeight="15" x14ac:dyDescent="0.2"/>
  <sheetData>
    <row r="1" spans="1:14" x14ac:dyDescent="0.2">
      <c r="A1" s="1" t="s">
        <v>50</v>
      </c>
      <c r="B1" t="s">
        <v>63</v>
      </c>
      <c r="C1" s="4" t="s">
        <v>9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t="s">
        <v>63</v>
      </c>
      <c r="N1" s="1" t="s">
        <v>50</v>
      </c>
    </row>
    <row r="2" spans="1:14" x14ac:dyDescent="0.2">
      <c r="A2" s="1" t="s">
        <v>46</v>
      </c>
      <c r="B2" t="s">
        <v>49</v>
      </c>
      <c r="C2" s="4" t="s">
        <v>32</v>
      </c>
      <c r="D2">
        <v>591577675.72356462</v>
      </c>
      <c r="E2">
        <v>8970499.1534284204</v>
      </c>
      <c r="F2">
        <v>21603.916343916921</v>
      </c>
      <c r="G2">
        <v>2206676.8072698871</v>
      </c>
      <c r="H2">
        <v>40098704.638718396</v>
      </c>
      <c r="I2">
        <v>1831164100.328156</v>
      </c>
      <c r="J2">
        <v>43031962618.751038</v>
      </c>
      <c r="K2">
        <v>113722804.8682292</v>
      </c>
      <c r="L2">
        <v>884762326.02981222</v>
      </c>
      <c r="M2" t="s">
        <v>51</v>
      </c>
      <c r="N2" s="1" t="s">
        <v>62</v>
      </c>
    </row>
    <row r="3" spans="1:14" x14ac:dyDescent="0.2">
      <c r="A3" s="1" t="s">
        <v>48</v>
      </c>
      <c r="B3" t="s">
        <v>49</v>
      </c>
      <c r="C3" s="4" t="s">
        <v>36</v>
      </c>
      <c r="D3">
        <v>161048013.89462361</v>
      </c>
      <c r="E3">
        <v>2116154.0709622102</v>
      </c>
      <c r="F3">
        <v>7305.1648127056551</v>
      </c>
      <c r="G3">
        <v>625702.48232273047</v>
      </c>
      <c r="H3">
        <v>9536825.6427278128</v>
      </c>
      <c r="I3">
        <v>806087478.50613332</v>
      </c>
      <c r="J3">
        <v>13462200750.46385</v>
      </c>
      <c r="K3">
        <v>36254195.219111867</v>
      </c>
      <c r="L3">
        <v>271612618.14476931</v>
      </c>
      <c r="M3" t="s">
        <v>52</v>
      </c>
      <c r="N3" s="1" t="s">
        <v>51</v>
      </c>
    </row>
    <row r="4" spans="1:14" x14ac:dyDescent="0.2">
      <c r="A4" s="1" t="s">
        <v>48</v>
      </c>
      <c r="B4" t="s">
        <v>49</v>
      </c>
      <c r="C4" s="4" t="s">
        <v>42</v>
      </c>
      <c r="D4">
        <v>60757398.857213579</v>
      </c>
      <c r="E4">
        <v>811696.92978190328</v>
      </c>
      <c r="F4">
        <v>3981.9369645815359</v>
      </c>
      <c r="G4">
        <v>276666.10859295219</v>
      </c>
      <c r="H4">
        <v>3607388.5457586362</v>
      </c>
      <c r="I4">
        <v>219568837.08558509</v>
      </c>
      <c r="J4">
        <v>4994721711.0748072</v>
      </c>
      <c r="K4">
        <v>19412516.721819501</v>
      </c>
      <c r="L4">
        <v>143022258.4855558</v>
      </c>
      <c r="M4" t="s">
        <v>53</v>
      </c>
      <c r="N4" s="1" t="s">
        <v>60</v>
      </c>
    </row>
    <row r="5" spans="1:14" x14ac:dyDescent="0.2">
      <c r="A5" s="1" t="s">
        <v>46</v>
      </c>
      <c r="B5" t="s">
        <v>49</v>
      </c>
      <c r="C5" s="4" t="s">
        <v>37</v>
      </c>
      <c r="D5">
        <v>245680237.0231846</v>
      </c>
      <c r="E5">
        <v>3228212.6377028772</v>
      </c>
      <c r="F5">
        <v>11144.09659130151</v>
      </c>
      <c r="G5">
        <v>954514.93281765457</v>
      </c>
      <c r="H5">
        <v>14548515.859917549</v>
      </c>
      <c r="I5">
        <v>1229693915.445544</v>
      </c>
      <c r="J5">
        <v>20536711948.473549</v>
      </c>
      <c r="K5">
        <v>55306110.638186231</v>
      </c>
      <c r="L5">
        <v>414347564.99361169</v>
      </c>
      <c r="M5" t="s">
        <v>54</v>
      </c>
      <c r="N5" s="1" t="s">
        <v>57</v>
      </c>
    </row>
    <row r="6" spans="1:14" x14ac:dyDescent="0.2">
      <c r="A6" s="1" t="s">
        <v>46</v>
      </c>
      <c r="B6" t="s">
        <v>49</v>
      </c>
      <c r="C6" s="4" t="s">
        <v>39</v>
      </c>
      <c r="D6">
        <v>29459321.925269179</v>
      </c>
      <c r="E6">
        <v>228380.21521711469</v>
      </c>
      <c r="F6">
        <v>1260.646277509665</v>
      </c>
      <c r="G6">
        <v>151482.4859472574</v>
      </c>
      <c r="H6">
        <v>1021664.326311648</v>
      </c>
      <c r="I6">
        <v>26601219.461348299</v>
      </c>
      <c r="J6">
        <v>917522410.71843135</v>
      </c>
      <c r="K6">
        <v>1468993.9031561781</v>
      </c>
      <c r="L6">
        <v>32521750.141087811</v>
      </c>
      <c r="M6" t="s">
        <v>55</v>
      </c>
      <c r="N6" s="1" t="s">
        <v>58</v>
      </c>
    </row>
    <row r="7" spans="1:14" x14ac:dyDescent="0.2">
      <c r="A7" s="1" t="s">
        <v>48</v>
      </c>
      <c r="B7" t="s">
        <v>49</v>
      </c>
      <c r="C7" s="4" t="s">
        <v>40</v>
      </c>
      <c r="D7">
        <v>17057484.285432909</v>
      </c>
      <c r="E7">
        <v>97105.522459401662</v>
      </c>
      <c r="F7">
        <v>650.19630629117853</v>
      </c>
      <c r="G7">
        <v>71853.791042280311</v>
      </c>
      <c r="H7">
        <v>434487.08956748247</v>
      </c>
      <c r="I7">
        <v>12756904.942439711</v>
      </c>
      <c r="J7">
        <v>247568159.61795381</v>
      </c>
      <c r="K7">
        <v>658825.32402957603</v>
      </c>
      <c r="L7">
        <v>16295944.84785958</v>
      </c>
      <c r="M7" t="s">
        <v>56</v>
      </c>
      <c r="N7" s="1" t="s">
        <v>52</v>
      </c>
    </row>
    <row r="8" spans="1:14" x14ac:dyDescent="0.2">
      <c r="A8" s="1" t="s">
        <v>48</v>
      </c>
      <c r="B8" t="s">
        <v>49</v>
      </c>
      <c r="C8" s="4" t="s">
        <v>34</v>
      </c>
      <c r="D8">
        <v>212428.69671388381</v>
      </c>
      <c r="E8">
        <v>2290.4831442778432</v>
      </c>
      <c r="F8">
        <v>23.068189654261371</v>
      </c>
      <c r="G8">
        <v>1448.764983048459</v>
      </c>
      <c r="H8">
        <v>10066.339098197181</v>
      </c>
      <c r="I8">
        <v>396644.66700683488</v>
      </c>
      <c r="J8">
        <v>5223611.9686603826</v>
      </c>
      <c r="K8">
        <v>45949.255759281783</v>
      </c>
      <c r="L8">
        <v>649342.44477601151</v>
      </c>
      <c r="M8" t="s">
        <v>57</v>
      </c>
      <c r="N8" s="1" t="s">
        <v>54</v>
      </c>
    </row>
    <row r="9" spans="1:14" x14ac:dyDescent="0.2">
      <c r="A9" s="1" t="s">
        <v>68</v>
      </c>
      <c r="B9" t="s">
        <v>49</v>
      </c>
      <c r="C9" s="4" t="s">
        <v>35</v>
      </c>
      <c r="D9">
        <v>25063511.3549257</v>
      </c>
      <c r="E9">
        <v>338107.3474016001</v>
      </c>
      <c r="F9">
        <v>1472.067884709935</v>
      </c>
      <c r="G9">
        <v>136178.72258645191</v>
      </c>
      <c r="H9">
        <v>1515941.383951976</v>
      </c>
      <c r="I9">
        <v>32704623.8665892</v>
      </c>
      <c r="J9">
        <v>443630501.24762791</v>
      </c>
      <c r="K9">
        <v>6876791.0688185366</v>
      </c>
      <c r="L9">
        <v>50098791.878125712</v>
      </c>
      <c r="M9" t="s">
        <v>58</v>
      </c>
      <c r="N9" s="1" t="s">
        <v>61</v>
      </c>
    </row>
    <row r="10" spans="1:14" x14ac:dyDescent="0.2">
      <c r="A10" s="1" t="s">
        <v>48</v>
      </c>
      <c r="B10" t="s">
        <v>49</v>
      </c>
      <c r="C10" s="4" t="s">
        <v>41</v>
      </c>
      <c r="D10">
        <v>288051875.61054552</v>
      </c>
      <c r="E10">
        <v>8050273.6077771513</v>
      </c>
      <c r="F10">
        <v>53042.303058909441</v>
      </c>
      <c r="G10">
        <v>2773183.4289875231</v>
      </c>
      <c r="H10">
        <v>35522244.108244441</v>
      </c>
      <c r="I10">
        <v>3838892658.553978</v>
      </c>
      <c r="J10">
        <v>37437148202.390823</v>
      </c>
      <c r="K10">
        <v>243508698.24707279</v>
      </c>
      <c r="L10">
        <v>1157177485.9392681</v>
      </c>
      <c r="M10" t="s">
        <v>59</v>
      </c>
      <c r="N10" s="1" t="s">
        <v>55</v>
      </c>
    </row>
    <row r="11" spans="1:14" x14ac:dyDescent="0.2">
      <c r="A11" s="1" t="s">
        <v>47</v>
      </c>
      <c r="B11" t="s">
        <v>49</v>
      </c>
      <c r="C11" s="4" t="s">
        <v>33</v>
      </c>
      <c r="D11">
        <v>60643801.16978883</v>
      </c>
      <c r="E11">
        <v>1386425.678873156</v>
      </c>
      <c r="F11">
        <v>14662.29693559513</v>
      </c>
      <c r="G11">
        <v>328738.43609105551</v>
      </c>
      <c r="H11">
        <v>5957545.5356909642</v>
      </c>
      <c r="I11">
        <v>1928515630.5093901</v>
      </c>
      <c r="J11">
        <v>4236392711.0470209</v>
      </c>
      <c r="K11">
        <v>63464264.414263278</v>
      </c>
      <c r="L11">
        <v>623709277.71293485</v>
      </c>
      <c r="M11" t="s">
        <v>60</v>
      </c>
      <c r="N11" s="1" t="s">
        <v>56</v>
      </c>
    </row>
    <row r="12" spans="1:14" x14ac:dyDescent="0.2">
      <c r="A12" s="1" t="s">
        <v>43</v>
      </c>
      <c r="B12" t="s">
        <v>49</v>
      </c>
      <c r="C12" s="4" t="s">
        <v>38</v>
      </c>
      <c r="D12">
        <v>125192760.90546121</v>
      </c>
      <c r="E12">
        <v>3598722.4504842418</v>
      </c>
      <c r="F12">
        <v>43093.780704688303</v>
      </c>
      <c r="G12">
        <v>1690999.9548519689</v>
      </c>
      <c r="H12">
        <v>15748347.925378401</v>
      </c>
      <c r="I12">
        <v>3239659428.2851238</v>
      </c>
      <c r="J12">
        <v>24416265451.34396</v>
      </c>
      <c r="K12">
        <v>190484383.10812011</v>
      </c>
      <c r="L12">
        <v>1167793035.358006</v>
      </c>
      <c r="M12" t="s">
        <v>61</v>
      </c>
      <c r="N12" s="1" t="s">
        <v>59</v>
      </c>
    </row>
    <row r="13" spans="1:14" x14ac:dyDescent="0.2">
      <c r="A13" s="1" t="s">
        <v>69</v>
      </c>
      <c r="B13" t="s">
        <v>49</v>
      </c>
      <c r="C13" s="4" t="s">
        <v>31</v>
      </c>
      <c r="D13">
        <v>10330380.65601063</v>
      </c>
      <c r="E13">
        <v>117474.1420019127</v>
      </c>
      <c r="F13">
        <v>29812.168967252761</v>
      </c>
      <c r="G13">
        <v>177808.2934832575</v>
      </c>
      <c r="H13">
        <v>473309.133136686</v>
      </c>
      <c r="I13">
        <v>346035414.50919342</v>
      </c>
      <c r="J13">
        <v>826704003.70159388</v>
      </c>
      <c r="K13">
        <v>53687921.537598737</v>
      </c>
      <c r="L13">
        <v>164445780.45879641</v>
      </c>
      <c r="M13" t="s">
        <v>62</v>
      </c>
      <c r="N13" s="1" t="s">
        <v>53</v>
      </c>
    </row>
    <row r="14" spans="1:14" x14ac:dyDescent="0.2">
      <c r="A14" s="1" t="s">
        <v>43</v>
      </c>
      <c r="B14" t="s">
        <v>48</v>
      </c>
      <c r="C14" s="4" t="s">
        <v>23</v>
      </c>
      <c r="D14">
        <v>18134638.86145388</v>
      </c>
      <c r="E14">
        <v>965950.11819187761</v>
      </c>
      <c r="F14">
        <v>7917.6953702141191</v>
      </c>
      <c r="G14">
        <v>964368.27017912106</v>
      </c>
      <c r="H14">
        <v>4300462.2054106938</v>
      </c>
      <c r="I14">
        <v>242349027.21393311</v>
      </c>
      <c r="J14">
        <v>523252761.03949451</v>
      </c>
      <c r="K14">
        <v>3395595.0816250611</v>
      </c>
      <c r="L14">
        <v>105531184.3988317</v>
      </c>
    </row>
    <row r="15" spans="1:14" x14ac:dyDescent="0.2">
      <c r="A15" s="1" t="s">
        <v>45</v>
      </c>
      <c r="B15" t="s">
        <v>48</v>
      </c>
      <c r="C15" s="4" t="s">
        <v>24</v>
      </c>
      <c r="D15">
        <v>4882402.7703914298</v>
      </c>
      <c r="E15">
        <v>260063.49335935171</v>
      </c>
      <c r="F15">
        <v>2131.6872150576478</v>
      </c>
      <c r="G15">
        <v>259637.61120207101</v>
      </c>
      <c r="H15">
        <v>1157816.7476105711</v>
      </c>
      <c r="I15">
        <v>65247815.019135833</v>
      </c>
      <c r="J15">
        <v>140875743.356787</v>
      </c>
      <c r="K15">
        <v>914198.6758221318</v>
      </c>
      <c r="L15">
        <v>28412241.953531612</v>
      </c>
    </row>
    <row r="16" spans="1:14" x14ac:dyDescent="0.2">
      <c r="A16" s="1" t="s">
        <v>48</v>
      </c>
      <c r="B16" t="s">
        <v>48</v>
      </c>
      <c r="C16" s="4" t="s">
        <v>25</v>
      </c>
      <c r="D16">
        <v>13240571.492357669</v>
      </c>
      <c r="E16">
        <v>637235.83679790108</v>
      </c>
      <c r="F16">
        <v>3820.6150444754721</v>
      </c>
      <c r="G16">
        <v>409561.54739394359</v>
      </c>
      <c r="H16">
        <v>2836710.1205892442</v>
      </c>
      <c r="I16">
        <v>136269429.71545649</v>
      </c>
      <c r="J16">
        <v>3000499088.9409671</v>
      </c>
      <c r="K16">
        <v>1533351.1829800201</v>
      </c>
      <c r="L16">
        <v>52700241.46889741</v>
      </c>
    </row>
    <row r="17" spans="1:12" x14ac:dyDescent="0.2">
      <c r="A17" s="1" t="s">
        <v>43</v>
      </c>
      <c r="B17" t="s">
        <v>48</v>
      </c>
      <c r="C17" s="4" t="s">
        <v>26</v>
      </c>
      <c r="D17">
        <v>220606.23400273599</v>
      </c>
      <c r="E17">
        <v>9490.0801722641554</v>
      </c>
      <c r="F17">
        <v>17.715448326486982</v>
      </c>
      <c r="G17">
        <v>5049.0859092622386</v>
      </c>
      <c r="H17">
        <v>44034.574511682578</v>
      </c>
      <c r="I17">
        <v>574353.93509664224</v>
      </c>
      <c r="J17">
        <v>6337088.6589532727</v>
      </c>
      <c r="K17">
        <v>28663.603457340709</v>
      </c>
      <c r="L17">
        <v>395208.76319836138</v>
      </c>
    </row>
    <row r="18" spans="1:12" x14ac:dyDescent="0.2">
      <c r="A18" s="1" t="s">
        <v>44</v>
      </c>
      <c r="B18" t="s">
        <v>48</v>
      </c>
      <c r="C18" s="4" t="s">
        <v>27</v>
      </c>
      <c r="D18">
        <v>1868963.179391695</v>
      </c>
      <c r="E18">
        <v>100078.330127015</v>
      </c>
      <c r="F18">
        <v>2308.111141108237</v>
      </c>
      <c r="G18">
        <v>229730.31140492961</v>
      </c>
      <c r="H18">
        <v>445835.08965824282</v>
      </c>
      <c r="I18">
        <v>9748175.1150516625</v>
      </c>
      <c r="J18">
        <v>109524661.68510871</v>
      </c>
      <c r="K18">
        <v>920776.42931478703</v>
      </c>
      <c r="L18">
        <v>6684616.129526332</v>
      </c>
    </row>
    <row r="19" spans="1:12" x14ac:dyDescent="0.2">
      <c r="A19" s="1" t="s">
        <v>45</v>
      </c>
      <c r="B19" t="s">
        <v>48</v>
      </c>
      <c r="C19" s="4" t="s">
        <v>28</v>
      </c>
      <c r="D19">
        <v>947454.83122345957</v>
      </c>
      <c r="E19">
        <v>46918.89211325784</v>
      </c>
      <c r="F19">
        <v>420.49329323532822</v>
      </c>
      <c r="G19">
        <v>55583.21329863018</v>
      </c>
      <c r="H19">
        <v>209034.18851391651</v>
      </c>
      <c r="I19">
        <v>11863092.722642951</v>
      </c>
      <c r="J19">
        <v>37445486.147023991</v>
      </c>
      <c r="K19">
        <v>69703.545121843286</v>
      </c>
      <c r="L19">
        <v>5394812.493331111</v>
      </c>
    </row>
    <row r="20" spans="1:12" x14ac:dyDescent="0.2">
      <c r="A20" s="1" t="s">
        <v>47</v>
      </c>
      <c r="B20" t="s">
        <v>48</v>
      </c>
      <c r="C20" s="4" t="s">
        <v>29</v>
      </c>
      <c r="D20">
        <v>58582941.469578043</v>
      </c>
      <c r="E20">
        <v>3360581.8929311251</v>
      </c>
      <c r="F20">
        <v>22784.56933820343</v>
      </c>
      <c r="G20">
        <v>3094631.6687249532</v>
      </c>
      <c r="H20">
        <v>14962147.280025151</v>
      </c>
      <c r="I20">
        <v>799425911.43498373</v>
      </c>
      <c r="J20">
        <v>1081130645.8158939</v>
      </c>
      <c r="K20">
        <v>18159317.795994371</v>
      </c>
      <c r="L20">
        <v>313125308.77280962</v>
      </c>
    </row>
    <row r="21" spans="1:12" x14ac:dyDescent="0.2">
      <c r="A21" s="1" t="s">
        <v>47</v>
      </c>
      <c r="B21" t="s">
        <v>46</v>
      </c>
      <c r="C21" s="4" t="s">
        <v>18</v>
      </c>
      <c r="D21">
        <v>38097870.269570157</v>
      </c>
      <c r="E21">
        <v>545962.86573029403</v>
      </c>
      <c r="F21">
        <v>13695.55925058196</v>
      </c>
      <c r="G21">
        <v>536271.21722620586</v>
      </c>
      <c r="H21">
        <v>2413220.4775179271</v>
      </c>
      <c r="I21">
        <v>15738681516.124769</v>
      </c>
      <c r="J21">
        <v>8106463091.4624071</v>
      </c>
      <c r="K21">
        <v>1700050830.6961031</v>
      </c>
      <c r="L21">
        <v>648054691.07235754</v>
      </c>
    </row>
    <row r="22" spans="1:12" x14ac:dyDescent="0.2">
      <c r="A22" s="1" t="s">
        <v>48</v>
      </c>
      <c r="B22" t="s">
        <v>46</v>
      </c>
      <c r="C22" s="4" t="s">
        <v>19</v>
      </c>
      <c r="D22">
        <v>11046267.38689369</v>
      </c>
      <c r="E22">
        <v>131608.5121185772</v>
      </c>
      <c r="F22">
        <v>2311.4436162002212</v>
      </c>
      <c r="G22">
        <v>98429.895618095528</v>
      </c>
      <c r="H22">
        <v>675737.82272647612</v>
      </c>
      <c r="I22">
        <v>3762969379.7103758</v>
      </c>
      <c r="J22">
        <v>2202209657.095685</v>
      </c>
      <c r="K22">
        <v>1086139613.5753</v>
      </c>
      <c r="L22">
        <v>214828223.97896859</v>
      </c>
    </row>
    <row r="23" spans="1:12" x14ac:dyDescent="0.2">
      <c r="A23" s="1" t="s">
        <v>49</v>
      </c>
      <c r="B23" t="s">
        <v>46</v>
      </c>
      <c r="C23" s="4" t="s">
        <v>30</v>
      </c>
      <c r="D23">
        <v>52162009.486082658</v>
      </c>
      <c r="E23">
        <v>754518.83989361289</v>
      </c>
      <c r="F23">
        <v>29473.392183344251</v>
      </c>
      <c r="G23">
        <v>592415.18288521946</v>
      </c>
      <c r="H23">
        <v>3673858.3356538611</v>
      </c>
      <c r="I23">
        <v>23825781825.000332</v>
      </c>
      <c r="J23">
        <v>8546554266.713295</v>
      </c>
      <c r="K23">
        <v>16680466.30616368</v>
      </c>
      <c r="L23">
        <v>518543072.71688539</v>
      </c>
    </row>
    <row r="24" spans="1:12" x14ac:dyDescent="0.2">
      <c r="A24" s="1" t="s">
        <v>49</v>
      </c>
      <c r="B24" t="s">
        <v>68</v>
      </c>
      <c r="C24" s="4" t="s">
        <v>13</v>
      </c>
      <c r="D24">
        <v>5590900.6456041271</v>
      </c>
      <c r="E24">
        <v>78965.706214517937</v>
      </c>
      <c r="F24">
        <v>1589.15173023946</v>
      </c>
      <c r="G24">
        <v>40220.673553441578</v>
      </c>
      <c r="H24">
        <v>340419.00278486719</v>
      </c>
      <c r="I24">
        <v>65113108.418966517</v>
      </c>
      <c r="J24">
        <v>1729795820.429708</v>
      </c>
      <c r="K24">
        <v>103882205.3776722</v>
      </c>
      <c r="L24">
        <v>64959906.624782227</v>
      </c>
    </row>
    <row r="25" spans="1:12" x14ac:dyDescent="0.2">
      <c r="A25" s="1" t="s">
        <v>49</v>
      </c>
      <c r="B25" t="s">
        <v>43</v>
      </c>
      <c r="C25" s="4" t="s">
        <v>15</v>
      </c>
      <c r="D25">
        <v>88375013.408374146</v>
      </c>
      <c r="E25">
        <v>2797426.5464767241</v>
      </c>
      <c r="F25">
        <v>27552.005603611131</v>
      </c>
      <c r="G25">
        <v>2042653.514217732</v>
      </c>
      <c r="H25">
        <v>12431110.556173351</v>
      </c>
      <c r="I25">
        <v>756122204.90040267</v>
      </c>
      <c r="J25">
        <v>22097209763.239052</v>
      </c>
      <c r="K25">
        <v>16505603.419740479</v>
      </c>
      <c r="L25">
        <v>389467853.82365328</v>
      </c>
    </row>
    <row r="26" spans="1:12" x14ac:dyDescent="0.2">
      <c r="A26" s="1" t="s">
        <v>49</v>
      </c>
      <c r="B26" t="s">
        <v>43</v>
      </c>
      <c r="C26" s="4" t="s">
        <v>14</v>
      </c>
      <c r="D26">
        <v>16570315.01407015</v>
      </c>
      <c r="E26">
        <v>524517.47746438568</v>
      </c>
      <c r="F26">
        <v>5166.0010506770859</v>
      </c>
      <c r="G26">
        <v>382997.53391582478</v>
      </c>
      <c r="H26">
        <v>2330833.2292825021</v>
      </c>
      <c r="I26">
        <v>141772913.41882551</v>
      </c>
      <c r="J26">
        <v>4143226830.6073222</v>
      </c>
      <c r="K26">
        <v>3094800.6412013401</v>
      </c>
      <c r="L26">
        <v>73025222.591934979</v>
      </c>
    </row>
    <row r="27" spans="1:12" x14ac:dyDescent="0.2">
      <c r="A27" s="1" t="s">
        <v>49</v>
      </c>
      <c r="B27" t="s">
        <v>43</v>
      </c>
      <c r="C27" s="4" t="s">
        <v>10</v>
      </c>
      <c r="D27">
        <v>35442883.836108297</v>
      </c>
      <c r="E27">
        <v>372763.64492785319</v>
      </c>
      <c r="F27">
        <v>14087.657778158509</v>
      </c>
      <c r="G27">
        <v>985921.76639514882</v>
      </c>
      <c r="H27">
        <v>1645757.0068623871</v>
      </c>
      <c r="I27">
        <v>221288745.2521815</v>
      </c>
      <c r="J27">
        <v>11210276226.74407</v>
      </c>
      <c r="K27">
        <v>8995174.5981947165</v>
      </c>
      <c r="L27">
        <v>167550628.4736155</v>
      </c>
    </row>
    <row r="28" spans="1:12" x14ac:dyDescent="0.2">
      <c r="A28" s="1" t="s">
        <v>49</v>
      </c>
      <c r="B28" t="s">
        <v>45</v>
      </c>
      <c r="C28" s="4" t="s">
        <v>16</v>
      </c>
      <c r="D28">
        <v>80402942.554466575</v>
      </c>
      <c r="E28">
        <v>4440637.6157164322</v>
      </c>
      <c r="F28">
        <v>23141.932040680309</v>
      </c>
      <c r="G28">
        <v>3051561.2508924711</v>
      </c>
      <c r="H28">
        <v>19803140.546460811</v>
      </c>
      <c r="I28">
        <v>945108112.18020713</v>
      </c>
      <c r="J28">
        <v>7728891444.2055864</v>
      </c>
      <c r="K28">
        <v>7697397.9395975936</v>
      </c>
      <c r="L28">
        <v>321906917.75583673</v>
      </c>
    </row>
    <row r="29" spans="1:12" x14ac:dyDescent="0.2">
      <c r="A29" s="1" t="s">
        <v>49</v>
      </c>
      <c r="B29" t="s">
        <v>45</v>
      </c>
      <c r="C29" s="4" t="s">
        <v>17</v>
      </c>
      <c r="D29">
        <v>12991324.65818803</v>
      </c>
      <c r="E29">
        <v>237975.16085661051</v>
      </c>
      <c r="F29">
        <v>4340.2973649961132</v>
      </c>
      <c r="G29">
        <v>478315.24386904348</v>
      </c>
      <c r="H29">
        <v>1011386.769783504</v>
      </c>
      <c r="I29">
        <v>403304633.70464242</v>
      </c>
      <c r="J29">
        <v>3297538669.880784</v>
      </c>
      <c r="K29">
        <v>1286416.0215292999</v>
      </c>
      <c r="L29">
        <v>52861328.45028872</v>
      </c>
    </row>
    <row r="30" spans="1:12" x14ac:dyDescent="0.2">
      <c r="A30" s="1" t="s">
        <v>49</v>
      </c>
      <c r="B30" t="s">
        <v>69</v>
      </c>
      <c r="C30" s="4" t="s">
        <v>11</v>
      </c>
      <c r="D30">
        <v>122108426.3788635</v>
      </c>
      <c r="E30">
        <v>2813657.6402281271</v>
      </c>
      <c r="F30">
        <v>47261.224915422863</v>
      </c>
      <c r="G30">
        <v>2824465.0946530928</v>
      </c>
      <c r="H30">
        <v>11908758.756439921</v>
      </c>
      <c r="I30">
        <v>6219908194.0066662</v>
      </c>
      <c r="J30">
        <v>25019735955.727402</v>
      </c>
      <c r="K30">
        <v>30032012.093285471</v>
      </c>
      <c r="L30">
        <v>879441121.55516648</v>
      </c>
    </row>
    <row r="31" spans="1:12" x14ac:dyDescent="0.2">
      <c r="A31" s="1" t="s">
        <v>49</v>
      </c>
      <c r="B31" t="s">
        <v>44</v>
      </c>
      <c r="C31" s="4" t="s">
        <v>12</v>
      </c>
      <c r="D31">
        <v>63788341.464279987</v>
      </c>
      <c r="E31">
        <v>851367.08800546476</v>
      </c>
      <c r="F31">
        <v>12053.984209484741</v>
      </c>
      <c r="G31">
        <v>966012.50606652419</v>
      </c>
      <c r="H31">
        <v>3723686.1956232549</v>
      </c>
      <c r="I31">
        <v>1874302503.966944</v>
      </c>
      <c r="J31">
        <v>12384255513.744761</v>
      </c>
      <c r="K31">
        <v>5338353.3073148122</v>
      </c>
      <c r="L31">
        <v>332507516.64276952</v>
      </c>
    </row>
    <row r="32" spans="1:12" x14ac:dyDescent="0.2">
      <c r="A32" s="1" t="s">
        <v>49</v>
      </c>
      <c r="B32" t="s">
        <v>47</v>
      </c>
      <c r="C32" s="4" t="s">
        <v>20</v>
      </c>
      <c r="D32">
        <v>5333328.4388962239</v>
      </c>
      <c r="E32">
        <v>49273.578140252961</v>
      </c>
      <c r="F32">
        <v>3181.302478245349</v>
      </c>
      <c r="G32">
        <v>122106.90535389259</v>
      </c>
      <c r="H32">
        <v>165532.94050324499</v>
      </c>
      <c r="I32">
        <v>656863691.60847998</v>
      </c>
      <c r="J32">
        <v>1433237660.162751</v>
      </c>
      <c r="K32">
        <v>126711290.6091987</v>
      </c>
      <c r="L32">
        <v>119298643.2055071</v>
      </c>
    </row>
    <row r="33" spans="1:12" x14ac:dyDescent="0.2">
      <c r="A33" s="1" t="s">
        <v>49</v>
      </c>
      <c r="B33" t="s">
        <v>47</v>
      </c>
      <c r="C33" s="4" t="s">
        <v>21</v>
      </c>
      <c r="D33">
        <v>16195298.375293501</v>
      </c>
      <c r="E33">
        <v>133078.12538460159</v>
      </c>
      <c r="F33">
        <v>3156.4197066149241</v>
      </c>
      <c r="G33">
        <v>27079.85109570382</v>
      </c>
      <c r="H33">
        <v>681638.53758043039</v>
      </c>
      <c r="I33">
        <v>513887370.8528896</v>
      </c>
      <c r="J33">
        <v>-852462880.55231786</v>
      </c>
      <c r="K33">
        <v>101276321.9678383</v>
      </c>
      <c r="L33">
        <v>275000530.13706011</v>
      </c>
    </row>
    <row r="34" spans="1:12" x14ac:dyDescent="0.2">
      <c r="A34" s="1" t="s">
        <v>49</v>
      </c>
      <c r="B34" t="s">
        <v>47</v>
      </c>
      <c r="C34" s="4" t="s">
        <v>22</v>
      </c>
      <c r="D34">
        <v>56976006.705360837</v>
      </c>
      <c r="E34">
        <v>544691.86203929968</v>
      </c>
      <c r="F34">
        <v>17145.414293737049</v>
      </c>
      <c r="G34">
        <v>198069.76801429081</v>
      </c>
      <c r="H34">
        <v>2129250.0061536259</v>
      </c>
      <c r="I34">
        <v>12545745295.705429</v>
      </c>
      <c r="J34">
        <v>4940503741.0224581</v>
      </c>
      <c r="K34">
        <v>171577936.54237941</v>
      </c>
      <c r="L34">
        <v>920931576.06269526</v>
      </c>
    </row>
  </sheetData>
  <sortState xmlns:xlrd2="http://schemas.microsoft.com/office/spreadsheetml/2017/richdata2" ref="C2:M13">
    <sortCondition ref="M2:M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0A2E-08C7-B44F-99A4-480B9D5B9B20}">
  <dimension ref="A1:AH10"/>
  <sheetViews>
    <sheetView topLeftCell="M1" workbookViewId="0">
      <selection activeCell="L17" sqref="L17"/>
    </sheetView>
  </sheetViews>
  <sheetFormatPr baseColWidth="10" defaultRowHeight="15" x14ac:dyDescent="0.2"/>
  <sheetData>
    <row r="1" spans="1:34" x14ac:dyDescent="0.2">
      <c r="A1" s="4" t="s">
        <v>9</v>
      </c>
      <c r="B1" s="4" t="s">
        <v>32</v>
      </c>
      <c r="C1" s="4" t="s">
        <v>36</v>
      </c>
      <c r="D1" s="4" t="s">
        <v>42</v>
      </c>
      <c r="E1" s="4" t="s">
        <v>37</v>
      </c>
      <c r="F1" s="4" t="s">
        <v>39</v>
      </c>
      <c r="G1" s="4" t="s">
        <v>40</v>
      </c>
      <c r="H1" s="4" t="s">
        <v>34</v>
      </c>
      <c r="I1" s="4" t="s">
        <v>35</v>
      </c>
      <c r="J1" s="4" t="s">
        <v>41</v>
      </c>
      <c r="K1" s="4" t="s">
        <v>33</v>
      </c>
      <c r="L1" s="4" t="s">
        <v>38</v>
      </c>
      <c r="M1" s="4" t="s">
        <v>31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18</v>
      </c>
      <c r="V1" s="4" t="s">
        <v>19</v>
      </c>
      <c r="W1" s="4" t="s">
        <v>30</v>
      </c>
      <c r="X1" s="4" t="s">
        <v>13</v>
      </c>
      <c r="Y1" s="4" t="s">
        <v>15</v>
      </c>
      <c r="Z1" s="4" t="s">
        <v>14</v>
      </c>
      <c r="AA1" s="4" t="s">
        <v>10</v>
      </c>
      <c r="AB1" s="4" t="s">
        <v>16</v>
      </c>
      <c r="AC1" s="4" t="s">
        <v>17</v>
      </c>
      <c r="AD1" s="4" t="s">
        <v>11</v>
      </c>
      <c r="AE1" s="4" t="s">
        <v>12</v>
      </c>
      <c r="AF1" s="4" t="s">
        <v>20</v>
      </c>
      <c r="AG1" s="4" t="s">
        <v>21</v>
      </c>
      <c r="AH1" s="4" t="s">
        <v>22</v>
      </c>
    </row>
    <row r="2" spans="1:34" x14ac:dyDescent="0.2">
      <c r="A2" s="4" t="s">
        <v>0</v>
      </c>
      <c r="B2">
        <v>591577675.72356462</v>
      </c>
      <c r="C2">
        <v>161048013.89462361</v>
      </c>
      <c r="D2">
        <v>60757398.857213579</v>
      </c>
      <c r="E2">
        <v>245680237.0231846</v>
      </c>
      <c r="F2">
        <v>29459321.925269179</v>
      </c>
      <c r="G2">
        <v>17057484.285432909</v>
      </c>
      <c r="H2">
        <v>212428.69671388381</v>
      </c>
      <c r="I2">
        <v>25063511.3549257</v>
      </c>
      <c r="J2">
        <v>288051875.61054552</v>
      </c>
      <c r="K2">
        <v>60643801.16978883</v>
      </c>
      <c r="L2">
        <v>125192760.90546121</v>
      </c>
      <c r="M2">
        <v>10330380.65601063</v>
      </c>
      <c r="N2">
        <v>18134638.86145388</v>
      </c>
      <c r="O2">
        <v>4882402.7703914298</v>
      </c>
      <c r="P2">
        <v>13240571.492357669</v>
      </c>
      <c r="Q2">
        <v>220606.23400273599</v>
      </c>
      <c r="R2">
        <v>1868963.179391695</v>
      </c>
      <c r="S2">
        <v>947454.83122345957</v>
      </c>
      <c r="T2">
        <v>58582941.469578043</v>
      </c>
      <c r="U2">
        <v>38097870.269570157</v>
      </c>
      <c r="V2">
        <v>11046267.38689369</v>
      </c>
      <c r="W2">
        <v>52162009.486082658</v>
      </c>
      <c r="X2">
        <v>5590900.6456041271</v>
      </c>
      <c r="Y2">
        <v>88375013.408374146</v>
      </c>
      <c r="Z2">
        <v>16570315.01407015</v>
      </c>
      <c r="AA2">
        <v>35442883.836108297</v>
      </c>
      <c r="AB2">
        <v>80402942.554466575</v>
      </c>
      <c r="AC2">
        <v>12991324.65818803</v>
      </c>
      <c r="AD2">
        <v>122108426.3788635</v>
      </c>
      <c r="AE2">
        <v>63788341.464279987</v>
      </c>
      <c r="AF2">
        <v>5333328.4388962239</v>
      </c>
      <c r="AG2">
        <v>16195298.375293501</v>
      </c>
      <c r="AH2">
        <v>56976006.705360837</v>
      </c>
    </row>
    <row r="3" spans="1:34" x14ac:dyDescent="0.2">
      <c r="A3" s="4" t="s">
        <v>1</v>
      </c>
      <c r="B3">
        <v>8970499.1534284204</v>
      </c>
      <c r="C3">
        <v>2116154.0709622102</v>
      </c>
      <c r="D3">
        <v>811696.92978190328</v>
      </c>
      <c r="E3">
        <v>3228212.6377028772</v>
      </c>
      <c r="F3">
        <v>228380.21521711469</v>
      </c>
      <c r="G3">
        <v>97105.522459401662</v>
      </c>
      <c r="H3">
        <v>2290.4831442778432</v>
      </c>
      <c r="I3">
        <v>338107.3474016001</v>
      </c>
      <c r="J3">
        <v>8050273.6077771513</v>
      </c>
      <c r="K3">
        <v>1386425.678873156</v>
      </c>
      <c r="L3">
        <v>3598722.4504842418</v>
      </c>
      <c r="M3">
        <v>117474.1420019127</v>
      </c>
      <c r="N3">
        <v>965950.11819187761</v>
      </c>
      <c r="O3">
        <v>260063.49335935171</v>
      </c>
      <c r="P3">
        <v>637235.83679790108</v>
      </c>
      <c r="Q3">
        <v>9490.0801722641554</v>
      </c>
      <c r="R3">
        <v>100078.330127015</v>
      </c>
      <c r="S3">
        <v>46918.89211325784</v>
      </c>
      <c r="T3">
        <v>3360581.8929311251</v>
      </c>
      <c r="U3">
        <v>545962.86573029403</v>
      </c>
      <c r="V3">
        <v>131608.5121185772</v>
      </c>
      <c r="W3">
        <v>754518.83989361289</v>
      </c>
      <c r="X3">
        <v>78965.706214517937</v>
      </c>
      <c r="Y3">
        <v>2797426.5464767241</v>
      </c>
      <c r="Z3">
        <v>524517.47746438568</v>
      </c>
      <c r="AA3">
        <v>372763.64492785319</v>
      </c>
      <c r="AB3">
        <v>4440637.6157164322</v>
      </c>
      <c r="AC3">
        <v>237975.16085661051</v>
      </c>
      <c r="AD3">
        <v>2813657.6402281271</v>
      </c>
      <c r="AE3">
        <v>851367.08800546476</v>
      </c>
      <c r="AF3">
        <v>49273.578140252961</v>
      </c>
      <c r="AG3">
        <v>133078.12538460159</v>
      </c>
      <c r="AH3">
        <v>544691.86203929968</v>
      </c>
    </row>
    <row r="4" spans="1:34" x14ac:dyDescent="0.2">
      <c r="A4" s="4" t="s">
        <v>2</v>
      </c>
      <c r="B4">
        <v>21603.916343916921</v>
      </c>
      <c r="C4">
        <v>7305.1648127056551</v>
      </c>
      <c r="D4">
        <v>3981.9369645815359</v>
      </c>
      <c r="E4">
        <v>11144.09659130151</v>
      </c>
      <c r="F4">
        <v>1260.646277509665</v>
      </c>
      <c r="G4">
        <v>650.19630629117853</v>
      </c>
      <c r="H4">
        <v>23.068189654261371</v>
      </c>
      <c r="I4">
        <v>1472.067884709935</v>
      </c>
      <c r="J4">
        <v>53042.303058909441</v>
      </c>
      <c r="K4">
        <v>14662.29693559513</v>
      </c>
      <c r="L4">
        <v>43093.780704688303</v>
      </c>
      <c r="M4">
        <v>29812.168967252761</v>
      </c>
      <c r="N4">
        <v>7917.6953702141191</v>
      </c>
      <c r="O4">
        <v>2131.6872150576478</v>
      </c>
      <c r="P4">
        <v>3820.6150444754721</v>
      </c>
      <c r="Q4">
        <v>17.715448326486982</v>
      </c>
      <c r="R4">
        <v>2308.111141108237</v>
      </c>
      <c r="S4">
        <v>420.49329323532822</v>
      </c>
      <c r="T4">
        <v>22784.56933820343</v>
      </c>
      <c r="U4">
        <v>13695.55925058196</v>
      </c>
      <c r="V4">
        <v>2311.4436162002212</v>
      </c>
      <c r="W4">
        <v>29473.392183344251</v>
      </c>
      <c r="X4">
        <v>1589.15173023946</v>
      </c>
      <c r="Y4">
        <v>27552.005603611131</v>
      </c>
      <c r="Z4">
        <v>5166.0010506770859</v>
      </c>
      <c r="AA4">
        <v>14087.657778158509</v>
      </c>
      <c r="AB4">
        <v>23141.932040680309</v>
      </c>
      <c r="AC4">
        <v>4340.2973649961132</v>
      </c>
      <c r="AD4">
        <v>47261.224915422863</v>
      </c>
      <c r="AE4">
        <v>12053.984209484741</v>
      </c>
      <c r="AF4">
        <v>3181.302478245349</v>
      </c>
      <c r="AG4">
        <v>3156.4197066149241</v>
      </c>
      <c r="AH4">
        <v>17145.414293737049</v>
      </c>
    </row>
    <row r="5" spans="1:34" x14ac:dyDescent="0.2">
      <c r="A5" s="4" t="s">
        <v>3</v>
      </c>
      <c r="B5">
        <v>2206676.8072698871</v>
      </c>
      <c r="C5">
        <v>625702.48232273047</v>
      </c>
      <c r="D5">
        <v>276666.10859295219</v>
      </c>
      <c r="E5">
        <v>954514.93281765457</v>
      </c>
      <c r="F5">
        <v>151482.4859472574</v>
      </c>
      <c r="G5">
        <v>71853.791042280311</v>
      </c>
      <c r="H5">
        <v>1448.764983048459</v>
      </c>
      <c r="I5">
        <v>136178.72258645191</v>
      </c>
      <c r="J5">
        <v>2773183.4289875231</v>
      </c>
      <c r="K5">
        <v>328738.43609105551</v>
      </c>
      <c r="L5">
        <v>1690999.9548519689</v>
      </c>
      <c r="M5">
        <v>177808.2934832575</v>
      </c>
      <c r="N5">
        <v>964368.27017912106</v>
      </c>
      <c r="O5">
        <v>259637.61120207101</v>
      </c>
      <c r="P5">
        <v>409561.54739394359</v>
      </c>
      <c r="Q5">
        <v>5049.0859092622386</v>
      </c>
      <c r="R5">
        <v>229730.31140492961</v>
      </c>
      <c r="S5">
        <v>55583.21329863018</v>
      </c>
      <c r="T5">
        <v>3094631.6687249532</v>
      </c>
      <c r="U5">
        <v>536271.21722620586</v>
      </c>
      <c r="V5">
        <v>98429.895618095528</v>
      </c>
      <c r="W5">
        <v>592415.18288521946</v>
      </c>
      <c r="X5">
        <v>40220.673553441578</v>
      </c>
      <c r="Y5">
        <v>2042653.514217732</v>
      </c>
      <c r="Z5">
        <v>382997.53391582478</v>
      </c>
      <c r="AA5">
        <v>985921.76639514882</v>
      </c>
      <c r="AB5">
        <v>3051561.2508924711</v>
      </c>
      <c r="AC5">
        <v>478315.24386904348</v>
      </c>
      <c r="AD5">
        <v>2824465.0946530928</v>
      </c>
      <c r="AE5">
        <v>966012.50606652419</v>
      </c>
      <c r="AF5">
        <v>122106.90535389259</v>
      </c>
      <c r="AG5">
        <v>27079.85109570382</v>
      </c>
      <c r="AH5">
        <v>198069.76801429081</v>
      </c>
    </row>
    <row r="6" spans="1:34" x14ac:dyDescent="0.2">
      <c r="A6" s="4" t="s">
        <v>4</v>
      </c>
      <c r="B6">
        <v>40098704.638718396</v>
      </c>
      <c r="C6">
        <v>9536825.6427278128</v>
      </c>
      <c r="D6">
        <v>3607388.5457586362</v>
      </c>
      <c r="E6">
        <v>14548515.859917549</v>
      </c>
      <c r="F6">
        <v>1021664.326311648</v>
      </c>
      <c r="G6">
        <v>434487.08956748247</v>
      </c>
      <c r="H6">
        <v>10066.339098197181</v>
      </c>
      <c r="I6">
        <v>1515941.383951976</v>
      </c>
      <c r="J6">
        <v>35522244.108244441</v>
      </c>
      <c r="K6">
        <v>5957545.5356909642</v>
      </c>
      <c r="L6">
        <v>15748347.925378401</v>
      </c>
      <c r="M6">
        <v>473309.133136686</v>
      </c>
      <c r="N6">
        <v>4300462.2054106938</v>
      </c>
      <c r="O6">
        <v>1157816.7476105711</v>
      </c>
      <c r="P6">
        <v>2836710.1205892442</v>
      </c>
      <c r="Q6">
        <v>44034.574511682578</v>
      </c>
      <c r="R6">
        <v>445835.08965824282</v>
      </c>
      <c r="S6">
        <v>209034.18851391651</v>
      </c>
      <c r="T6">
        <v>14962147.280025151</v>
      </c>
      <c r="U6">
        <v>2413220.4775179271</v>
      </c>
      <c r="V6">
        <v>675737.82272647612</v>
      </c>
      <c r="W6">
        <v>3673858.3356538611</v>
      </c>
      <c r="X6">
        <v>340419.00278486719</v>
      </c>
      <c r="Y6">
        <v>12431110.556173351</v>
      </c>
      <c r="Z6">
        <v>2330833.2292825021</v>
      </c>
      <c r="AA6">
        <v>1645757.0068623871</v>
      </c>
      <c r="AB6">
        <v>19803140.546460811</v>
      </c>
      <c r="AC6">
        <v>1011386.769783504</v>
      </c>
      <c r="AD6">
        <v>11908758.756439921</v>
      </c>
      <c r="AE6">
        <v>3723686.1956232549</v>
      </c>
      <c r="AF6">
        <v>165532.94050324499</v>
      </c>
      <c r="AG6">
        <v>681638.53758043039</v>
      </c>
      <c r="AH6">
        <v>2129250.0061536259</v>
      </c>
    </row>
    <row r="7" spans="1:34" x14ac:dyDescent="0.2">
      <c r="A7" s="4" t="s">
        <v>5</v>
      </c>
      <c r="B7">
        <v>1831164100.328156</v>
      </c>
      <c r="C7">
        <v>806087478.50613332</v>
      </c>
      <c r="D7">
        <v>219568837.08558509</v>
      </c>
      <c r="E7">
        <v>1229693915.445544</v>
      </c>
      <c r="F7">
        <v>26601219.461348299</v>
      </c>
      <c r="G7">
        <v>12756904.942439711</v>
      </c>
      <c r="H7">
        <v>396644.66700683488</v>
      </c>
      <c r="I7">
        <v>32704623.8665892</v>
      </c>
      <c r="J7">
        <v>3838892658.553978</v>
      </c>
      <c r="K7">
        <v>1928515630.5093901</v>
      </c>
      <c r="L7">
        <v>3239659428.2851238</v>
      </c>
      <c r="M7">
        <v>346035414.50919342</v>
      </c>
      <c r="N7">
        <v>242349027.21393311</v>
      </c>
      <c r="O7">
        <v>65247815.019135833</v>
      </c>
      <c r="P7">
        <v>136269429.71545649</v>
      </c>
      <c r="Q7">
        <v>574353.93509664224</v>
      </c>
      <c r="R7">
        <v>9748175.1150516625</v>
      </c>
      <c r="S7">
        <v>11863092.722642951</v>
      </c>
      <c r="T7">
        <v>799425911.43498373</v>
      </c>
      <c r="U7">
        <v>15738681516.124769</v>
      </c>
      <c r="V7">
        <v>3762969379.7103758</v>
      </c>
      <c r="W7">
        <v>23825781825.000332</v>
      </c>
      <c r="X7">
        <v>65113108.418966517</v>
      </c>
      <c r="Y7">
        <v>756122204.90040267</v>
      </c>
      <c r="Z7">
        <v>141772913.41882551</v>
      </c>
      <c r="AA7">
        <v>221288745.2521815</v>
      </c>
      <c r="AB7">
        <v>945108112.18020713</v>
      </c>
      <c r="AC7">
        <v>403304633.70464242</v>
      </c>
      <c r="AD7">
        <v>6219908194.0066662</v>
      </c>
      <c r="AE7">
        <v>1874302503.966944</v>
      </c>
      <c r="AF7">
        <v>656863691.60847998</v>
      </c>
      <c r="AG7">
        <v>513887370.8528896</v>
      </c>
      <c r="AH7">
        <v>12545745295.705429</v>
      </c>
    </row>
    <row r="8" spans="1:34" x14ac:dyDescent="0.2">
      <c r="A8" s="4" t="s">
        <v>6</v>
      </c>
      <c r="B8">
        <v>43031962618.751038</v>
      </c>
      <c r="C8">
        <v>13462200750.46385</v>
      </c>
      <c r="D8">
        <v>4994721711.0748072</v>
      </c>
      <c r="E8">
        <v>20536711948.473549</v>
      </c>
      <c r="F8">
        <v>917522410.71843135</v>
      </c>
      <c r="G8">
        <v>247568159.61795381</v>
      </c>
      <c r="H8">
        <v>5223611.9686603826</v>
      </c>
      <c r="I8">
        <v>443630501.24762791</v>
      </c>
      <c r="J8">
        <v>37437148202.390823</v>
      </c>
      <c r="K8">
        <v>4236392711.0470209</v>
      </c>
      <c r="L8">
        <v>24416265451.34396</v>
      </c>
      <c r="M8">
        <v>826704003.70159388</v>
      </c>
      <c r="N8">
        <v>523252761.03949451</v>
      </c>
      <c r="O8">
        <v>140875743.356787</v>
      </c>
      <c r="P8">
        <v>3000499088.9409671</v>
      </c>
      <c r="Q8">
        <v>6337088.6589532727</v>
      </c>
      <c r="R8">
        <v>109524661.68510871</v>
      </c>
      <c r="S8">
        <v>37445486.147023991</v>
      </c>
      <c r="T8">
        <v>1081130645.8158939</v>
      </c>
      <c r="U8">
        <v>8106463091.4624071</v>
      </c>
      <c r="V8">
        <v>2202209657.095685</v>
      </c>
      <c r="W8">
        <v>8546554266.713295</v>
      </c>
      <c r="X8">
        <v>1729795820.429708</v>
      </c>
      <c r="Y8">
        <v>22097209763.239052</v>
      </c>
      <c r="Z8">
        <v>4143226830.6073222</v>
      </c>
      <c r="AA8">
        <v>11210276226.74407</v>
      </c>
      <c r="AB8">
        <v>7728891444.2055864</v>
      </c>
      <c r="AC8">
        <v>3297538669.880784</v>
      </c>
      <c r="AD8">
        <v>25019735955.727402</v>
      </c>
      <c r="AE8">
        <v>12384255513.744761</v>
      </c>
      <c r="AF8">
        <v>1433237660.162751</v>
      </c>
      <c r="AG8">
        <v>-852462880.55231786</v>
      </c>
      <c r="AH8">
        <v>4940503741.0224581</v>
      </c>
    </row>
    <row r="9" spans="1:34" x14ac:dyDescent="0.2">
      <c r="A9" s="4" t="s">
        <v>7</v>
      </c>
      <c r="B9">
        <v>113722804.8682292</v>
      </c>
      <c r="C9">
        <v>36254195.219111867</v>
      </c>
      <c r="D9">
        <v>19412516.721819501</v>
      </c>
      <c r="E9">
        <v>55306110.638186231</v>
      </c>
      <c r="F9">
        <v>1468993.9031561781</v>
      </c>
      <c r="G9">
        <v>658825.32402957603</v>
      </c>
      <c r="H9">
        <v>45949.255759281783</v>
      </c>
      <c r="I9">
        <v>6876791.0688185366</v>
      </c>
      <c r="J9">
        <v>243508698.24707279</v>
      </c>
      <c r="K9">
        <v>63464264.414263278</v>
      </c>
      <c r="L9">
        <v>190484383.10812011</v>
      </c>
      <c r="M9">
        <v>53687921.537598737</v>
      </c>
      <c r="N9">
        <v>3395595.0816250611</v>
      </c>
      <c r="O9">
        <v>914198.6758221318</v>
      </c>
      <c r="P9">
        <v>1533351.1829800201</v>
      </c>
      <c r="Q9">
        <v>28663.603457340709</v>
      </c>
      <c r="R9">
        <v>920776.42931478703</v>
      </c>
      <c r="S9">
        <v>69703.545121843286</v>
      </c>
      <c r="T9">
        <v>18159317.795994371</v>
      </c>
      <c r="U9">
        <v>1700050830.6961031</v>
      </c>
      <c r="V9">
        <v>1086139613.5753</v>
      </c>
      <c r="W9">
        <v>16680466.30616368</v>
      </c>
      <c r="X9">
        <v>103882205.3776722</v>
      </c>
      <c r="Y9">
        <v>16505603.419740479</v>
      </c>
      <c r="Z9">
        <v>3094800.6412013401</v>
      </c>
      <c r="AA9">
        <v>8995174.5981947165</v>
      </c>
      <c r="AB9">
        <v>7697397.9395975936</v>
      </c>
      <c r="AC9">
        <v>1286416.0215292999</v>
      </c>
      <c r="AD9">
        <v>30032012.093285471</v>
      </c>
      <c r="AE9">
        <v>5338353.3073148122</v>
      </c>
      <c r="AF9">
        <v>126711290.6091987</v>
      </c>
      <c r="AG9">
        <v>101276321.9678383</v>
      </c>
      <c r="AH9">
        <v>171577936.54237941</v>
      </c>
    </row>
    <row r="10" spans="1:34" x14ac:dyDescent="0.2">
      <c r="A10" s="4" t="s">
        <v>8</v>
      </c>
      <c r="B10">
        <v>884762326.02981222</v>
      </c>
      <c r="C10">
        <v>271612618.14476931</v>
      </c>
      <c r="D10">
        <v>143022258.4855558</v>
      </c>
      <c r="E10">
        <v>414347564.99361169</v>
      </c>
      <c r="F10">
        <v>32521750.141087811</v>
      </c>
      <c r="G10">
        <v>16295944.84785958</v>
      </c>
      <c r="H10">
        <v>649342.44477601151</v>
      </c>
      <c r="I10">
        <v>50098791.878125712</v>
      </c>
      <c r="J10">
        <v>1157177485.9392681</v>
      </c>
      <c r="K10">
        <v>623709277.71293485</v>
      </c>
      <c r="L10">
        <v>1167793035.358006</v>
      </c>
      <c r="M10">
        <v>164445780.45879641</v>
      </c>
      <c r="N10">
        <v>105531184.3988317</v>
      </c>
      <c r="O10">
        <v>28412241.953531612</v>
      </c>
      <c r="P10">
        <v>52700241.46889741</v>
      </c>
      <c r="Q10">
        <v>395208.76319836138</v>
      </c>
      <c r="R10">
        <v>6684616.129526332</v>
      </c>
      <c r="S10">
        <v>5394812.493331111</v>
      </c>
      <c r="T10">
        <v>313125308.77280962</v>
      </c>
      <c r="U10">
        <v>648054691.07235754</v>
      </c>
      <c r="V10">
        <v>214828223.97896859</v>
      </c>
      <c r="W10">
        <v>518543072.71688539</v>
      </c>
      <c r="X10">
        <v>64959906.624782227</v>
      </c>
      <c r="Y10">
        <v>389467853.82365328</v>
      </c>
      <c r="Z10">
        <v>73025222.591934979</v>
      </c>
      <c r="AA10">
        <v>167550628.4736155</v>
      </c>
      <c r="AB10">
        <v>321906917.75583673</v>
      </c>
      <c r="AC10">
        <v>52861328.45028872</v>
      </c>
      <c r="AD10">
        <v>879441121.55516648</v>
      </c>
      <c r="AE10">
        <v>332507516.64276952</v>
      </c>
      <c r="AF10">
        <v>119298643.2055071</v>
      </c>
      <c r="AG10">
        <v>275000530.13706011</v>
      </c>
      <c r="AH10">
        <v>920931576.06269526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E668F-FA94-0549-AE35-8FCDEB76E613}">
  <dimension ref="A1:J34"/>
  <sheetViews>
    <sheetView workbookViewId="0">
      <selection activeCell="J34" sqref="A1:J34"/>
    </sheetView>
  </sheetViews>
  <sheetFormatPr baseColWidth="10" defaultRowHeight="15" x14ac:dyDescent="0.2"/>
  <cols>
    <col min="5" max="6" width="14.5" customWidth="1"/>
  </cols>
  <sheetData>
    <row r="1" spans="1:10" x14ac:dyDescent="0.2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2">
      <c r="A2" s="4" t="s">
        <v>18</v>
      </c>
      <c r="B2">
        <v>31748225.2246418</v>
      </c>
      <c r="C2">
        <v>454969.05477524502</v>
      </c>
      <c r="D2">
        <v>11412.966042151629</v>
      </c>
      <c r="E2">
        <v>446892.68102183827</v>
      </c>
      <c r="F2">
        <v>2011017.0645982721</v>
      </c>
      <c r="G2">
        <v>13115567930.103979</v>
      </c>
      <c r="H2">
        <v>6755385909.5520058</v>
      </c>
      <c r="I2">
        <v>1416709025.580086</v>
      </c>
      <c r="J2">
        <v>540045575.89363134</v>
      </c>
    </row>
    <row r="3" spans="1:10" x14ac:dyDescent="0.2">
      <c r="A3" s="4" t="s">
        <v>23</v>
      </c>
      <c r="B3">
        <v>35688207.176872</v>
      </c>
      <c r="C3">
        <v>1900949.238853052</v>
      </c>
      <c r="D3">
        <v>15581.691749934729</v>
      </c>
      <c r="E3">
        <v>1897836.22844061</v>
      </c>
      <c r="F3">
        <v>8463128.8946826216</v>
      </c>
      <c r="G3">
        <v>476932700.91571212</v>
      </c>
      <c r="H3">
        <v>1029739444.193743</v>
      </c>
      <c r="I3">
        <v>6682388.4218275174</v>
      </c>
      <c r="J3">
        <v>207680935.98221481</v>
      </c>
    </row>
    <row r="4" spans="1:10" x14ac:dyDescent="0.2">
      <c r="A4" s="4" t="s">
        <v>24</v>
      </c>
      <c r="B4">
        <v>9608363.4706963096</v>
      </c>
      <c r="C4">
        <v>511794.02584505238</v>
      </c>
      <c r="D4">
        <v>4195.0708557516591</v>
      </c>
      <c r="E4">
        <v>510955.9076570872</v>
      </c>
      <c r="F4">
        <v>2278534.7024145522</v>
      </c>
      <c r="G4">
        <v>128404957.9388456</v>
      </c>
      <c r="H4">
        <v>277237542.66754627</v>
      </c>
      <c r="I4">
        <v>1799104.5751074089</v>
      </c>
      <c r="J4">
        <v>55914098.149057843</v>
      </c>
    </row>
    <row r="5" spans="1:10" x14ac:dyDescent="0.2">
      <c r="A5" s="4" t="s">
        <v>19</v>
      </c>
      <c r="B5">
        <v>9205222.8224114086</v>
      </c>
      <c r="C5">
        <v>109673.76009881429</v>
      </c>
      <c r="D5">
        <v>1926.2030135001839</v>
      </c>
      <c r="E5">
        <v>82024.913015079626</v>
      </c>
      <c r="F5">
        <v>563114.85227206349</v>
      </c>
      <c r="G5">
        <v>3135807816.425313</v>
      </c>
      <c r="H5">
        <v>1835174714.2464049</v>
      </c>
      <c r="I5">
        <v>905116344.64608383</v>
      </c>
      <c r="J5">
        <v>179023519.98247391</v>
      </c>
    </row>
    <row r="6" spans="1:10" x14ac:dyDescent="0.2">
      <c r="A6" s="4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s="4" t="s">
        <v>25</v>
      </c>
      <c r="B7">
        <v>26056888.26612575</v>
      </c>
      <c r="C7">
        <v>1254053.347183537</v>
      </c>
      <c r="D7">
        <v>7518.8098473874552</v>
      </c>
      <c r="E7">
        <v>805999.91357663635</v>
      </c>
      <c r="F7">
        <v>5582526.3054729588</v>
      </c>
      <c r="G7">
        <v>268172511.00028339</v>
      </c>
      <c r="H7">
        <v>5904856112.0094976</v>
      </c>
      <c r="I7">
        <v>3017570.6895056148</v>
      </c>
      <c r="J7">
        <v>103711860.49979091</v>
      </c>
    </row>
    <row r="8" spans="1:10" x14ac:dyDescent="0.2">
      <c r="A8" s="4" t="s">
        <v>26</v>
      </c>
      <c r="B8">
        <v>434143.79761009221</v>
      </c>
      <c r="C8">
        <v>18676.078961394629</v>
      </c>
      <c r="D8">
        <v>34.86325782040695</v>
      </c>
      <c r="E8">
        <v>9936.3888831878066</v>
      </c>
      <c r="F8">
        <v>86658.192099908425</v>
      </c>
      <c r="G8">
        <v>1130304.4072275141</v>
      </c>
      <c r="H8">
        <v>12471124.166671099</v>
      </c>
      <c r="I8">
        <v>56408.767025166337</v>
      </c>
      <c r="J8">
        <v>777754.23745095229</v>
      </c>
    </row>
    <row r="9" spans="1:10" x14ac:dyDescent="0.2">
      <c r="A9" s="4" t="s">
        <v>13</v>
      </c>
      <c r="B9">
        <v>22039244.785106812</v>
      </c>
      <c r="C9">
        <v>311281.60545277182</v>
      </c>
      <c r="D9">
        <v>6264.4118011578412</v>
      </c>
      <c r="E9">
        <v>158549.2796340663</v>
      </c>
      <c r="F9">
        <v>1341926.4994051689</v>
      </c>
      <c r="G9">
        <v>256674876.93474081</v>
      </c>
      <c r="H9">
        <v>6818828652.3531227</v>
      </c>
      <c r="I9">
        <v>409502063.84643519</v>
      </c>
      <c r="J9">
        <v>256070957.80657679</v>
      </c>
    </row>
    <row r="10" spans="1:10" x14ac:dyDescent="0.2">
      <c r="A10" s="4" t="s">
        <v>27</v>
      </c>
      <c r="B10">
        <v>3678040.9944556672</v>
      </c>
      <c r="C10">
        <v>196949.94792975771</v>
      </c>
      <c r="D10">
        <v>4542.2657280594622</v>
      </c>
      <c r="E10">
        <v>452099.5985011388</v>
      </c>
      <c r="F10">
        <v>877384.7203686228</v>
      </c>
      <c r="G10">
        <v>19183998.962442011</v>
      </c>
      <c r="H10">
        <v>215539931.45698649</v>
      </c>
      <c r="I10">
        <v>1812049.3175529409</v>
      </c>
      <c r="J10">
        <v>13155043.624026719</v>
      </c>
    </row>
    <row r="11" spans="1:10" x14ac:dyDescent="0.2">
      <c r="A11" s="4" t="s">
        <v>20</v>
      </c>
      <c r="B11">
        <v>4445959.3524581017</v>
      </c>
      <c r="C11">
        <v>41075.348737958229</v>
      </c>
      <c r="D11">
        <v>2651.9914661547168</v>
      </c>
      <c r="E11">
        <v>101790.5317622271</v>
      </c>
      <c r="F11">
        <v>137991.26256747171</v>
      </c>
      <c r="G11">
        <v>547573491.19891715</v>
      </c>
      <c r="H11">
        <v>1194772917.606873</v>
      </c>
      <c r="I11">
        <v>105628830.8511887</v>
      </c>
      <c r="J11">
        <v>99449513.48333919</v>
      </c>
    </row>
    <row r="12" spans="1:10" x14ac:dyDescent="0.2">
      <c r="A12" s="4" t="s">
        <v>15</v>
      </c>
      <c r="B12">
        <v>68442605.492898464</v>
      </c>
      <c r="C12">
        <v>2166485.233005072</v>
      </c>
      <c r="D12">
        <v>21337.830426709708</v>
      </c>
      <c r="E12">
        <v>1581946.3357392759</v>
      </c>
      <c r="F12">
        <v>9627354.6426885966</v>
      </c>
      <c r="G12">
        <v>585583772.81688797</v>
      </c>
      <c r="H12">
        <v>17113328213.378071</v>
      </c>
      <c r="I12">
        <v>12782872.213657711</v>
      </c>
      <c r="J12">
        <v>301625919.4014706</v>
      </c>
    </row>
    <row r="13" spans="1:10" x14ac:dyDescent="0.2">
      <c r="A13" s="4" t="s">
        <v>11</v>
      </c>
      <c r="B13">
        <v>28965785.993493341</v>
      </c>
      <c r="C13">
        <v>667438.00966640527</v>
      </c>
      <c r="D13">
        <v>11211.007850048391</v>
      </c>
      <c r="E13">
        <v>670001.68541992549</v>
      </c>
      <c r="F13">
        <v>2824920.1780466791</v>
      </c>
      <c r="G13">
        <v>1475447149.6322441</v>
      </c>
      <c r="H13">
        <v>5935022985.7090054</v>
      </c>
      <c r="I13">
        <v>7124003.3226624867</v>
      </c>
      <c r="J13">
        <v>208615441.83534029</v>
      </c>
    </row>
    <row r="14" spans="1:10" x14ac:dyDescent="0.2">
      <c r="A14" s="4" t="s">
        <v>14</v>
      </c>
      <c r="B14">
        <v>12832988.52991846</v>
      </c>
      <c r="C14">
        <v>406215.98118845088</v>
      </c>
      <c r="D14">
        <v>4000.843205008071</v>
      </c>
      <c r="E14">
        <v>296614.93795111438</v>
      </c>
      <c r="F14">
        <v>1805128.995504112</v>
      </c>
      <c r="G14">
        <v>109796957.4031665</v>
      </c>
      <c r="H14">
        <v>3208749040.008389</v>
      </c>
      <c r="I14">
        <v>2396788.540060821</v>
      </c>
      <c r="J14">
        <v>56554859.887775742</v>
      </c>
    </row>
    <row r="15" spans="1:10" x14ac:dyDescent="0.2">
      <c r="A15" s="4" t="s">
        <v>16</v>
      </c>
      <c r="B15">
        <v>83481989.909069791</v>
      </c>
      <c r="C15">
        <v>4610692.7538621649</v>
      </c>
      <c r="D15">
        <v>24028.157126061909</v>
      </c>
      <c r="E15">
        <v>3168421.4216580521</v>
      </c>
      <c r="F15">
        <v>20561505.91935882</v>
      </c>
      <c r="G15">
        <v>981301223.27998042</v>
      </c>
      <c r="H15">
        <v>8024870944.4480762</v>
      </c>
      <c r="I15">
        <v>7992171.3895517532</v>
      </c>
      <c r="J15">
        <v>334234409.91040742</v>
      </c>
    </row>
    <row r="16" spans="1:10" x14ac:dyDescent="0.2">
      <c r="A16" s="4" t="s">
        <v>28</v>
      </c>
      <c r="B16">
        <v>1864551.2913577971</v>
      </c>
      <c r="C16">
        <v>92334.407927272521</v>
      </c>
      <c r="D16">
        <v>827.51312998931576</v>
      </c>
      <c r="E16">
        <v>109385.42790472459</v>
      </c>
      <c r="F16">
        <v>411370.49839965132</v>
      </c>
      <c r="G16">
        <v>23346067.935437329</v>
      </c>
      <c r="H16">
        <v>73691143.102617294</v>
      </c>
      <c r="I16">
        <v>137173.64753032391</v>
      </c>
      <c r="J16">
        <v>10616764.27158487</v>
      </c>
    </row>
    <row r="17" spans="1:10" x14ac:dyDescent="0.2">
      <c r="A17" s="4" t="s">
        <v>10</v>
      </c>
      <c r="B17">
        <v>1634072.741463118</v>
      </c>
      <c r="C17">
        <v>17186.04259184132</v>
      </c>
      <c r="D17">
        <v>649.50294882317837</v>
      </c>
      <c r="E17">
        <v>45455.327256417157</v>
      </c>
      <c r="F17">
        <v>75876.63228594228</v>
      </c>
      <c r="G17">
        <v>10202383.877148701</v>
      </c>
      <c r="H17">
        <v>516843011.16976762</v>
      </c>
      <c r="I17">
        <v>414717.08915053669</v>
      </c>
      <c r="J17">
        <v>7724820.4765104111</v>
      </c>
    </row>
    <row r="18" spans="1:10" x14ac:dyDescent="0.2">
      <c r="A18" s="4" t="s">
        <v>12</v>
      </c>
      <c r="B18">
        <v>84449492.92408967</v>
      </c>
      <c r="C18">
        <v>1127126.3247153291</v>
      </c>
      <c r="D18">
        <v>15958.29003919157</v>
      </c>
      <c r="E18">
        <v>1278905.587180529</v>
      </c>
      <c r="F18">
        <v>4929794.4390811408</v>
      </c>
      <c r="G18">
        <v>2481392248.3781052</v>
      </c>
      <c r="H18">
        <v>16395536776.32073</v>
      </c>
      <c r="I18">
        <v>7067454.9534231499</v>
      </c>
      <c r="J18">
        <v>440207262.47686487</v>
      </c>
    </row>
    <row r="19" spans="1:10" x14ac:dyDescent="0.2">
      <c r="A19" s="4" t="s">
        <v>17</v>
      </c>
      <c r="B19">
        <v>13488830.129389999</v>
      </c>
      <c r="C19">
        <v>247088.4689796365</v>
      </c>
      <c r="D19">
        <v>4506.5099524375428</v>
      </c>
      <c r="E19">
        <v>496632.42529935861</v>
      </c>
      <c r="F19">
        <v>1050118.035817368</v>
      </c>
      <c r="G19">
        <v>418749268.26719308</v>
      </c>
      <c r="H19">
        <v>3423818596.9036059</v>
      </c>
      <c r="I19">
        <v>1335679.589779004</v>
      </c>
      <c r="J19">
        <v>54885663.982727893</v>
      </c>
    </row>
    <row r="20" spans="1:10" x14ac:dyDescent="0.2">
      <c r="A20" s="4" t="s">
        <v>21</v>
      </c>
      <c r="B20">
        <v>13500694.566709889</v>
      </c>
      <c r="C20">
        <v>110936.33983728749</v>
      </c>
      <c r="D20">
        <v>2631.2487362604629</v>
      </c>
      <c r="E20">
        <v>22574.255199448038</v>
      </c>
      <c r="F20">
        <v>568226.25230610638</v>
      </c>
      <c r="G20">
        <v>428385836.11144561</v>
      </c>
      <c r="H20">
        <v>-710628523.9765445</v>
      </c>
      <c r="I20">
        <v>84425779.509775713</v>
      </c>
      <c r="J20">
        <v>229245431.42271471</v>
      </c>
    </row>
    <row r="21" spans="1:10" x14ac:dyDescent="0.2">
      <c r="A21" s="4" t="s">
        <v>22</v>
      </c>
      <c r="B21">
        <v>47496232.939638667</v>
      </c>
      <c r="C21">
        <v>454065.01886889769</v>
      </c>
      <c r="D21">
        <v>14292.728434850531</v>
      </c>
      <c r="E21">
        <v>165114.55231596279</v>
      </c>
      <c r="F21">
        <v>1774981.4373965999</v>
      </c>
      <c r="G21">
        <v>10458360903.52284</v>
      </c>
      <c r="H21">
        <v>4118493557.0551391</v>
      </c>
      <c r="I21">
        <v>143030480.94370279</v>
      </c>
      <c r="J21">
        <v>767705270.82282877</v>
      </c>
    </row>
    <row r="22" spans="1:10" x14ac:dyDescent="0.2">
      <c r="A22" s="4" t="s">
        <v>29</v>
      </c>
      <c r="B22">
        <v>115288766.8825213</v>
      </c>
      <c r="C22">
        <v>6613483.9378960459</v>
      </c>
      <c r="D22">
        <v>44839.074943255779</v>
      </c>
      <c r="E22">
        <v>6090105.0731324526</v>
      </c>
      <c r="F22">
        <v>29444877.06757674</v>
      </c>
      <c r="G22">
        <v>1573236598.0826671</v>
      </c>
      <c r="H22">
        <v>2127619676.7918279</v>
      </c>
      <c r="I22">
        <v>35736774.282923251</v>
      </c>
      <c r="J22">
        <v>616217448.67270744</v>
      </c>
    </row>
    <row r="23" spans="1:10" x14ac:dyDescent="0.2">
      <c r="A23" s="4" t="s">
        <v>31</v>
      </c>
      <c r="B23">
        <v>10060892.46405806</v>
      </c>
      <c r="C23">
        <v>114409.5991565476</v>
      </c>
      <c r="D23">
        <v>29034.460208912391</v>
      </c>
      <c r="E23">
        <v>173169.8162460131</v>
      </c>
      <c r="F23">
        <v>460961.93831677112</v>
      </c>
      <c r="G23">
        <v>337008403.6648851</v>
      </c>
      <c r="H23">
        <v>805137812.22656167</v>
      </c>
      <c r="I23">
        <v>52287367.057891279</v>
      </c>
      <c r="J23">
        <v>160155890.51904041</v>
      </c>
    </row>
    <row r="24" spans="1:10" x14ac:dyDescent="0.2">
      <c r="A24" s="4" t="s">
        <v>32</v>
      </c>
      <c r="B24">
        <v>266129257.3931137</v>
      </c>
      <c r="C24">
        <v>4035500.9597471971</v>
      </c>
      <c r="D24">
        <v>9718.8153801736571</v>
      </c>
      <c r="E24">
        <v>992703.55208562745</v>
      </c>
      <c r="F24">
        <v>18038947.25215178</v>
      </c>
      <c r="G24">
        <v>823774057.37836146</v>
      </c>
      <c r="H24">
        <v>19358513219.568859</v>
      </c>
      <c r="I24">
        <v>51159749.34521731</v>
      </c>
      <c r="J24">
        <v>398022356.9250192</v>
      </c>
    </row>
    <row r="25" spans="1:10" x14ac:dyDescent="0.2">
      <c r="A25" s="4" t="s">
        <v>33</v>
      </c>
      <c r="B25">
        <v>21023184.405526791</v>
      </c>
      <c r="C25">
        <v>480627.56867602741</v>
      </c>
      <c r="D25">
        <v>5082.9296043396462</v>
      </c>
      <c r="E25">
        <v>113962.65784489919</v>
      </c>
      <c r="F25">
        <v>2065282.4523728681</v>
      </c>
      <c r="G25">
        <v>668552085.24325514</v>
      </c>
      <c r="H25">
        <v>1468616139.829634</v>
      </c>
      <c r="I25">
        <v>22000944.996944599</v>
      </c>
      <c r="J25">
        <v>216219216.27381739</v>
      </c>
    </row>
    <row r="26" spans="1:10" x14ac:dyDescent="0.2">
      <c r="A26" s="4" t="s">
        <v>34</v>
      </c>
      <c r="B26">
        <v>124668.05253185731</v>
      </c>
      <c r="C26">
        <v>1344.216094018436</v>
      </c>
      <c r="D26">
        <v>13.53803099166849</v>
      </c>
      <c r="E26">
        <v>850.23686444900227</v>
      </c>
      <c r="F26">
        <v>5907.633530265477</v>
      </c>
      <c r="G26">
        <v>232778.89921572589</v>
      </c>
      <c r="H26">
        <v>3065581.7287816992</v>
      </c>
      <c r="I26">
        <v>26966.244765477091</v>
      </c>
      <c r="J26">
        <v>381079.67176173732</v>
      </c>
    </row>
    <row r="27" spans="1:10" x14ac:dyDescent="0.2">
      <c r="A27" s="4" t="s">
        <v>35</v>
      </c>
      <c r="B27">
        <v>1982053.9890974781</v>
      </c>
      <c r="C27">
        <v>26737.954118659651</v>
      </c>
      <c r="D27">
        <v>116.4129790831642</v>
      </c>
      <c r="E27">
        <v>10769.184593108899</v>
      </c>
      <c r="F27">
        <v>119882.5505632698</v>
      </c>
      <c r="G27">
        <v>2586322.7733238689</v>
      </c>
      <c r="H27">
        <v>35082857.794000491</v>
      </c>
      <c r="I27">
        <v>543825.28358154302</v>
      </c>
      <c r="J27">
        <v>3961875.4485288202</v>
      </c>
    </row>
    <row r="28" spans="1:10" x14ac:dyDescent="0.2">
      <c r="A28" s="4" t="s">
        <v>36</v>
      </c>
      <c r="B28">
        <v>94514265.572171226</v>
      </c>
      <c r="C28">
        <v>1241907.571647678</v>
      </c>
      <c r="D28">
        <v>4287.1828745948433</v>
      </c>
      <c r="E28">
        <v>367206.08440481708</v>
      </c>
      <c r="F28">
        <v>5596877.9105965737</v>
      </c>
      <c r="G28">
        <v>473068646.89297438</v>
      </c>
      <c r="H28">
        <v>7900563230.4646463</v>
      </c>
      <c r="I28">
        <v>21276503.523269281</v>
      </c>
      <c r="J28">
        <v>159401326.99112079</v>
      </c>
    </row>
    <row r="29" spans="1:10" x14ac:dyDescent="0.2">
      <c r="A29" s="4" t="s">
        <v>37</v>
      </c>
      <c r="B29">
        <v>144182387.6389848</v>
      </c>
      <c r="C29">
        <v>1894541.5046405289</v>
      </c>
      <c r="D29">
        <v>6540.1371884124846</v>
      </c>
      <c r="E29">
        <v>560176.28327885061</v>
      </c>
      <c r="F29">
        <v>8538089.097856896</v>
      </c>
      <c r="G29">
        <v>721670602.98520768</v>
      </c>
      <c r="H29">
        <v>12052382392.91325</v>
      </c>
      <c r="I29">
        <v>32457503.214176059</v>
      </c>
      <c r="J29">
        <v>243168200.89822939</v>
      </c>
    </row>
    <row r="30" spans="1:10" x14ac:dyDescent="0.2">
      <c r="A30" s="4" t="s">
        <v>38</v>
      </c>
      <c r="B30">
        <v>636290401.44958043</v>
      </c>
      <c r="C30">
        <v>18290454.944542639</v>
      </c>
      <c r="D30">
        <v>219023.51882208689</v>
      </c>
      <c r="E30">
        <v>8594482.8785786908</v>
      </c>
      <c r="F30">
        <v>80040751.167502791</v>
      </c>
      <c r="G30">
        <v>16465522313.54727</v>
      </c>
      <c r="H30">
        <v>124095316962.1924</v>
      </c>
      <c r="I30">
        <v>968134129.49066341</v>
      </c>
      <c r="J30">
        <v>5935291257.2883158</v>
      </c>
    </row>
    <row r="31" spans="1:10" x14ac:dyDescent="0.2">
      <c r="A31" s="4" t="s">
        <v>39</v>
      </c>
      <c r="B31">
        <v>17288795.488299571</v>
      </c>
      <c r="C31">
        <v>134029.5219448253</v>
      </c>
      <c r="D31">
        <v>739.83561910349704</v>
      </c>
      <c r="E31">
        <v>88900.543136904453</v>
      </c>
      <c r="F31">
        <v>599584.25520115066</v>
      </c>
      <c r="G31">
        <v>15611460.581926581</v>
      </c>
      <c r="H31">
        <v>538466477.77849782</v>
      </c>
      <c r="I31">
        <v>862108.61301058461</v>
      </c>
      <c r="J31">
        <v>19086043.071091749</v>
      </c>
    </row>
    <row r="32" spans="1:10" x14ac:dyDescent="0.2">
      <c r="A32" s="4" t="s">
        <v>40</v>
      </c>
      <c r="B32">
        <v>1348927.302848387</v>
      </c>
      <c r="C32">
        <v>7679.2268022024891</v>
      </c>
      <c r="D32">
        <v>51.418341362117438</v>
      </c>
      <c r="E32">
        <v>5682.2881339465266</v>
      </c>
      <c r="F32">
        <v>34359.785302761898</v>
      </c>
      <c r="G32">
        <v>1008832.081492475</v>
      </c>
      <c r="H32">
        <v>19578001.31815334</v>
      </c>
      <c r="I32">
        <v>52100.734933719781</v>
      </c>
      <c r="J32">
        <v>1288703.8066781019</v>
      </c>
    </row>
    <row r="33" spans="1:10" x14ac:dyDescent="0.2">
      <c r="A33" s="4" t="s">
        <v>41</v>
      </c>
      <c r="B33">
        <v>169049035.82251501</v>
      </c>
      <c r="C33">
        <v>4724464.9548546281</v>
      </c>
      <c r="D33">
        <v>31128.942211914589</v>
      </c>
      <c r="E33">
        <v>1627498.463030851</v>
      </c>
      <c r="F33">
        <v>20846943.294580981</v>
      </c>
      <c r="G33">
        <v>2252931355.4343791</v>
      </c>
      <c r="H33">
        <v>21970743270.269051</v>
      </c>
      <c r="I33">
        <v>142907976.43935341</v>
      </c>
      <c r="J33">
        <v>679112878.0499202</v>
      </c>
    </row>
    <row r="34" spans="1:10" x14ac:dyDescent="0.2">
      <c r="A34" s="4" t="s">
        <v>42</v>
      </c>
      <c r="B34">
        <v>35656701.328973792</v>
      </c>
      <c r="C34">
        <v>476360.6661782242</v>
      </c>
      <c r="D34">
        <v>2336.8797829966202</v>
      </c>
      <c r="E34">
        <v>162367.06948452711</v>
      </c>
      <c r="F34">
        <v>2117068.5113753048</v>
      </c>
      <c r="G34">
        <v>128858387.4946661</v>
      </c>
      <c r="H34">
        <v>2931252878.2161732</v>
      </c>
      <c r="I34">
        <v>11392625.81698633</v>
      </c>
      <c r="J34">
        <v>83935488.518848509</v>
      </c>
    </row>
  </sheetData>
  <sortState xmlns:xlrd2="http://schemas.microsoft.com/office/spreadsheetml/2017/richdata2" ref="A2:J34">
    <sortCondition ref="A2:A3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76B7-5A54-2746-881E-282A352FB682}">
  <dimension ref="A1:N34"/>
  <sheetViews>
    <sheetView workbookViewId="0">
      <selection activeCell="C1" sqref="C1:L34"/>
    </sheetView>
  </sheetViews>
  <sheetFormatPr baseColWidth="10" defaultRowHeight="15" x14ac:dyDescent="0.2"/>
  <sheetData>
    <row r="1" spans="1:14" x14ac:dyDescent="0.2">
      <c r="A1" s="1" t="s">
        <v>50</v>
      </c>
      <c r="B1" t="s">
        <v>63</v>
      </c>
      <c r="C1" s="4" t="s">
        <v>9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t="s">
        <v>63</v>
      </c>
      <c r="N1" s="1" t="s">
        <v>50</v>
      </c>
    </row>
    <row r="2" spans="1:14" x14ac:dyDescent="0.2">
      <c r="A2" s="1" t="s">
        <v>46</v>
      </c>
      <c r="B2" t="s">
        <v>49</v>
      </c>
      <c r="C2" s="4" t="s">
        <v>32</v>
      </c>
      <c r="D2">
        <v>266129257.3931137</v>
      </c>
      <c r="E2">
        <v>4035500.9597471971</v>
      </c>
      <c r="F2">
        <v>9718.8153801736571</v>
      </c>
      <c r="G2">
        <v>992703.55208562745</v>
      </c>
      <c r="H2">
        <v>18038947.25215178</v>
      </c>
      <c r="I2">
        <v>823774057.37836146</v>
      </c>
      <c r="J2">
        <v>19358513219.568859</v>
      </c>
      <c r="K2">
        <v>51159749.34521731</v>
      </c>
      <c r="L2">
        <v>398022356.9250192</v>
      </c>
      <c r="M2" t="s">
        <v>51</v>
      </c>
      <c r="N2" s="1" t="s">
        <v>62</v>
      </c>
    </row>
    <row r="3" spans="1:14" x14ac:dyDescent="0.2">
      <c r="A3" s="1" t="s">
        <v>48</v>
      </c>
      <c r="B3" t="s">
        <v>49</v>
      </c>
      <c r="C3" s="4" t="s">
        <v>36</v>
      </c>
      <c r="D3">
        <v>94514265.572171226</v>
      </c>
      <c r="E3">
        <v>1241907.571647678</v>
      </c>
      <c r="F3">
        <v>4287.1828745948433</v>
      </c>
      <c r="G3">
        <v>367206.08440481708</v>
      </c>
      <c r="H3">
        <v>5596877.9105965737</v>
      </c>
      <c r="I3">
        <v>473068646.89297438</v>
      </c>
      <c r="J3">
        <v>7900563230.4646463</v>
      </c>
      <c r="K3">
        <v>21276503.523269281</v>
      </c>
      <c r="L3">
        <v>159401326.99112079</v>
      </c>
      <c r="M3" t="s">
        <v>52</v>
      </c>
      <c r="N3" s="1" t="s">
        <v>51</v>
      </c>
    </row>
    <row r="4" spans="1:14" x14ac:dyDescent="0.2">
      <c r="A4" s="1" t="s">
        <v>48</v>
      </c>
      <c r="B4" t="s">
        <v>49</v>
      </c>
      <c r="C4" s="4" t="s">
        <v>42</v>
      </c>
      <c r="D4">
        <v>35656701.328973792</v>
      </c>
      <c r="E4">
        <v>476360.6661782242</v>
      </c>
      <c r="F4">
        <v>2336.8797829966202</v>
      </c>
      <c r="G4">
        <v>162367.06948452711</v>
      </c>
      <c r="H4">
        <v>2117068.5113753048</v>
      </c>
      <c r="I4">
        <v>128858387.4946661</v>
      </c>
      <c r="J4">
        <v>2931252878.2161732</v>
      </c>
      <c r="K4">
        <v>11392625.81698633</v>
      </c>
      <c r="L4">
        <v>83935488.518848509</v>
      </c>
      <c r="M4" t="s">
        <v>53</v>
      </c>
      <c r="N4" s="1" t="s">
        <v>60</v>
      </c>
    </row>
    <row r="5" spans="1:14" x14ac:dyDescent="0.2">
      <c r="A5" s="1" t="s">
        <v>46</v>
      </c>
      <c r="B5" t="s">
        <v>49</v>
      </c>
      <c r="C5" s="4" t="s">
        <v>37</v>
      </c>
      <c r="D5">
        <v>144182387.6389848</v>
      </c>
      <c r="E5">
        <v>1894541.5046405289</v>
      </c>
      <c r="F5">
        <v>6540.1371884124846</v>
      </c>
      <c r="G5">
        <v>560176.28327885061</v>
      </c>
      <c r="H5">
        <v>8538089.097856896</v>
      </c>
      <c r="I5">
        <v>721670602.98520768</v>
      </c>
      <c r="J5">
        <v>12052382392.91325</v>
      </c>
      <c r="K5">
        <v>32457503.214176059</v>
      </c>
      <c r="L5">
        <v>243168200.89822939</v>
      </c>
      <c r="M5" t="s">
        <v>54</v>
      </c>
      <c r="N5" s="1" t="s">
        <v>57</v>
      </c>
    </row>
    <row r="6" spans="1:14" x14ac:dyDescent="0.2">
      <c r="A6" s="1" t="s">
        <v>46</v>
      </c>
      <c r="B6" t="s">
        <v>49</v>
      </c>
      <c r="C6" s="4" t="s">
        <v>39</v>
      </c>
      <c r="D6">
        <v>17288795.488299571</v>
      </c>
      <c r="E6">
        <v>134029.5219448253</v>
      </c>
      <c r="F6">
        <v>739.83561910349704</v>
      </c>
      <c r="G6">
        <v>88900.543136904453</v>
      </c>
      <c r="H6">
        <v>599584.25520115066</v>
      </c>
      <c r="I6">
        <v>15611460.581926581</v>
      </c>
      <c r="J6">
        <v>538466477.77849782</v>
      </c>
      <c r="K6">
        <v>862108.61301058461</v>
      </c>
      <c r="L6">
        <v>19086043.071091749</v>
      </c>
      <c r="M6" t="s">
        <v>55</v>
      </c>
      <c r="N6" s="1" t="s">
        <v>58</v>
      </c>
    </row>
    <row r="7" spans="1:14" x14ac:dyDescent="0.2">
      <c r="A7" s="1" t="s">
        <v>48</v>
      </c>
      <c r="B7" t="s">
        <v>49</v>
      </c>
      <c r="C7" s="4" t="s">
        <v>40</v>
      </c>
      <c r="D7">
        <v>1348927.302848387</v>
      </c>
      <c r="E7">
        <v>7679.2268022024891</v>
      </c>
      <c r="F7">
        <v>51.418341362117438</v>
      </c>
      <c r="G7">
        <v>5682.2881339465266</v>
      </c>
      <c r="H7">
        <v>34359.785302761898</v>
      </c>
      <c r="I7">
        <v>1008832.081492475</v>
      </c>
      <c r="J7">
        <v>19578001.31815334</v>
      </c>
      <c r="K7">
        <v>52100.734933719781</v>
      </c>
      <c r="L7">
        <v>1288703.8066781019</v>
      </c>
      <c r="M7" t="s">
        <v>56</v>
      </c>
      <c r="N7" s="1" t="s">
        <v>52</v>
      </c>
    </row>
    <row r="8" spans="1:14" x14ac:dyDescent="0.2">
      <c r="A8" s="1" t="s">
        <v>48</v>
      </c>
      <c r="B8" t="s">
        <v>49</v>
      </c>
      <c r="C8" s="4" t="s">
        <v>34</v>
      </c>
      <c r="D8">
        <v>124668.05253185731</v>
      </c>
      <c r="E8">
        <v>1344.216094018436</v>
      </c>
      <c r="F8">
        <v>13.53803099166849</v>
      </c>
      <c r="G8">
        <v>850.23686444900227</v>
      </c>
      <c r="H8">
        <v>5907.633530265477</v>
      </c>
      <c r="I8">
        <v>232778.89921572589</v>
      </c>
      <c r="J8">
        <v>3065581.7287816992</v>
      </c>
      <c r="K8">
        <v>26966.244765477091</v>
      </c>
      <c r="L8">
        <v>381079.67176173732</v>
      </c>
      <c r="M8" t="s">
        <v>57</v>
      </c>
      <c r="N8" s="1" t="s">
        <v>54</v>
      </c>
    </row>
    <row r="9" spans="1:14" x14ac:dyDescent="0.2">
      <c r="A9" s="1" t="s">
        <v>68</v>
      </c>
      <c r="B9" t="s">
        <v>49</v>
      </c>
      <c r="C9" s="4" t="s">
        <v>35</v>
      </c>
      <c r="D9">
        <v>1982053.9890974781</v>
      </c>
      <c r="E9">
        <v>26737.954118659651</v>
      </c>
      <c r="F9">
        <v>116.4129790831642</v>
      </c>
      <c r="G9">
        <v>10769.184593108899</v>
      </c>
      <c r="H9">
        <v>119882.5505632698</v>
      </c>
      <c r="I9">
        <v>2586322.7733238689</v>
      </c>
      <c r="J9">
        <v>35082857.794000491</v>
      </c>
      <c r="K9">
        <v>543825.28358154302</v>
      </c>
      <c r="L9">
        <v>3961875.4485288202</v>
      </c>
      <c r="M9" t="s">
        <v>58</v>
      </c>
      <c r="N9" s="1" t="s">
        <v>61</v>
      </c>
    </row>
    <row r="10" spans="1:14" x14ac:dyDescent="0.2">
      <c r="A10" s="1" t="s">
        <v>48</v>
      </c>
      <c r="B10" t="s">
        <v>49</v>
      </c>
      <c r="C10" s="4" t="s">
        <v>41</v>
      </c>
      <c r="D10">
        <v>169049035.82251501</v>
      </c>
      <c r="E10">
        <v>4724464.9548546281</v>
      </c>
      <c r="F10">
        <v>31128.942211914589</v>
      </c>
      <c r="G10">
        <v>1627498.463030851</v>
      </c>
      <c r="H10">
        <v>20846943.294580981</v>
      </c>
      <c r="I10">
        <v>2252931355.4343791</v>
      </c>
      <c r="J10">
        <v>21970743270.269051</v>
      </c>
      <c r="K10">
        <v>142907976.43935341</v>
      </c>
      <c r="L10">
        <v>679112878.0499202</v>
      </c>
      <c r="M10" t="s">
        <v>59</v>
      </c>
      <c r="N10" s="1" t="s">
        <v>55</v>
      </c>
    </row>
    <row r="11" spans="1:14" x14ac:dyDescent="0.2">
      <c r="A11" s="1" t="s">
        <v>47</v>
      </c>
      <c r="B11" t="s">
        <v>49</v>
      </c>
      <c r="C11" s="4" t="s">
        <v>33</v>
      </c>
      <c r="D11">
        <v>21023184.405526791</v>
      </c>
      <c r="E11">
        <v>480627.56867602741</v>
      </c>
      <c r="F11">
        <v>5082.9296043396462</v>
      </c>
      <c r="G11">
        <v>113962.65784489919</v>
      </c>
      <c r="H11">
        <v>2065282.4523728681</v>
      </c>
      <c r="I11">
        <v>668552085.24325514</v>
      </c>
      <c r="J11">
        <v>1468616139.829634</v>
      </c>
      <c r="K11">
        <v>22000944.996944599</v>
      </c>
      <c r="L11">
        <v>216219216.27381739</v>
      </c>
      <c r="M11" t="s">
        <v>60</v>
      </c>
      <c r="N11" s="1" t="s">
        <v>56</v>
      </c>
    </row>
    <row r="12" spans="1:14" x14ac:dyDescent="0.2">
      <c r="A12" s="1" t="s">
        <v>43</v>
      </c>
      <c r="B12" t="s">
        <v>49</v>
      </c>
      <c r="C12" s="4" t="s">
        <v>38</v>
      </c>
      <c r="D12">
        <v>636290401.44958043</v>
      </c>
      <c r="E12">
        <v>18290454.944542639</v>
      </c>
      <c r="F12">
        <v>219023.51882208689</v>
      </c>
      <c r="G12">
        <v>8594482.8785786908</v>
      </c>
      <c r="H12">
        <v>80040751.167502791</v>
      </c>
      <c r="I12">
        <v>16465522313.54727</v>
      </c>
      <c r="J12">
        <v>124095316962.1924</v>
      </c>
      <c r="K12">
        <v>968134129.49066341</v>
      </c>
      <c r="L12">
        <v>5935291257.2883158</v>
      </c>
      <c r="M12" t="s">
        <v>61</v>
      </c>
      <c r="N12" s="1" t="s">
        <v>59</v>
      </c>
    </row>
    <row r="13" spans="1:14" x14ac:dyDescent="0.2">
      <c r="A13" s="1" t="s">
        <v>69</v>
      </c>
      <c r="B13" t="s">
        <v>49</v>
      </c>
      <c r="C13" s="4" t="s">
        <v>31</v>
      </c>
      <c r="D13">
        <v>10060892.46405806</v>
      </c>
      <c r="E13">
        <v>114409.5991565476</v>
      </c>
      <c r="F13">
        <v>29034.460208912391</v>
      </c>
      <c r="G13">
        <v>173169.8162460131</v>
      </c>
      <c r="H13">
        <v>460961.93831677112</v>
      </c>
      <c r="I13">
        <v>337008403.6648851</v>
      </c>
      <c r="J13">
        <v>805137812.22656167</v>
      </c>
      <c r="K13">
        <v>52287367.057891279</v>
      </c>
      <c r="L13">
        <v>160155890.51904041</v>
      </c>
      <c r="M13" t="s">
        <v>62</v>
      </c>
      <c r="N13" s="1" t="s">
        <v>53</v>
      </c>
    </row>
    <row r="14" spans="1:14" x14ac:dyDescent="0.2">
      <c r="A14" s="1" t="s">
        <v>43</v>
      </c>
      <c r="B14" t="s">
        <v>48</v>
      </c>
      <c r="C14" s="4" t="s">
        <v>23</v>
      </c>
      <c r="D14">
        <v>35688207.176872</v>
      </c>
      <c r="E14">
        <v>1900949.238853052</v>
      </c>
      <c r="F14">
        <v>15581.691749934729</v>
      </c>
      <c r="G14">
        <v>1897836.22844061</v>
      </c>
      <c r="H14">
        <v>8463128.8946826216</v>
      </c>
      <c r="I14">
        <v>476932700.91571212</v>
      </c>
      <c r="J14">
        <v>1029739444.193743</v>
      </c>
      <c r="K14">
        <v>6682388.4218275174</v>
      </c>
      <c r="L14">
        <v>207680935.98221481</v>
      </c>
    </row>
    <row r="15" spans="1:14" x14ac:dyDescent="0.2">
      <c r="A15" s="1" t="s">
        <v>45</v>
      </c>
      <c r="B15" t="s">
        <v>48</v>
      </c>
      <c r="C15" s="4" t="s">
        <v>24</v>
      </c>
      <c r="D15">
        <v>9608363.4706963096</v>
      </c>
      <c r="E15">
        <v>511794.02584505238</v>
      </c>
      <c r="F15">
        <v>4195.0708557516591</v>
      </c>
      <c r="G15">
        <v>510955.9076570872</v>
      </c>
      <c r="H15">
        <v>2278534.7024145522</v>
      </c>
      <c r="I15">
        <v>128404957.9388456</v>
      </c>
      <c r="J15">
        <v>277237542.66754627</v>
      </c>
      <c r="K15">
        <v>1799104.5751074089</v>
      </c>
      <c r="L15">
        <v>55914098.149057843</v>
      </c>
    </row>
    <row r="16" spans="1:14" x14ac:dyDescent="0.2">
      <c r="A16" s="1" t="s">
        <v>48</v>
      </c>
      <c r="B16" t="s">
        <v>48</v>
      </c>
      <c r="C16" s="4" t="s">
        <v>25</v>
      </c>
      <c r="D16">
        <v>26056888.26612575</v>
      </c>
      <c r="E16">
        <v>1254053.347183537</v>
      </c>
      <c r="F16">
        <v>7518.8098473874552</v>
      </c>
      <c r="G16">
        <v>805999.91357663635</v>
      </c>
      <c r="H16">
        <v>5582526.3054729588</v>
      </c>
      <c r="I16">
        <v>268172511.00028339</v>
      </c>
      <c r="J16">
        <v>5904856112.0094976</v>
      </c>
      <c r="K16">
        <v>3017570.6895056148</v>
      </c>
      <c r="L16">
        <v>103711860.49979091</v>
      </c>
    </row>
    <row r="17" spans="1:12" x14ac:dyDescent="0.2">
      <c r="A17" s="1" t="s">
        <v>43</v>
      </c>
      <c r="B17" t="s">
        <v>48</v>
      </c>
      <c r="C17" s="4" t="s">
        <v>26</v>
      </c>
      <c r="D17">
        <v>434143.79761009221</v>
      </c>
      <c r="E17">
        <v>18676.078961394629</v>
      </c>
      <c r="F17">
        <v>34.86325782040695</v>
      </c>
      <c r="G17">
        <v>9936.3888831878066</v>
      </c>
      <c r="H17">
        <v>86658.192099908425</v>
      </c>
      <c r="I17">
        <v>1130304.4072275141</v>
      </c>
      <c r="J17">
        <v>12471124.166671099</v>
      </c>
      <c r="K17">
        <v>56408.767025166337</v>
      </c>
      <c r="L17">
        <v>777754.23745095229</v>
      </c>
    </row>
    <row r="18" spans="1:12" x14ac:dyDescent="0.2">
      <c r="A18" s="1" t="s">
        <v>44</v>
      </c>
      <c r="B18" t="s">
        <v>48</v>
      </c>
      <c r="C18" s="4" t="s">
        <v>27</v>
      </c>
      <c r="D18">
        <v>3678040.9944556672</v>
      </c>
      <c r="E18">
        <v>196949.94792975771</v>
      </c>
      <c r="F18">
        <v>4542.2657280594622</v>
      </c>
      <c r="G18">
        <v>452099.5985011388</v>
      </c>
      <c r="H18">
        <v>877384.7203686228</v>
      </c>
      <c r="I18">
        <v>19183998.962442011</v>
      </c>
      <c r="J18">
        <v>215539931.45698649</v>
      </c>
      <c r="K18">
        <v>1812049.3175529409</v>
      </c>
      <c r="L18">
        <v>13155043.624026719</v>
      </c>
    </row>
    <row r="19" spans="1:12" x14ac:dyDescent="0.2">
      <c r="A19" s="1" t="s">
        <v>45</v>
      </c>
      <c r="B19" t="s">
        <v>48</v>
      </c>
      <c r="C19" s="4" t="s">
        <v>28</v>
      </c>
      <c r="D19">
        <v>1864551.2913577971</v>
      </c>
      <c r="E19">
        <v>92334.407927272521</v>
      </c>
      <c r="F19">
        <v>827.51312998931576</v>
      </c>
      <c r="G19">
        <v>109385.42790472459</v>
      </c>
      <c r="H19">
        <v>411370.49839965132</v>
      </c>
      <c r="I19">
        <v>23346067.935437329</v>
      </c>
      <c r="J19">
        <v>73691143.102617294</v>
      </c>
      <c r="K19">
        <v>137173.64753032391</v>
      </c>
      <c r="L19">
        <v>10616764.27158487</v>
      </c>
    </row>
    <row r="20" spans="1:12" x14ac:dyDescent="0.2">
      <c r="A20" s="1" t="s">
        <v>47</v>
      </c>
      <c r="B20" t="s">
        <v>48</v>
      </c>
      <c r="C20" s="4" t="s">
        <v>29</v>
      </c>
      <c r="D20">
        <v>115288766.8825213</v>
      </c>
      <c r="E20">
        <v>6613483.9378960459</v>
      </c>
      <c r="F20">
        <v>44839.074943255779</v>
      </c>
      <c r="G20">
        <v>6090105.0731324526</v>
      </c>
      <c r="H20">
        <v>29444877.06757674</v>
      </c>
      <c r="I20">
        <v>1573236598.0826671</v>
      </c>
      <c r="J20">
        <v>2127619676.7918279</v>
      </c>
      <c r="K20">
        <v>35736774.282923251</v>
      </c>
      <c r="L20">
        <v>616217448.67270744</v>
      </c>
    </row>
    <row r="21" spans="1:12" x14ac:dyDescent="0.2">
      <c r="A21" s="1" t="s">
        <v>47</v>
      </c>
      <c r="B21" t="s">
        <v>46</v>
      </c>
      <c r="C21" s="4" t="s">
        <v>18</v>
      </c>
      <c r="D21">
        <v>31748225.2246418</v>
      </c>
      <c r="E21">
        <v>454969.05477524502</v>
      </c>
      <c r="F21">
        <v>11412.966042151629</v>
      </c>
      <c r="G21">
        <v>446892.68102183827</v>
      </c>
      <c r="H21">
        <v>2011017.0645982721</v>
      </c>
      <c r="I21">
        <v>13115567930.103979</v>
      </c>
      <c r="J21">
        <v>6755385909.5520058</v>
      </c>
      <c r="K21">
        <v>1416709025.580086</v>
      </c>
      <c r="L21">
        <v>540045575.89363134</v>
      </c>
    </row>
    <row r="22" spans="1:12" x14ac:dyDescent="0.2">
      <c r="A22" s="1" t="s">
        <v>48</v>
      </c>
      <c r="B22" t="s">
        <v>46</v>
      </c>
      <c r="C22" s="4" t="s">
        <v>19</v>
      </c>
      <c r="D22">
        <v>9205222.8224114086</v>
      </c>
      <c r="E22">
        <v>109673.76009881429</v>
      </c>
      <c r="F22">
        <v>1926.2030135001839</v>
      </c>
      <c r="G22">
        <v>82024.913015079626</v>
      </c>
      <c r="H22">
        <v>563114.85227206349</v>
      </c>
      <c r="I22">
        <v>3135807816.425313</v>
      </c>
      <c r="J22">
        <v>1835174714.2464049</v>
      </c>
      <c r="K22">
        <v>905116344.64608383</v>
      </c>
      <c r="L22">
        <v>179023519.98247391</v>
      </c>
    </row>
    <row r="23" spans="1:12" x14ac:dyDescent="0.2">
      <c r="A23" s="1" t="s">
        <v>49</v>
      </c>
      <c r="B23" t="s">
        <v>46</v>
      </c>
      <c r="C23" s="4" t="s">
        <v>30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 s="1" t="s">
        <v>49</v>
      </c>
      <c r="B24" t="s">
        <v>68</v>
      </c>
      <c r="C24" s="4" t="s">
        <v>13</v>
      </c>
      <c r="D24">
        <v>22039244.785106812</v>
      </c>
      <c r="E24">
        <v>311281.60545277182</v>
      </c>
      <c r="F24">
        <v>6264.4118011578412</v>
      </c>
      <c r="G24">
        <v>158549.2796340663</v>
      </c>
      <c r="H24">
        <v>1341926.4994051689</v>
      </c>
      <c r="I24">
        <v>256674876.93474081</v>
      </c>
      <c r="J24">
        <v>6818828652.3531227</v>
      </c>
      <c r="K24">
        <v>409502063.84643519</v>
      </c>
      <c r="L24">
        <v>256070957.80657679</v>
      </c>
    </row>
    <row r="25" spans="1:12" x14ac:dyDescent="0.2">
      <c r="A25" s="1" t="s">
        <v>49</v>
      </c>
      <c r="B25" t="s">
        <v>43</v>
      </c>
      <c r="C25" s="4" t="s">
        <v>15</v>
      </c>
      <c r="D25">
        <v>68442605.492898464</v>
      </c>
      <c r="E25">
        <v>2166485.233005072</v>
      </c>
      <c r="F25">
        <v>21337.830426709708</v>
      </c>
      <c r="G25">
        <v>1581946.3357392759</v>
      </c>
      <c r="H25">
        <v>9627354.6426885966</v>
      </c>
      <c r="I25">
        <v>585583772.81688797</v>
      </c>
      <c r="J25">
        <v>17113328213.378071</v>
      </c>
      <c r="K25">
        <v>12782872.213657711</v>
      </c>
      <c r="L25">
        <v>301625919.4014706</v>
      </c>
    </row>
    <row r="26" spans="1:12" x14ac:dyDescent="0.2">
      <c r="A26" s="1" t="s">
        <v>49</v>
      </c>
      <c r="B26" t="s">
        <v>43</v>
      </c>
      <c r="C26" s="4" t="s">
        <v>14</v>
      </c>
      <c r="D26">
        <v>12832988.52991846</v>
      </c>
      <c r="E26">
        <v>406215.98118845088</v>
      </c>
      <c r="F26">
        <v>4000.843205008071</v>
      </c>
      <c r="G26">
        <v>296614.93795111438</v>
      </c>
      <c r="H26">
        <v>1805128.995504112</v>
      </c>
      <c r="I26">
        <v>109796957.4031665</v>
      </c>
      <c r="J26">
        <v>3208749040.008389</v>
      </c>
      <c r="K26">
        <v>2396788.540060821</v>
      </c>
      <c r="L26">
        <v>56554859.887775742</v>
      </c>
    </row>
    <row r="27" spans="1:12" x14ac:dyDescent="0.2">
      <c r="A27" s="1" t="s">
        <v>49</v>
      </c>
      <c r="B27" t="s">
        <v>43</v>
      </c>
      <c r="C27" s="4" t="s">
        <v>10</v>
      </c>
      <c r="D27">
        <v>1634072.741463118</v>
      </c>
      <c r="E27">
        <v>17186.04259184132</v>
      </c>
      <c r="F27">
        <v>649.50294882317837</v>
      </c>
      <c r="G27">
        <v>45455.327256417157</v>
      </c>
      <c r="H27">
        <v>75876.63228594228</v>
      </c>
      <c r="I27">
        <v>10202383.877148701</v>
      </c>
      <c r="J27">
        <v>516843011.16976762</v>
      </c>
      <c r="K27">
        <v>414717.08915053669</v>
      </c>
      <c r="L27">
        <v>7724820.4765104111</v>
      </c>
    </row>
    <row r="28" spans="1:12" x14ac:dyDescent="0.2">
      <c r="A28" s="1" t="s">
        <v>49</v>
      </c>
      <c r="B28" t="s">
        <v>45</v>
      </c>
      <c r="C28" s="4" t="s">
        <v>16</v>
      </c>
      <c r="D28">
        <v>83481989.909069791</v>
      </c>
      <c r="E28">
        <v>4610692.7538621649</v>
      </c>
      <c r="F28">
        <v>24028.157126061909</v>
      </c>
      <c r="G28">
        <v>3168421.4216580521</v>
      </c>
      <c r="H28">
        <v>20561505.91935882</v>
      </c>
      <c r="I28">
        <v>981301223.27998042</v>
      </c>
      <c r="J28">
        <v>8024870944.4480762</v>
      </c>
      <c r="K28">
        <v>7992171.3895517532</v>
      </c>
      <c r="L28">
        <v>334234409.91040742</v>
      </c>
    </row>
    <row r="29" spans="1:12" x14ac:dyDescent="0.2">
      <c r="A29" s="1" t="s">
        <v>49</v>
      </c>
      <c r="B29" t="s">
        <v>45</v>
      </c>
      <c r="C29" s="4" t="s">
        <v>17</v>
      </c>
      <c r="D29">
        <v>13488830.129389999</v>
      </c>
      <c r="E29">
        <v>247088.4689796365</v>
      </c>
      <c r="F29">
        <v>4506.5099524375428</v>
      </c>
      <c r="G29">
        <v>496632.42529935861</v>
      </c>
      <c r="H29">
        <v>1050118.035817368</v>
      </c>
      <c r="I29">
        <v>418749268.26719308</v>
      </c>
      <c r="J29">
        <v>3423818596.9036059</v>
      </c>
      <c r="K29">
        <v>1335679.589779004</v>
      </c>
      <c r="L29">
        <v>54885663.982727893</v>
      </c>
    </row>
    <row r="30" spans="1:12" x14ac:dyDescent="0.2">
      <c r="A30" s="1" t="s">
        <v>49</v>
      </c>
      <c r="B30" t="s">
        <v>69</v>
      </c>
      <c r="C30" s="4" t="s">
        <v>11</v>
      </c>
      <c r="D30">
        <v>28965785.993493341</v>
      </c>
      <c r="E30">
        <v>667438.00966640527</v>
      </c>
      <c r="F30">
        <v>11211.007850048391</v>
      </c>
      <c r="G30">
        <v>670001.68541992549</v>
      </c>
      <c r="H30">
        <v>2824920.1780466791</v>
      </c>
      <c r="I30">
        <v>1475447149.6322441</v>
      </c>
      <c r="J30">
        <v>5935022985.7090054</v>
      </c>
      <c r="K30">
        <v>7124003.3226624867</v>
      </c>
      <c r="L30">
        <v>208615441.83534029</v>
      </c>
    </row>
    <row r="31" spans="1:12" x14ac:dyDescent="0.2">
      <c r="A31" s="1" t="s">
        <v>49</v>
      </c>
      <c r="B31" t="s">
        <v>44</v>
      </c>
      <c r="C31" s="4" t="s">
        <v>12</v>
      </c>
      <c r="D31">
        <v>84449492.92408967</v>
      </c>
      <c r="E31">
        <v>1127126.3247153291</v>
      </c>
      <c r="F31">
        <v>15958.29003919157</v>
      </c>
      <c r="G31">
        <v>1278905.587180529</v>
      </c>
      <c r="H31">
        <v>4929794.4390811408</v>
      </c>
      <c r="I31">
        <v>2481392248.3781052</v>
      </c>
      <c r="J31">
        <v>16395536776.32073</v>
      </c>
      <c r="K31">
        <v>7067454.9534231499</v>
      </c>
      <c r="L31">
        <v>440207262.47686487</v>
      </c>
    </row>
    <row r="32" spans="1:12" x14ac:dyDescent="0.2">
      <c r="A32" s="1" t="s">
        <v>49</v>
      </c>
      <c r="B32" t="s">
        <v>47</v>
      </c>
      <c r="C32" s="4" t="s">
        <v>20</v>
      </c>
      <c r="D32">
        <v>4445959.3524581017</v>
      </c>
      <c r="E32">
        <v>41075.348737958229</v>
      </c>
      <c r="F32">
        <v>2651.9914661547168</v>
      </c>
      <c r="G32">
        <v>101790.5317622271</v>
      </c>
      <c r="H32">
        <v>137991.26256747171</v>
      </c>
      <c r="I32">
        <v>547573491.19891715</v>
      </c>
      <c r="J32">
        <v>1194772917.606873</v>
      </c>
      <c r="K32">
        <v>105628830.8511887</v>
      </c>
      <c r="L32">
        <v>99449513.48333919</v>
      </c>
    </row>
    <row r="33" spans="1:12" x14ac:dyDescent="0.2">
      <c r="A33" s="1" t="s">
        <v>49</v>
      </c>
      <c r="B33" t="s">
        <v>47</v>
      </c>
      <c r="C33" s="4" t="s">
        <v>21</v>
      </c>
      <c r="D33">
        <v>13500694.566709889</v>
      </c>
      <c r="E33">
        <v>110936.33983728749</v>
      </c>
      <c r="F33">
        <v>2631.2487362604629</v>
      </c>
      <c r="G33">
        <v>22574.255199448038</v>
      </c>
      <c r="H33">
        <v>568226.25230610638</v>
      </c>
      <c r="I33">
        <v>428385836.11144561</v>
      </c>
      <c r="J33">
        <v>-710628523.9765445</v>
      </c>
      <c r="K33">
        <v>84425779.509775713</v>
      </c>
      <c r="L33">
        <v>229245431.42271471</v>
      </c>
    </row>
    <row r="34" spans="1:12" x14ac:dyDescent="0.2">
      <c r="A34" s="1" t="s">
        <v>49</v>
      </c>
      <c r="B34" t="s">
        <v>47</v>
      </c>
      <c r="C34" s="4" t="s">
        <v>22</v>
      </c>
      <c r="D34">
        <v>47496232.939638667</v>
      </c>
      <c r="E34">
        <v>454065.01886889769</v>
      </c>
      <c r="F34">
        <v>14292.728434850531</v>
      </c>
      <c r="G34">
        <v>165114.55231596279</v>
      </c>
      <c r="H34">
        <v>1774981.4373965999</v>
      </c>
      <c r="I34">
        <v>10458360903.52284</v>
      </c>
      <c r="J34">
        <v>4118493557.0551391</v>
      </c>
      <c r="K34">
        <v>143030480.94370279</v>
      </c>
      <c r="L34">
        <v>767705270.82282877</v>
      </c>
    </row>
  </sheetData>
  <sortState xmlns:xlrd2="http://schemas.microsoft.com/office/spreadsheetml/2017/richdata2" ref="C2:M13">
    <sortCondition ref="M2:M1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F063-2391-1D4F-9A97-5F677C9D6DAE}">
  <dimension ref="A1:AH10"/>
  <sheetViews>
    <sheetView topLeftCell="L1" workbookViewId="0">
      <selection activeCell="G15" sqref="G15"/>
    </sheetView>
  </sheetViews>
  <sheetFormatPr baseColWidth="10" defaultRowHeight="15" x14ac:dyDescent="0.2"/>
  <sheetData>
    <row r="1" spans="1:34" x14ac:dyDescent="0.2">
      <c r="A1" s="4" t="s">
        <v>9</v>
      </c>
      <c r="B1" s="4" t="s">
        <v>32</v>
      </c>
      <c r="C1" s="4" t="s">
        <v>36</v>
      </c>
      <c r="D1" s="4" t="s">
        <v>42</v>
      </c>
      <c r="E1" s="4" t="s">
        <v>37</v>
      </c>
      <c r="F1" s="4" t="s">
        <v>39</v>
      </c>
      <c r="G1" s="4" t="s">
        <v>40</v>
      </c>
      <c r="H1" s="4" t="s">
        <v>34</v>
      </c>
      <c r="I1" s="4" t="s">
        <v>35</v>
      </c>
      <c r="J1" s="4" t="s">
        <v>41</v>
      </c>
      <c r="K1" s="4" t="s">
        <v>33</v>
      </c>
      <c r="L1" s="4" t="s">
        <v>38</v>
      </c>
      <c r="M1" s="4" t="s">
        <v>31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18</v>
      </c>
      <c r="V1" s="4" t="s">
        <v>19</v>
      </c>
      <c r="W1" s="4" t="s">
        <v>30</v>
      </c>
      <c r="X1" s="4" t="s">
        <v>13</v>
      </c>
      <c r="Y1" s="4" t="s">
        <v>15</v>
      </c>
      <c r="Z1" s="4" t="s">
        <v>14</v>
      </c>
      <c r="AA1" s="4" t="s">
        <v>10</v>
      </c>
      <c r="AB1" s="4" t="s">
        <v>16</v>
      </c>
      <c r="AC1" s="4" t="s">
        <v>17</v>
      </c>
      <c r="AD1" s="4" t="s">
        <v>11</v>
      </c>
      <c r="AE1" s="4" t="s">
        <v>12</v>
      </c>
      <c r="AF1" s="4" t="s">
        <v>20</v>
      </c>
      <c r="AG1" s="4" t="s">
        <v>21</v>
      </c>
      <c r="AH1" s="4" t="s">
        <v>22</v>
      </c>
    </row>
    <row r="2" spans="1:34" x14ac:dyDescent="0.2">
      <c r="A2" s="4" t="s">
        <v>0</v>
      </c>
      <c r="B2">
        <v>266129257.3931137</v>
      </c>
      <c r="C2">
        <v>94514265.572171226</v>
      </c>
      <c r="D2">
        <v>35656701.328973792</v>
      </c>
      <c r="E2">
        <v>144182387.6389848</v>
      </c>
      <c r="F2">
        <v>17288795.488299571</v>
      </c>
      <c r="G2">
        <v>1348927.302848387</v>
      </c>
      <c r="H2">
        <v>124668.05253185731</v>
      </c>
      <c r="I2">
        <v>1982053.9890974781</v>
      </c>
      <c r="J2">
        <v>169049035.82251501</v>
      </c>
      <c r="K2">
        <v>21023184.405526791</v>
      </c>
      <c r="L2">
        <v>636290401.44958043</v>
      </c>
      <c r="M2">
        <v>10060892.46405806</v>
      </c>
      <c r="N2">
        <v>35688207.176872</v>
      </c>
      <c r="O2">
        <v>9608363.4706963096</v>
      </c>
      <c r="P2">
        <v>26056888.26612575</v>
      </c>
      <c r="Q2">
        <v>434143.79761009221</v>
      </c>
      <c r="R2">
        <v>3678040.9944556672</v>
      </c>
      <c r="S2">
        <v>1864551.2913577971</v>
      </c>
      <c r="T2">
        <v>115288766.8825213</v>
      </c>
      <c r="U2">
        <v>31748225.2246418</v>
      </c>
      <c r="V2">
        <v>9205222.8224114086</v>
      </c>
      <c r="W2">
        <v>0</v>
      </c>
      <c r="X2">
        <v>22039244.785106812</v>
      </c>
      <c r="Y2">
        <v>68442605.492898464</v>
      </c>
      <c r="Z2">
        <v>12832988.52991846</v>
      </c>
      <c r="AA2">
        <v>1634072.741463118</v>
      </c>
      <c r="AB2">
        <v>83481989.909069791</v>
      </c>
      <c r="AC2">
        <v>13488830.129389999</v>
      </c>
      <c r="AD2">
        <v>28965785.993493341</v>
      </c>
      <c r="AE2">
        <v>84449492.92408967</v>
      </c>
      <c r="AF2">
        <v>4445959.3524581017</v>
      </c>
      <c r="AG2">
        <v>13500694.566709889</v>
      </c>
      <c r="AH2">
        <v>47496232.939638667</v>
      </c>
    </row>
    <row r="3" spans="1:34" x14ac:dyDescent="0.2">
      <c r="A3" s="4" t="s">
        <v>1</v>
      </c>
      <c r="B3">
        <v>4035500.9597471971</v>
      </c>
      <c r="C3">
        <v>1241907.571647678</v>
      </c>
      <c r="D3">
        <v>476360.6661782242</v>
      </c>
      <c r="E3">
        <v>1894541.5046405289</v>
      </c>
      <c r="F3">
        <v>134029.5219448253</v>
      </c>
      <c r="G3">
        <v>7679.2268022024891</v>
      </c>
      <c r="H3">
        <v>1344.216094018436</v>
      </c>
      <c r="I3">
        <v>26737.954118659651</v>
      </c>
      <c r="J3">
        <v>4724464.9548546281</v>
      </c>
      <c r="K3">
        <v>480627.56867602741</v>
      </c>
      <c r="L3">
        <v>18290454.944542639</v>
      </c>
      <c r="M3">
        <v>114409.5991565476</v>
      </c>
      <c r="N3">
        <v>1900949.238853052</v>
      </c>
      <c r="O3">
        <v>511794.02584505238</v>
      </c>
      <c r="P3">
        <v>1254053.347183537</v>
      </c>
      <c r="Q3">
        <v>18676.078961394629</v>
      </c>
      <c r="R3">
        <v>196949.94792975771</v>
      </c>
      <c r="S3">
        <v>92334.407927272521</v>
      </c>
      <c r="T3">
        <v>6613483.9378960459</v>
      </c>
      <c r="U3">
        <v>454969.05477524502</v>
      </c>
      <c r="V3">
        <v>109673.76009881429</v>
      </c>
      <c r="W3">
        <v>0</v>
      </c>
      <c r="X3">
        <v>311281.60545277182</v>
      </c>
      <c r="Y3">
        <v>2166485.233005072</v>
      </c>
      <c r="Z3">
        <v>406215.98118845088</v>
      </c>
      <c r="AA3">
        <v>17186.04259184132</v>
      </c>
      <c r="AB3">
        <v>4610692.7538621649</v>
      </c>
      <c r="AC3">
        <v>247088.4689796365</v>
      </c>
      <c r="AD3">
        <v>667438.00966640527</v>
      </c>
      <c r="AE3">
        <v>1127126.3247153291</v>
      </c>
      <c r="AF3">
        <v>41075.348737958229</v>
      </c>
      <c r="AG3">
        <v>110936.33983728749</v>
      </c>
      <c r="AH3">
        <v>454065.01886889769</v>
      </c>
    </row>
    <row r="4" spans="1:34" x14ac:dyDescent="0.2">
      <c r="A4" s="4" t="s">
        <v>2</v>
      </c>
      <c r="B4">
        <v>9718.8153801736571</v>
      </c>
      <c r="C4">
        <v>4287.1828745948433</v>
      </c>
      <c r="D4">
        <v>2336.8797829966202</v>
      </c>
      <c r="E4">
        <v>6540.1371884124846</v>
      </c>
      <c r="F4">
        <v>739.83561910349704</v>
      </c>
      <c r="G4">
        <v>51.418341362117438</v>
      </c>
      <c r="H4">
        <v>13.53803099166849</v>
      </c>
      <c r="I4">
        <v>116.4129790831642</v>
      </c>
      <c r="J4">
        <v>31128.942211914589</v>
      </c>
      <c r="K4">
        <v>5082.9296043396462</v>
      </c>
      <c r="L4">
        <v>219023.51882208689</v>
      </c>
      <c r="M4">
        <v>29034.460208912391</v>
      </c>
      <c r="N4">
        <v>15581.691749934729</v>
      </c>
      <c r="O4">
        <v>4195.0708557516591</v>
      </c>
      <c r="P4">
        <v>7518.8098473874552</v>
      </c>
      <c r="Q4">
        <v>34.86325782040695</v>
      </c>
      <c r="R4">
        <v>4542.2657280594622</v>
      </c>
      <c r="S4">
        <v>827.51312998931576</v>
      </c>
      <c r="T4">
        <v>44839.074943255779</v>
      </c>
      <c r="U4">
        <v>11412.966042151629</v>
      </c>
      <c r="V4">
        <v>1926.2030135001839</v>
      </c>
      <c r="W4">
        <v>0</v>
      </c>
      <c r="X4">
        <v>6264.4118011578412</v>
      </c>
      <c r="Y4">
        <v>21337.830426709708</v>
      </c>
      <c r="Z4">
        <v>4000.843205008071</v>
      </c>
      <c r="AA4">
        <v>649.50294882317837</v>
      </c>
      <c r="AB4">
        <v>24028.157126061909</v>
      </c>
      <c r="AC4">
        <v>4506.5099524375428</v>
      </c>
      <c r="AD4">
        <v>11211.007850048391</v>
      </c>
      <c r="AE4">
        <v>15958.29003919157</v>
      </c>
      <c r="AF4">
        <v>2651.9914661547168</v>
      </c>
      <c r="AG4">
        <v>2631.2487362604629</v>
      </c>
      <c r="AH4">
        <v>14292.728434850531</v>
      </c>
    </row>
    <row r="5" spans="1:34" x14ac:dyDescent="0.2">
      <c r="A5" s="4" t="s">
        <v>3</v>
      </c>
      <c r="B5">
        <v>992703.55208562745</v>
      </c>
      <c r="C5">
        <v>367206.08440481708</v>
      </c>
      <c r="D5">
        <v>162367.06948452711</v>
      </c>
      <c r="E5">
        <v>560176.28327885061</v>
      </c>
      <c r="F5">
        <v>88900.543136904453</v>
      </c>
      <c r="G5">
        <v>5682.2881339465266</v>
      </c>
      <c r="H5">
        <v>850.23686444900227</v>
      </c>
      <c r="I5">
        <v>10769.184593108899</v>
      </c>
      <c r="J5">
        <v>1627498.463030851</v>
      </c>
      <c r="K5">
        <v>113962.65784489919</v>
      </c>
      <c r="L5">
        <v>8594482.8785786908</v>
      </c>
      <c r="M5">
        <v>173169.8162460131</v>
      </c>
      <c r="N5">
        <v>1897836.22844061</v>
      </c>
      <c r="O5">
        <v>510955.9076570872</v>
      </c>
      <c r="P5">
        <v>805999.91357663635</v>
      </c>
      <c r="Q5">
        <v>9936.3888831878066</v>
      </c>
      <c r="R5">
        <v>452099.5985011388</v>
      </c>
      <c r="S5">
        <v>109385.42790472459</v>
      </c>
      <c r="T5">
        <v>6090105.0731324526</v>
      </c>
      <c r="U5">
        <v>446892.68102183827</v>
      </c>
      <c r="V5">
        <v>82024.913015079626</v>
      </c>
      <c r="W5">
        <v>0</v>
      </c>
      <c r="X5">
        <v>158549.2796340663</v>
      </c>
      <c r="Y5">
        <v>1581946.3357392759</v>
      </c>
      <c r="Z5">
        <v>296614.93795111438</v>
      </c>
      <c r="AA5">
        <v>45455.327256417157</v>
      </c>
      <c r="AB5">
        <v>3168421.4216580521</v>
      </c>
      <c r="AC5">
        <v>496632.42529935861</v>
      </c>
      <c r="AD5">
        <v>670001.68541992549</v>
      </c>
      <c r="AE5">
        <v>1278905.587180529</v>
      </c>
      <c r="AF5">
        <v>101790.5317622271</v>
      </c>
      <c r="AG5">
        <v>22574.255199448038</v>
      </c>
      <c r="AH5">
        <v>165114.55231596279</v>
      </c>
    </row>
    <row r="6" spans="1:34" x14ac:dyDescent="0.2">
      <c r="A6" s="4" t="s">
        <v>4</v>
      </c>
      <c r="B6">
        <v>18038947.25215178</v>
      </c>
      <c r="C6">
        <v>5596877.9105965737</v>
      </c>
      <c r="D6">
        <v>2117068.5113753048</v>
      </c>
      <c r="E6">
        <v>8538089.097856896</v>
      </c>
      <c r="F6">
        <v>599584.25520115066</v>
      </c>
      <c r="G6">
        <v>34359.785302761898</v>
      </c>
      <c r="H6">
        <v>5907.633530265477</v>
      </c>
      <c r="I6">
        <v>119882.5505632698</v>
      </c>
      <c r="J6">
        <v>20846943.294580981</v>
      </c>
      <c r="K6">
        <v>2065282.4523728681</v>
      </c>
      <c r="L6">
        <v>80040751.167502791</v>
      </c>
      <c r="M6">
        <v>460961.93831677112</v>
      </c>
      <c r="N6">
        <v>8463128.8946826216</v>
      </c>
      <c r="O6">
        <v>2278534.7024145522</v>
      </c>
      <c r="P6">
        <v>5582526.3054729588</v>
      </c>
      <c r="Q6">
        <v>86658.192099908425</v>
      </c>
      <c r="R6">
        <v>877384.7203686228</v>
      </c>
      <c r="S6">
        <v>411370.49839965132</v>
      </c>
      <c r="T6">
        <v>29444877.06757674</v>
      </c>
      <c r="U6">
        <v>2011017.0645982721</v>
      </c>
      <c r="V6">
        <v>563114.85227206349</v>
      </c>
      <c r="W6">
        <v>0</v>
      </c>
      <c r="X6">
        <v>1341926.4994051689</v>
      </c>
      <c r="Y6">
        <v>9627354.6426885966</v>
      </c>
      <c r="Z6">
        <v>1805128.995504112</v>
      </c>
      <c r="AA6">
        <v>75876.63228594228</v>
      </c>
      <c r="AB6">
        <v>20561505.91935882</v>
      </c>
      <c r="AC6">
        <v>1050118.035817368</v>
      </c>
      <c r="AD6">
        <v>2824920.1780466791</v>
      </c>
      <c r="AE6">
        <v>4929794.4390811408</v>
      </c>
      <c r="AF6">
        <v>137991.26256747171</v>
      </c>
      <c r="AG6">
        <v>568226.25230610638</v>
      </c>
      <c r="AH6">
        <v>1774981.4373965999</v>
      </c>
    </row>
    <row r="7" spans="1:34" x14ac:dyDescent="0.2">
      <c r="A7" s="4" t="s">
        <v>5</v>
      </c>
      <c r="B7">
        <v>823774057.37836146</v>
      </c>
      <c r="C7">
        <v>473068646.89297438</v>
      </c>
      <c r="D7">
        <v>128858387.4946661</v>
      </c>
      <c r="E7">
        <v>721670602.98520768</v>
      </c>
      <c r="F7">
        <v>15611460.581926581</v>
      </c>
      <c r="G7">
        <v>1008832.081492475</v>
      </c>
      <c r="H7">
        <v>232778.89921572589</v>
      </c>
      <c r="I7">
        <v>2586322.7733238689</v>
      </c>
      <c r="J7">
        <v>2252931355.4343791</v>
      </c>
      <c r="K7">
        <v>668552085.24325514</v>
      </c>
      <c r="L7">
        <v>16465522313.54727</v>
      </c>
      <c r="M7">
        <v>337008403.6648851</v>
      </c>
      <c r="N7">
        <v>476932700.91571212</v>
      </c>
      <c r="O7">
        <v>128404957.9388456</v>
      </c>
      <c r="P7">
        <v>268172511.00028339</v>
      </c>
      <c r="Q7">
        <v>1130304.4072275141</v>
      </c>
      <c r="R7">
        <v>19183998.962442011</v>
      </c>
      <c r="S7">
        <v>23346067.935437329</v>
      </c>
      <c r="T7">
        <v>1573236598.0826671</v>
      </c>
      <c r="U7">
        <v>13115567930.103979</v>
      </c>
      <c r="V7">
        <v>3135807816.425313</v>
      </c>
      <c r="W7">
        <v>0</v>
      </c>
      <c r="X7">
        <v>256674876.93474081</v>
      </c>
      <c r="Y7">
        <v>585583772.81688797</v>
      </c>
      <c r="Z7">
        <v>109796957.4031665</v>
      </c>
      <c r="AA7">
        <v>10202383.877148701</v>
      </c>
      <c r="AB7">
        <v>981301223.27998042</v>
      </c>
      <c r="AC7">
        <v>418749268.26719308</v>
      </c>
      <c r="AD7">
        <v>1475447149.6322441</v>
      </c>
      <c r="AE7">
        <v>2481392248.3781052</v>
      </c>
      <c r="AF7">
        <v>547573491.19891715</v>
      </c>
      <c r="AG7">
        <v>428385836.11144561</v>
      </c>
      <c r="AH7">
        <v>10458360903.52284</v>
      </c>
    </row>
    <row r="8" spans="1:34" x14ac:dyDescent="0.2">
      <c r="A8" s="4" t="s">
        <v>6</v>
      </c>
      <c r="B8">
        <v>19358513219.568859</v>
      </c>
      <c r="C8">
        <v>7900563230.4646463</v>
      </c>
      <c r="D8">
        <v>2931252878.2161732</v>
      </c>
      <c r="E8">
        <v>12052382392.91325</v>
      </c>
      <c r="F8">
        <v>538466477.77849782</v>
      </c>
      <c r="G8">
        <v>19578001.31815334</v>
      </c>
      <c r="H8">
        <v>3065581.7287816992</v>
      </c>
      <c r="I8">
        <v>35082857.794000491</v>
      </c>
      <c r="J8">
        <v>21970743270.269051</v>
      </c>
      <c r="K8">
        <v>1468616139.829634</v>
      </c>
      <c r="L8">
        <v>124095316962.1924</v>
      </c>
      <c r="M8">
        <v>805137812.22656167</v>
      </c>
      <c r="N8">
        <v>1029739444.193743</v>
      </c>
      <c r="O8">
        <v>277237542.66754627</v>
      </c>
      <c r="P8">
        <v>5904856112.0094976</v>
      </c>
      <c r="Q8">
        <v>12471124.166671099</v>
      </c>
      <c r="R8">
        <v>215539931.45698649</v>
      </c>
      <c r="S8">
        <v>73691143.102617294</v>
      </c>
      <c r="T8">
        <v>2127619676.7918279</v>
      </c>
      <c r="U8">
        <v>6755385909.5520058</v>
      </c>
      <c r="V8">
        <v>1835174714.2464049</v>
      </c>
      <c r="W8">
        <v>0</v>
      </c>
      <c r="X8">
        <v>6818828652.3531227</v>
      </c>
      <c r="Y8">
        <v>17113328213.378071</v>
      </c>
      <c r="Z8">
        <v>3208749040.008389</v>
      </c>
      <c r="AA8">
        <v>516843011.16976762</v>
      </c>
      <c r="AB8">
        <v>8024870944.4480762</v>
      </c>
      <c r="AC8">
        <v>3423818596.9036059</v>
      </c>
      <c r="AD8">
        <v>5935022985.7090054</v>
      </c>
      <c r="AE8">
        <v>16395536776.32073</v>
      </c>
      <c r="AF8">
        <v>1194772917.606873</v>
      </c>
      <c r="AG8">
        <v>-710628523.9765445</v>
      </c>
      <c r="AH8">
        <v>4118493557.0551391</v>
      </c>
    </row>
    <row r="9" spans="1:34" x14ac:dyDescent="0.2">
      <c r="A9" s="4" t="s">
        <v>7</v>
      </c>
      <c r="B9">
        <v>51159749.34521731</v>
      </c>
      <c r="C9">
        <v>21276503.523269281</v>
      </c>
      <c r="D9">
        <v>11392625.81698633</v>
      </c>
      <c r="E9">
        <v>32457503.214176059</v>
      </c>
      <c r="F9">
        <v>862108.61301058461</v>
      </c>
      <c r="G9">
        <v>52100.734933719781</v>
      </c>
      <c r="H9">
        <v>26966.244765477091</v>
      </c>
      <c r="I9">
        <v>543825.28358154302</v>
      </c>
      <c r="J9">
        <v>142907976.43935341</v>
      </c>
      <c r="K9">
        <v>22000944.996944599</v>
      </c>
      <c r="L9">
        <v>968134129.49066341</v>
      </c>
      <c r="M9">
        <v>52287367.057891279</v>
      </c>
      <c r="N9">
        <v>6682388.4218275174</v>
      </c>
      <c r="O9">
        <v>1799104.5751074089</v>
      </c>
      <c r="P9">
        <v>3017570.6895056148</v>
      </c>
      <c r="Q9">
        <v>56408.767025166337</v>
      </c>
      <c r="R9">
        <v>1812049.3175529409</v>
      </c>
      <c r="S9">
        <v>137173.64753032391</v>
      </c>
      <c r="T9">
        <v>35736774.282923251</v>
      </c>
      <c r="U9">
        <v>1416709025.580086</v>
      </c>
      <c r="V9">
        <v>905116344.64608383</v>
      </c>
      <c r="W9">
        <v>0</v>
      </c>
      <c r="X9">
        <v>409502063.84643519</v>
      </c>
      <c r="Y9">
        <v>12782872.213657711</v>
      </c>
      <c r="Z9">
        <v>2396788.540060821</v>
      </c>
      <c r="AA9">
        <v>414717.08915053669</v>
      </c>
      <c r="AB9">
        <v>7992171.3895517532</v>
      </c>
      <c r="AC9">
        <v>1335679.589779004</v>
      </c>
      <c r="AD9">
        <v>7124003.3226624867</v>
      </c>
      <c r="AE9">
        <v>7067454.9534231499</v>
      </c>
      <c r="AF9">
        <v>105628830.8511887</v>
      </c>
      <c r="AG9">
        <v>84425779.509775713</v>
      </c>
      <c r="AH9">
        <v>143030480.94370279</v>
      </c>
    </row>
    <row r="10" spans="1:34" x14ac:dyDescent="0.2">
      <c r="A10" s="4" t="s">
        <v>8</v>
      </c>
      <c r="B10">
        <v>398022356.9250192</v>
      </c>
      <c r="C10">
        <v>159401326.99112079</v>
      </c>
      <c r="D10">
        <v>83935488.518848509</v>
      </c>
      <c r="E10">
        <v>243168200.89822939</v>
      </c>
      <c r="F10">
        <v>19086043.071091749</v>
      </c>
      <c r="G10">
        <v>1288703.8066781019</v>
      </c>
      <c r="H10">
        <v>381079.67176173732</v>
      </c>
      <c r="I10">
        <v>3961875.4485288202</v>
      </c>
      <c r="J10">
        <v>679112878.0499202</v>
      </c>
      <c r="K10">
        <v>216219216.27381739</v>
      </c>
      <c r="L10">
        <v>5935291257.2883158</v>
      </c>
      <c r="M10">
        <v>160155890.51904041</v>
      </c>
      <c r="N10">
        <v>207680935.98221481</v>
      </c>
      <c r="O10">
        <v>55914098.149057843</v>
      </c>
      <c r="P10">
        <v>103711860.49979091</v>
      </c>
      <c r="Q10">
        <v>777754.23745095229</v>
      </c>
      <c r="R10">
        <v>13155043.624026719</v>
      </c>
      <c r="S10">
        <v>10616764.27158487</v>
      </c>
      <c r="T10">
        <v>616217448.67270744</v>
      </c>
      <c r="U10">
        <v>540045575.89363134</v>
      </c>
      <c r="V10">
        <v>179023519.98247391</v>
      </c>
      <c r="W10">
        <v>0</v>
      </c>
      <c r="X10">
        <v>256070957.80657679</v>
      </c>
      <c r="Y10">
        <v>301625919.4014706</v>
      </c>
      <c r="Z10">
        <v>56554859.887775742</v>
      </c>
      <c r="AA10">
        <v>7724820.4765104111</v>
      </c>
      <c r="AB10">
        <v>334234409.91040742</v>
      </c>
      <c r="AC10">
        <v>54885663.982727893</v>
      </c>
      <c r="AD10">
        <v>208615441.83534029</v>
      </c>
      <c r="AE10">
        <v>440207262.47686487</v>
      </c>
      <c r="AF10">
        <v>99449513.48333919</v>
      </c>
      <c r="AG10">
        <v>229245431.42271471</v>
      </c>
      <c r="AH10">
        <v>767705270.82282877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407C5-F33A-6E42-A2CD-B622D62769EE}">
  <dimension ref="A1:J34"/>
  <sheetViews>
    <sheetView workbookViewId="0">
      <selection sqref="A1:J34"/>
    </sheetView>
  </sheetViews>
  <sheetFormatPr baseColWidth="10" defaultRowHeight="15" x14ac:dyDescent="0.2"/>
  <cols>
    <col min="1" max="1" width="20" customWidth="1"/>
  </cols>
  <sheetData>
    <row r="1" spans="1:10" x14ac:dyDescent="0.2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2">
      <c r="A2" s="4" t="s">
        <v>18</v>
      </c>
      <c r="B2">
        <v>30121856.080178529</v>
      </c>
      <c r="C2">
        <v>355002.17867963918</v>
      </c>
      <c r="D2">
        <v>9246.3868250726136</v>
      </c>
      <c r="E2">
        <v>195146.53997316651</v>
      </c>
      <c r="F2">
        <v>1408332.904827361</v>
      </c>
      <c r="G2">
        <v>5422730850.7224627</v>
      </c>
      <c r="H2">
        <v>4692943236.3657389</v>
      </c>
      <c r="I2">
        <v>813219350.40270722</v>
      </c>
      <c r="J2">
        <v>495911057.27280772</v>
      </c>
    </row>
    <row r="3" spans="1:10" x14ac:dyDescent="0.2">
      <c r="A3" s="4" t="s">
        <v>23</v>
      </c>
      <c r="B3">
        <v>43579117.0441745</v>
      </c>
      <c r="C3">
        <v>892271.8478856514</v>
      </c>
      <c r="D3">
        <v>13627.847483961241</v>
      </c>
      <c r="E3">
        <v>1367530.103846546</v>
      </c>
      <c r="F3">
        <v>3786351.0013286038</v>
      </c>
      <c r="G3">
        <v>3345260063.371572</v>
      </c>
      <c r="H3">
        <v>3915368975.2736559</v>
      </c>
      <c r="I3">
        <v>16213741.79179919</v>
      </c>
      <c r="J3">
        <v>372473839.34610909</v>
      </c>
    </row>
    <row r="4" spans="1:10" x14ac:dyDescent="0.2">
      <c r="A4" s="4" t="s">
        <v>24</v>
      </c>
      <c r="B4">
        <v>11720328.83720874</v>
      </c>
      <c r="C4">
        <v>208441.39659103419</v>
      </c>
      <c r="D4">
        <v>3545.9977909621421</v>
      </c>
      <c r="E4">
        <v>346829.16230757191</v>
      </c>
      <c r="F4">
        <v>873838.27125972987</v>
      </c>
      <c r="G4">
        <v>960647143.84901929</v>
      </c>
      <c r="H4">
        <v>1111659209.5061641</v>
      </c>
      <c r="I4">
        <v>4538284.7775991596</v>
      </c>
      <c r="J4">
        <v>102797330.3754749</v>
      </c>
    </row>
    <row r="5" spans="1:10" x14ac:dyDescent="0.2">
      <c r="A5" s="4" t="s">
        <v>19</v>
      </c>
      <c r="B5">
        <v>7029729.9990974022</v>
      </c>
      <c r="C5">
        <v>84916.751539864141</v>
      </c>
      <c r="D5">
        <v>1526.2064803786391</v>
      </c>
      <c r="E5">
        <v>56228.65980342355</v>
      </c>
      <c r="F5">
        <v>358027.38487077848</v>
      </c>
      <c r="G5">
        <v>1709215850.2310801</v>
      </c>
      <c r="H5">
        <v>1333390373.247014</v>
      </c>
      <c r="I5">
        <v>714746592.75837541</v>
      </c>
      <c r="J5">
        <v>145779111.92055759</v>
      </c>
    </row>
    <row r="6" spans="1:10" x14ac:dyDescent="0.2">
      <c r="A6" s="4" t="s">
        <v>30</v>
      </c>
      <c r="B6">
        <v>79752727.557679877</v>
      </c>
      <c r="C6">
        <v>1039431.28333469</v>
      </c>
      <c r="D6">
        <v>37237.27924837084</v>
      </c>
      <c r="E6">
        <v>1814280.0581841869</v>
      </c>
      <c r="F6">
        <v>4504202.2277836585</v>
      </c>
      <c r="G6">
        <v>29667705971.863682</v>
      </c>
      <c r="H6">
        <v>30600365613.857521</v>
      </c>
      <c r="I6">
        <v>13581902.10223995</v>
      </c>
      <c r="J6">
        <v>897715852.12319231</v>
      </c>
    </row>
    <row r="7" spans="1:10" x14ac:dyDescent="0.2">
      <c r="A7" s="4" t="s">
        <v>25</v>
      </c>
      <c r="B7">
        <v>40137230.448043004</v>
      </c>
      <c r="C7">
        <v>829193.38923156564</v>
      </c>
      <c r="D7">
        <v>14978.153505645951</v>
      </c>
      <c r="E7">
        <v>514907.96991066949</v>
      </c>
      <c r="F7">
        <v>3344422.4952816949</v>
      </c>
      <c r="G7">
        <v>2937456053.1012001</v>
      </c>
      <c r="H7">
        <v>4631221505.3697548</v>
      </c>
      <c r="I7">
        <v>425001786.75520629</v>
      </c>
      <c r="J7">
        <v>266367325.3245931</v>
      </c>
    </row>
    <row r="8" spans="1:10" x14ac:dyDescent="0.2">
      <c r="A8" s="4" t="s">
        <v>26</v>
      </c>
      <c r="B8">
        <v>414019.35456577467</v>
      </c>
      <c r="C8">
        <v>7878.0008708903079</v>
      </c>
      <c r="D8">
        <v>113.1490250756238</v>
      </c>
      <c r="E8">
        <v>7842.6418005541746</v>
      </c>
      <c r="F8">
        <v>32912.222668872069</v>
      </c>
      <c r="G8">
        <v>13231639.92052938</v>
      </c>
      <c r="H8">
        <v>57240557.202105492</v>
      </c>
      <c r="I8">
        <v>750043.6717841085</v>
      </c>
      <c r="J8">
        <v>3090665.6199406642</v>
      </c>
    </row>
    <row r="9" spans="1:10" x14ac:dyDescent="0.2">
      <c r="A9" s="4" t="s">
        <v>13</v>
      </c>
      <c r="B9">
        <v>24382004.087462369</v>
      </c>
      <c r="C9">
        <v>242089.25868403199</v>
      </c>
      <c r="D9">
        <v>7708.6799580965462</v>
      </c>
      <c r="E9">
        <v>147199.07919984349</v>
      </c>
      <c r="F9">
        <v>963584.99476206815</v>
      </c>
      <c r="G9">
        <v>3864783404.9915042</v>
      </c>
      <c r="H9">
        <v>6532509759.4900656</v>
      </c>
      <c r="I9">
        <v>404006777.48386788</v>
      </c>
      <c r="J9">
        <v>296476748.88838822</v>
      </c>
    </row>
    <row r="10" spans="1:10" x14ac:dyDescent="0.2">
      <c r="A10" s="4" t="s">
        <v>27</v>
      </c>
      <c r="B10">
        <v>4546746.7378007825</v>
      </c>
      <c r="C10">
        <v>179932.48465571119</v>
      </c>
      <c r="D10">
        <v>5001.6875645709642</v>
      </c>
      <c r="E10">
        <v>460297.66171465459</v>
      </c>
      <c r="F10">
        <v>794049.77276347787</v>
      </c>
      <c r="G10">
        <v>66549565.13455306</v>
      </c>
      <c r="H10">
        <v>535264700.40200847</v>
      </c>
      <c r="I10">
        <v>2631193.3828482311</v>
      </c>
      <c r="J10">
        <v>19721513.930210359</v>
      </c>
    </row>
    <row r="11" spans="1:10" x14ac:dyDescent="0.2">
      <c r="A11" s="4" t="s">
        <v>20</v>
      </c>
      <c r="B11">
        <v>3194872.3073760448</v>
      </c>
      <c r="C11">
        <v>39709.479967243104</v>
      </c>
      <c r="D11">
        <v>2106.3658665602561</v>
      </c>
      <c r="E11">
        <v>90258.133817428592</v>
      </c>
      <c r="F11">
        <v>133714.94810979921</v>
      </c>
      <c r="G11">
        <v>562178217.42285216</v>
      </c>
      <c r="H11">
        <v>781749846.74538958</v>
      </c>
      <c r="I11">
        <v>139934542.43070111</v>
      </c>
      <c r="J11">
        <v>75965010.613260597</v>
      </c>
    </row>
    <row r="12" spans="1:10" x14ac:dyDescent="0.2">
      <c r="A12" s="4" t="s">
        <v>15</v>
      </c>
      <c r="B12">
        <v>3164680.9358239681</v>
      </c>
      <c r="C12">
        <v>70185.626860615885</v>
      </c>
      <c r="D12">
        <v>1076.1397939073911</v>
      </c>
      <c r="E12">
        <v>67701.82141477635</v>
      </c>
      <c r="F12">
        <v>308282.12148181978</v>
      </c>
      <c r="G12">
        <v>135855502.5302684</v>
      </c>
      <c r="H12">
        <v>881143588.17759037</v>
      </c>
      <c r="I12">
        <v>1221548.5522541001</v>
      </c>
      <c r="J12">
        <v>16795520.547479261</v>
      </c>
    </row>
    <row r="13" spans="1:10" x14ac:dyDescent="0.2">
      <c r="A13" s="4" t="s">
        <v>11</v>
      </c>
      <c r="B13">
        <v>39847000.788282253</v>
      </c>
      <c r="C13">
        <v>949104.09211119649</v>
      </c>
      <c r="D13">
        <v>13827.24588026277</v>
      </c>
      <c r="E13">
        <v>838183.97990426014</v>
      </c>
      <c r="F13">
        <v>4032646.2215487659</v>
      </c>
      <c r="G13">
        <v>3323602540.0232158</v>
      </c>
      <c r="H13">
        <v>7852432791.8264847</v>
      </c>
      <c r="I13">
        <v>7381328.161523317</v>
      </c>
      <c r="J13">
        <v>290796631.33100837</v>
      </c>
    </row>
    <row r="14" spans="1:10" x14ac:dyDescent="0.2">
      <c r="A14" s="4" t="s">
        <v>14</v>
      </c>
      <c r="B14">
        <v>480950.08067800791</v>
      </c>
      <c r="C14">
        <v>4160.7978976890709</v>
      </c>
      <c r="D14">
        <v>182.96333013304459</v>
      </c>
      <c r="E14">
        <v>9107.7575861649038</v>
      </c>
      <c r="F14">
        <v>17159.18727917919</v>
      </c>
      <c r="G14">
        <v>44244072.872394629</v>
      </c>
      <c r="H14">
        <v>153402308.6567198</v>
      </c>
      <c r="I14">
        <v>322416.34051061579</v>
      </c>
      <c r="J14">
        <v>3170480.149410374</v>
      </c>
    </row>
    <row r="15" spans="1:10" x14ac:dyDescent="0.2">
      <c r="A15" s="4" t="s">
        <v>16</v>
      </c>
      <c r="B15">
        <v>82389283.828325838</v>
      </c>
      <c r="C15">
        <v>2084281.2531734889</v>
      </c>
      <c r="D15">
        <v>25919.564935782579</v>
      </c>
      <c r="E15">
        <v>2365371.9229342402</v>
      </c>
      <c r="F15">
        <v>8991953.0011015106</v>
      </c>
      <c r="G15">
        <v>2420064126.630548</v>
      </c>
      <c r="H15">
        <v>9705699459.2155304</v>
      </c>
      <c r="I15">
        <v>19290992.865245041</v>
      </c>
      <c r="J15">
        <v>580672912.55581212</v>
      </c>
    </row>
    <row r="16" spans="1:10" x14ac:dyDescent="0.2">
      <c r="A16" s="4" t="s">
        <v>28</v>
      </c>
      <c r="B16">
        <v>2139664.0221791081</v>
      </c>
      <c r="C16">
        <v>72723.779738360856</v>
      </c>
      <c r="D16">
        <v>820.39477777514003</v>
      </c>
      <c r="E16">
        <v>97395.661468485268</v>
      </c>
      <c r="F16">
        <v>319162.01706854068</v>
      </c>
      <c r="G16">
        <v>100603290.6747479</v>
      </c>
      <c r="H16">
        <v>155953204.50321129</v>
      </c>
      <c r="I16">
        <v>433648.29672215472</v>
      </c>
      <c r="J16">
        <v>15253406.15015677</v>
      </c>
    </row>
    <row r="17" spans="1:10" x14ac:dyDescent="0.2">
      <c r="A17" s="4" t="s">
        <v>10</v>
      </c>
      <c r="B17">
        <v>2649657.760734193</v>
      </c>
      <c r="C17">
        <v>17294.52438079668</v>
      </c>
      <c r="D17">
        <v>813.34113511089959</v>
      </c>
      <c r="E17">
        <v>42720.260139189151</v>
      </c>
      <c r="F17">
        <v>70181.624905080927</v>
      </c>
      <c r="G17">
        <v>102222578.4488831</v>
      </c>
      <c r="H17">
        <v>566781142.31151593</v>
      </c>
      <c r="I17">
        <v>323594.10025113978</v>
      </c>
      <c r="J17">
        <v>9758707.7638474405</v>
      </c>
    </row>
    <row r="18" spans="1:10" x14ac:dyDescent="0.2">
      <c r="A18" s="4" t="s">
        <v>12</v>
      </c>
      <c r="B18">
        <v>100851859.6180104</v>
      </c>
      <c r="C18">
        <v>1833371.1987633379</v>
      </c>
      <c r="D18">
        <v>21161.476679169398</v>
      </c>
      <c r="E18">
        <v>1901892.5387162629</v>
      </c>
      <c r="F18">
        <v>8038187.2574299211</v>
      </c>
      <c r="G18">
        <v>4295288848.9878578</v>
      </c>
      <c r="H18">
        <v>17743327086.86425</v>
      </c>
      <c r="I18">
        <v>15904653.91334755</v>
      </c>
      <c r="J18">
        <v>560417133.80116785</v>
      </c>
    </row>
    <row r="19" spans="1:10" x14ac:dyDescent="0.2">
      <c r="A19" s="4" t="s">
        <v>17</v>
      </c>
      <c r="B19">
        <v>13414245.19319275</v>
      </c>
      <c r="C19">
        <v>117772.75147173071</v>
      </c>
      <c r="D19">
        <v>4882.1419576048083</v>
      </c>
      <c r="E19">
        <v>378313.83015526092</v>
      </c>
      <c r="F19">
        <v>485550.51625526772</v>
      </c>
      <c r="G19">
        <v>1016154678.32135</v>
      </c>
      <c r="H19">
        <v>4142570524.4317079</v>
      </c>
      <c r="I19">
        <v>3173400.261083466</v>
      </c>
      <c r="J19">
        <v>94457728.704648167</v>
      </c>
    </row>
    <row r="20" spans="1:10" x14ac:dyDescent="0.2">
      <c r="A20" s="4" t="s">
        <v>21</v>
      </c>
      <c r="B20">
        <v>93404636.391442195</v>
      </c>
      <c r="C20">
        <v>260195.3462293247</v>
      </c>
      <c r="D20">
        <v>22256.557490130592</v>
      </c>
      <c r="E20">
        <v>112923.6923920749</v>
      </c>
      <c r="F20">
        <v>737293.73461848113</v>
      </c>
      <c r="G20">
        <v>1289562061.5681491</v>
      </c>
      <c r="H20">
        <v>-324484492.06157249</v>
      </c>
      <c r="I20">
        <v>86644518.627435952</v>
      </c>
      <c r="J20">
        <v>1489453105.169363</v>
      </c>
    </row>
    <row r="21" spans="1:10" x14ac:dyDescent="0.2">
      <c r="A21" s="4" t="s">
        <v>22</v>
      </c>
      <c r="B21">
        <v>33300244.84368524</v>
      </c>
      <c r="C21">
        <v>516937.11304944602</v>
      </c>
      <c r="D21">
        <v>13749.68322815518</v>
      </c>
      <c r="E21">
        <v>464188.42804440053</v>
      </c>
      <c r="F21">
        <v>1593010.2871523751</v>
      </c>
      <c r="G21">
        <v>10783540272.42547</v>
      </c>
      <c r="H21">
        <v>3242155724.8871179</v>
      </c>
      <c r="I21">
        <v>827764014.31017733</v>
      </c>
      <c r="J21">
        <v>641571705.97936761</v>
      </c>
    </row>
    <row r="22" spans="1:10" x14ac:dyDescent="0.2">
      <c r="A22" s="4" t="s">
        <v>29</v>
      </c>
      <c r="B22">
        <v>143827754.83902851</v>
      </c>
      <c r="C22">
        <v>3170472.0943883401</v>
      </c>
      <c r="D22">
        <v>42766.38222463135</v>
      </c>
      <c r="E22">
        <v>4382176.2247236529</v>
      </c>
      <c r="F22">
        <v>13566923.34073692</v>
      </c>
      <c r="G22">
        <v>9563936372.050827</v>
      </c>
      <c r="H22">
        <v>9988184331.0879955</v>
      </c>
      <c r="I22">
        <v>49597565.644492328</v>
      </c>
      <c r="J22">
        <v>1186029418.235122</v>
      </c>
    </row>
    <row r="23" spans="1:10" x14ac:dyDescent="0.2">
      <c r="A23" s="4" t="s">
        <v>31</v>
      </c>
      <c r="B23">
        <v>13402914.943513149</v>
      </c>
      <c r="C23">
        <v>152414.12545603691</v>
      </c>
      <c r="D23">
        <v>38679.113408782781</v>
      </c>
      <c r="E23">
        <v>230693.28354524009</v>
      </c>
      <c r="F23">
        <v>614084.05601471337</v>
      </c>
      <c r="G23">
        <v>448955695.10418081</v>
      </c>
      <c r="H23">
        <v>1072588108.224968</v>
      </c>
      <c r="I23">
        <v>69656159.808957875</v>
      </c>
      <c r="J23">
        <v>213356398.15232551</v>
      </c>
    </row>
    <row r="24" spans="1:10" x14ac:dyDescent="0.2">
      <c r="A24" s="4" t="s">
        <v>32</v>
      </c>
      <c r="B24">
        <v>328505792.55258012</v>
      </c>
      <c r="C24">
        <v>5176315.3124599913</v>
      </c>
      <c r="D24">
        <v>11843.466493424499</v>
      </c>
      <c r="E24">
        <v>968747.70740328263</v>
      </c>
      <c r="F24">
        <v>23070128.0467523</v>
      </c>
      <c r="G24">
        <v>1110472971.2823141</v>
      </c>
      <c r="H24">
        <v>17868646639.098759</v>
      </c>
      <c r="I24">
        <v>49919608.43629989</v>
      </c>
      <c r="J24">
        <v>413689932.58307528</v>
      </c>
    </row>
    <row r="25" spans="1:10" x14ac:dyDescent="0.2">
      <c r="A25" s="4" t="s">
        <v>33</v>
      </c>
      <c r="B25">
        <v>42751462.405998722</v>
      </c>
      <c r="C25">
        <v>972031.97483592457</v>
      </c>
      <c r="D25">
        <v>10326.354691671981</v>
      </c>
      <c r="E25">
        <v>230806.03980801659</v>
      </c>
      <c r="F25">
        <v>4175681.7452249988</v>
      </c>
      <c r="G25">
        <v>1355843811.19892</v>
      </c>
      <c r="H25">
        <v>2976115307.2313972</v>
      </c>
      <c r="I25">
        <v>44590616.170177363</v>
      </c>
      <c r="J25">
        <v>441696960.43520528</v>
      </c>
    </row>
    <row r="26" spans="1:10" x14ac:dyDescent="0.2">
      <c r="A26" s="4" t="s">
        <v>34</v>
      </c>
      <c r="B26">
        <v>1265643.4486692371</v>
      </c>
      <c r="C26">
        <v>25404.746096629679</v>
      </c>
      <c r="D26">
        <v>197.19845533426351</v>
      </c>
      <c r="E26">
        <v>7607.9970600277138</v>
      </c>
      <c r="F26">
        <v>111046.125531019</v>
      </c>
      <c r="G26">
        <v>20470502.39645138</v>
      </c>
      <c r="H26">
        <v>97189239.26848194</v>
      </c>
      <c r="I26">
        <v>830980.8017985099</v>
      </c>
      <c r="J26">
        <v>5841786.7005716842</v>
      </c>
    </row>
    <row r="27" spans="1:10" x14ac:dyDescent="0.2">
      <c r="A27" s="4" t="s">
        <v>35</v>
      </c>
      <c r="B27">
        <v>26758952.513507999</v>
      </c>
      <c r="C27">
        <v>672003.24527943181</v>
      </c>
      <c r="D27">
        <v>2255.0015085266409</v>
      </c>
      <c r="E27">
        <v>128147.65250096111</v>
      </c>
      <c r="F27">
        <v>2996699.990455531</v>
      </c>
      <c r="G27">
        <v>302457977.61641651</v>
      </c>
      <c r="H27">
        <v>1479100471.7321041</v>
      </c>
      <c r="I27">
        <v>22285754.491932079</v>
      </c>
      <c r="J27">
        <v>80765922.919592768</v>
      </c>
    </row>
    <row r="28" spans="1:10" x14ac:dyDescent="0.2">
      <c r="A28" s="4" t="s">
        <v>36</v>
      </c>
      <c r="B28">
        <v>827827162.43763757</v>
      </c>
      <c r="C28">
        <v>10249056.46983478</v>
      </c>
      <c r="D28">
        <v>44480.217824637533</v>
      </c>
      <c r="E28">
        <v>2549800.087216943</v>
      </c>
      <c r="F28">
        <v>45643500.021547683</v>
      </c>
      <c r="G28">
        <v>6082960865.807209</v>
      </c>
      <c r="H28">
        <v>54855780513.404167</v>
      </c>
      <c r="I28">
        <v>149595898.58070201</v>
      </c>
      <c r="J28">
        <v>1351960464.0411611</v>
      </c>
    </row>
    <row r="29" spans="1:10" x14ac:dyDescent="0.2">
      <c r="A29" s="4" t="s">
        <v>37</v>
      </c>
      <c r="B29">
        <v>1267243273.9226789</v>
      </c>
      <c r="C29">
        <v>15672441.936436029</v>
      </c>
      <c r="D29">
        <v>68276.741097260834</v>
      </c>
      <c r="E29">
        <v>3885349.9220255171</v>
      </c>
      <c r="F29">
        <v>69780635.136763126</v>
      </c>
      <c r="G29">
        <v>9363929346.4617577</v>
      </c>
      <c r="H29">
        <v>83588339073.484268</v>
      </c>
      <c r="I29">
        <v>228015045.93626931</v>
      </c>
      <c r="J29">
        <v>2068402898.5600619</v>
      </c>
    </row>
    <row r="30" spans="1:10" x14ac:dyDescent="0.2">
      <c r="A30" s="4" t="s">
        <v>38</v>
      </c>
      <c r="B30">
        <v>578471457.37109041</v>
      </c>
      <c r="C30">
        <v>13603747.34854704</v>
      </c>
      <c r="D30">
        <v>183337.70909041</v>
      </c>
      <c r="E30">
        <v>4812108.0692330506</v>
      </c>
      <c r="F30">
        <v>58723482.584477916</v>
      </c>
      <c r="G30">
        <v>21073734249.1068</v>
      </c>
      <c r="H30">
        <v>66716092887.379753</v>
      </c>
      <c r="I30">
        <v>888606561.49144709</v>
      </c>
      <c r="J30">
        <v>4731030601.0249729</v>
      </c>
    </row>
    <row r="31" spans="1:10" x14ac:dyDescent="0.2">
      <c r="A31" s="4" t="s">
        <v>39</v>
      </c>
      <c r="B31">
        <v>163335660.33345419</v>
      </c>
      <c r="C31">
        <v>2187359.8566854661</v>
      </c>
      <c r="D31">
        <v>11800.041333481229</v>
      </c>
      <c r="E31">
        <v>743623.3809409251</v>
      </c>
      <c r="F31">
        <v>9719171.2662969902</v>
      </c>
      <c r="G31">
        <v>1480278801.045068</v>
      </c>
      <c r="H31">
        <v>12902273735.48019</v>
      </c>
      <c r="I31">
        <v>43113221.998909473</v>
      </c>
      <c r="J31">
        <v>328322475.76031828</v>
      </c>
    </row>
    <row r="32" spans="1:10" x14ac:dyDescent="0.2">
      <c r="A32" s="4" t="s">
        <v>40</v>
      </c>
      <c r="B32">
        <v>20118750.88051128</v>
      </c>
      <c r="C32">
        <v>241663.034414386</v>
      </c>
      <c r="D32">
        <v>941.29699117985297</v>
      </c>
      <c r="E32">
        <v>73887.026309237641</v>
      </c>
      <c r="F32">
        <v>1077781.344071032</v>
      </c>
      <c r="G32">
        <v>115116041.97213291</v>
      </c>
      <c r="H32">
        <v>1348136008.375644</v>
      </c>
      <c r="I32">
        <v>1618346.576892266</v>
      </c>
      <c r="J32">
        <v>24380047.044254381</v>
      </c>
    </row>
    <row r="33" spans="1:10" x14ac:dyDescent="0.2">
      <c r="A33" s="4" t="s">
        <v>41</v>
      </c>
      <c r="B33">
        <v>1130039551.038765</v>
      </c>
      <c r="C33">
        <v>25744680.156685721</v>
      </c>
      <c r="D33">
        <v>260083.47943081649</v>
      </c>
      <c r="E33">
        <v>9998351.9669356905</v>
      </c>
      <c r="F33">
        <v>113430037.8941855</v>
      </c>
      <c r="G33">
        <v>35184365430.348267</v>
      </c>
      <c r="H33">
        <v>132013830052.87869</v>
      </c>
      <c r="I33">
        <v>762411666.81166339</v>
      </c>
      <c r="J33">
        <v>7331318010.6830959</v>
      </c>
    </row>
    <row r="34" spans="1:10" x14ac:dyDescent="0.2">
      <c r="A34" s="4" t="s">
        <v>42</v>
      </c>
      <c r="B34">
        <v>302385622.00052762</v>
      </c>
      <c r="C34">
        <v>3503187.5982387811</v>
      </c>
      <c r="D34">
        <v>29644.31024203316</v>
      </c>
      <c r="E34">
        <v>1053460.59674876</v>
      </c>
      <c r="F34">
        <v>15270403.72372601</v>
      </c>
      <c r="G34">
        <v>2575923595.1243091</v>
      </c>
      <c r="H34">
        <v>19955566283.466171</v>
      </c>
      <c r="I34">
        <v>75794599.072856292</v>
      </c>
      <c r="J34">
        <v>792867817.25490427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2D1B-6243-3444-87F6-4D9AA5AE5AD0}">
  <dimension ref="A1:N34"/>
  <sheetViews>
    <sheetView workbookViewId="0">
      <selection activeCell="N23" sqref="N23"/>
    </sheetView>
  </sheetViews>
  <sheetFormatPr baseColWidth="10" defaultRowHeight="15" x14ac:dyDescent="0.2"/>
  <cols>
    <col min="3" max="3" width="18.1640625" customWidth="1"/>
  </cols>
  <sheetData>
    <row r="1" spans="1:14" s="6" customFormat="1" ht="32" x14ac:dyDescent="0.2">
      <c r="A1" s="22" t="s">
        <v>50</v>
      </c>
      <c r="B1" s="6" t="s">
        <v>63</v>
      </c>
      <c r="C1" s="4" t="s">
        <v>9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6" t="s">
        <v>63</v>
      </c>
      <c r="N1" s="22" t="s">
        <v>50</v>
      </c>
    </row>
    <row r="2" spans="1:14" x14ac:dyDescent="0.2">
      <c r="A2" s="1" t="s">
        <v>46</v>
      </c>
      <c r="B2" s="1" t="s">
        <v>49</v>
      </c>
      <c r="C2" s="4" t="s">
        <v>32</v>
      </c>
      <c r="D2">
        <v>328505792.55258012</v>
      </c>
      <c r="E2">
        <v>5176315.3124599913</v>
      </c>
      <c r="F2">
        <v>11843.466493424499</v>
      </c>
      <c r="G2">
        <v>968747.70740328263</v>
      </c>
      <c r="H2">
        <v>23070128.0467523</v>
      </c>
      <c r="I2">
        <v>1110472971.2823141</v>
      </c>
      <c r="J2">
        <v>17868646639.098759</v>
      </c>
      <c r="K2">
        <v>49919608.43629989</v>
      </c>
      <c r="L2">
        <v>413689932.58307528</v>
      </c>
      <c r="M2" s="1" t="s">
        <v>51</v>
      </c>
      <c r="N2" s="1" t="s">
        <v>62</v>
      </c>
    </row>
    <row r="3" spans="1:14" x14ac:dyDescent="0.2">
      <c r="A3" s="1" t="s">
        <v>48</v>
      </c>
      <c r="B3" s="1" t="s">
        <v>49</v>
      </c>
      <c r="C3" s="4" t="s">
        <v>36</v>
      </c>
      <c r="D3">
        <v>827827162.43763757</v>
      </c>
      <c r="E3">
        <v>10249056.46983478</v>
      </c>
      <c r="F3">
        <v>44480.217824637533</v>
      </c>
      <c r="G3">
        <v>2549800.087216943</v>
      </c>
      <c r="H3">
        <v>45643500.021547683</v>
      </c>
      <c r="I3">
        <v>6082960865.807209</v>
      </c>
      <c r="J3">
        <v>54855780513.404167</v>
      </c>
      <c r="K3">
        <v>149595898.58070201</v>
      </c>
      <c r="L3">
        <v>1351960464.0411611</v>
      </c>
      <c r="M3" s="1" t="s">
        <v>52</v>
      </c>
      <c r="N3" s="1" t="s">
        <v>51</v>
      </c>
    </row>
    <row r="4" spans="1:14" x14ac:dyDescent="0.2">
      <c r="A4" s="1" t="s">
        <v>48</v>
      </c>
      <c r="B4" s="1" t="s">
        <v>49</v>
      </c>
      <c r="C4" s="4" t="s">
        <v>42</v>
      </c>
      <c r="D4">
        <v>302385622.00052762</v>
      </c>
      <c r="E4">
        <v>3503187.5982387811</v>
      </c>
      <c r="F4">
        <v>29644.31024203316</v>
      </c>
      <c r="G4">
        <v>1053460.59674876</v>
      </c>
      <c r="H4">
        <v>15270403.72372601</v>
      </c>
      <c r="I4">
        <v>2575923595.1243091</v>
      </c>
      <c r="J4">
        <v>19955566283.466171</v>
      </c>
      <c r="K4">
        <v>75794599.072856292</v>
      </c>
      <c r="L4">
        <v>792867817.25490427</v>
      </c>
      <c r="M4" s="1" t="s">
        <v>53</v>
      </c>
      <c r="N4" s="1" t="s">
        <v>60</v>
      </c>
    </row>
    <row r="5" spans="1:14" x14ac:dyDescent="0.2">
      <c r="A5" s="1" t="s">
        <v>46</v>
      </c>
      <c r="B5" s="1" t="s">
        <v>49</v>
      </c>
      <c r="C5" s="4" t="s">
        <v>37</v>
      </c>
      <c r="D5">
        <v>1267243273.9226789</v>
      </c>
      <c r="E5">
        <v>15672441.936436029</v>
      </c>
      <c r="F5">
        <v>68276.741097260834</v>
      </c>
      <c r="G5">
        <v>3885349.9220255171</v>
      </c>
      <c r="H5">
        <v>69780635.136763126</v>
      </c>
      <c r="I5">
        <v>9363929346.4617577</v>
      </c>
      <c r="J5">
        <v>83588339073.484268</v>
      </c>
      <c r="K5">
        <v>228015045.93626931</v>
      </c>
      <c r="L5">
        <v>2068402898.5600619</v>
      </c>
      <c r="M5" s="1" t="s">
        <v>54</v>
      </c>
      <c r="N5" s="1" t="s">
        <v>57</v>
      </c>
    </row>
    <row r="6" spans="1:14" x14ac:dyDescent="0.2">
      <c r="A6" s="1" t="s">
        <v>46</v>
      </c>
      <c r="B6" s="1" t="s">
        <v>49</v>
      </c>
      <c r="C6" s="4" t="s">
        <v>39</v>
      </c>
      <c r="D6">
        <v>163335660.33345419</v>
      </c>
      <c r="E6">
        <v>2187359.8566854661</v>
      </c>
      <c r="F6">
        <v>11800.041333481229</v>
      </c>
      <c r="G6">
        <v>743623.3809409251</v>
      </c>
      <c r="H6">
        <v>9719171.2662969902</v>
      </c>
      <c r="I6">
        <v>1480278801.045068</v>
      </c>
      <c r="J6">
        <v>12902273735.48019</v>
      </c>
      <c r="K6">
        <v>43113221.998909473</v>
      </c>
      <c r="L6">
        <v>328322475.76031828</v>
      </c>
      <c r="M6" s="1" t="s">
        <v>55</v>
      </c>
      <c r="N6" s="1" t="s">
        <v>58</v>
      </c>
    </row>
    <row r="7" spans="1:14" x14ac:dyDescent="0.2">
      <c r="A7" s="1" t="s">
        <v>48</v>
      </c>
      <c r="B7" s="1" t="s">
        <v>49</v>
      </c>
      <c r="C7" s="4" t="s">
        <v>40</v>
      </c>
      <c r="D7">
        <v>20118750.88051128</v>
      </c>
      <c r="E7">
        <v>241663.034414386</v>
      </c>
      <c r="F7">
        <v>941.29699117985297</v>
      </c>
      <c r="G7">
        <v>73887.026309237641</v>
      </c>
      <c r="H7">
        <v>1077781.344071032</v>
      </c>
      <c r="I7">
        <v>115116041.97213291</v>
      </c>
      <c r="J7">
        <v>1348136008.375644</v>
      </c>
      <c r="K7">
        <v>1618346.576892266</v>
      </c>
      <c r="L7">
        <v>24380047.044254381</v>
      </c>
      <c r="M7" s="1" t="s">
        <v>56</v>
      </c>
      <c r="N7" s="1" t="s">
        <v>52</v>
      </c>
    </row>
    <row r="8" spans="1:14" x14ac:dyDescent="0.2">
      <c r="A8" s="1" t="s">
        <v>48</v>
      </c>
      <c r="B8" s="1" t="s">
        <v>49</v>
      </c>
      <c r="C8" s="4" t="s">
        <v>34</v>
      </c>
      <c r="D8">
        <v>1265643.4486692371</v>
      </c>
      <c r="E8">
        <v>25404.746096629679</v>
      </c>
      <c r="F8">
        <v>197.19845533426351</v>
      </c>
      <c r="G8">
        <v>7607.9970600277138</v>
      </c>
      <c r="H8">
        <v>111046.125531019</v>
      </c>
      <c r="I8">
        <v>20470502.39645138</v>
      </c>
      <c r="J8">
        <v>97189239.26848194</v>
      </c>
      <c r="K8">
        <v>830980.8017985099</v>
      </c>
      <c r="L8">
        <v>5841786.7005716842</v>
      </c>
      <c r="M8" s="1" t="s">
        <v>57</v>
      </c>
      <c r="N8" s="1" t="s">
        <v>54</v>
      </c>
    </row>
    <row r="9" spans="1:14" x14ac:dyDescent="0.2">
      <c r="A9" s="1" t="s">
        <v>68</v>
      </c>
      <c r="B9" s="1" t="s">
        <v>49</v>
      </c>
      <c r="C9" s="4" t="s">
        <v>35</v>
      </c>
      <c r="D9">
        <v>26758952.513507999</v>
      </c>
      <c r="E9">
        <v>672003.24527943181</v>
      </c>
      <c r="F9">
        <v>2255.0015085266409</v>
      </c>
      <c r="G9">
        <v>128147.65250096111</v>
      </c>
      <c r="H9">
        <v>2996699.990455531</v>
      </c>
      <c r="I9">
        <v>302457977.61641651</v>
      </c>
      <c r="J9">
        <v>1479100471.7321041</v>
      </c>
      <c r="K9">
        <v>22285754.491932079</v>
      </c>
      <c r="L9">
        <v>80765922.919592768</v>
      </c>
      <c r="M9" s="1" t="s">
        <v>58</v>
      </c>
      <c r="N9" s="1" t="s">
        <v>61</v>
      </c>
    </row>
    <row r="10" spans="1:14" x14ac:dyDescent="0.2">
      <c r="A10" s="1" t="s">
        <v>48</v>
      </c>
      <c r="B10" s="1" t="s">
        <v>49</v>
      </c>
      <c r="C10" s="4" t="s">
        <v>41</v>
      </c>
      <c r="D10">
        <v>1130039551.038765</v>
      </c>
      <c r="E10">
        <v>25744680.156685721</v>
      </c>
      <c r="F10">
        <v>260083.47943081649</v>
      </c>
      <c r="G10">
        <v>9998351.9669356905</v>
      </c>
      <c r="H10">
        <v>113430037.8941855</v>
      </c>
      <c r="I10">
        <v>35184365430.348267</v>
      </c>
      <c r="J10">
        <v>132013830052.87869</v>
      </c>
      <c r="K10">
        <v>762411666.81166339</v>
      </c>
      <c r="L10">
        <v>7331318010.6830959</v>
      </c>
      <c r="M10" s="1" t="s">
        <v>59</v>
      </c>
      <c r="N10" s="1" t="s">
        <v>55</v>
      </c>
    </row>
    <row r="11" spans="1:14" x14ac:dyDescent="0.2">
      <c r="A11" s="1" t="s">
        <v>47</v>
      </c>
      <c r="B11" s="1" t="s">
        <v>49</v>
      </c>
      <c r="C11" s="4" t="s">
        <v>33</v>
      </c>
      <c r="D11">
        <v>42751462.405998722</v>
      </c>
      <c r="E11">
        <v>972031.97483592457</v>
      </c>
      <c r="F11">
        <v>10326.354691671981</v>
      </c>
      <c r="G11">
        <v>230806.03980801659</v>
      </c>
      <c r="H11">
        <v>4175681.7452249988</v>
      </c>
      <c r="I11">
        <v>1355843811.19892</v>
      </c>
      <c r="J11">
        <v>2976115307.2313972</v>
      </c>
      <c r="K11">
        <v>44590616.170177363</v>
      </c>
      <c r="L11">
        <v>441696960.43520528</v>
      </c>
      <c r="M11" s="1" t="s">
        <v>60</v>
      </c>
      <c r="N11" s="1" t="s">
        <v>56</v>
      </c>
    </row>
    <row r="12" spans="1:14" x14ac:dyDescent="0.2">
      <c r="A12" s="1" t="s">
        <v>43</v>
      </c>
      <c r="B12" s="1" t="s">
        <v>49</v>
      </c>
      <c r="C12" s="4" t="s">
        <v>38</v>
      </c>
      <c r="D12">
        <v>578471457.37109041</v>
      </c>
      <c r="E12">
        <v>13603747.34854704</v>
      </c>
      <c r="F12">
        <v>183337.70909041</v>
      </c>
      <c r="G12">
        <v>4812108.0692330506</v>
      </c>
      <c r="H12">
        <v>58723482.584477916</v>
      </c>
      <c r="I12">
        <v>21073734249.1068</v>
      </c>
      <c r="J12">
        <v>66716092887.379753</v>
      </c>
      <c r="K12">
        <v>888606561.49144709</v>
      </c>
      <c r="L12">
        <v>4731030601.0249729</v>
      </c>
      <c r="M12" s="1" t="s">
        <v>61</v>
      </c>
      <c r="N12" s="1" t="s">
        <v>59</v>
      </c>
    </row>
    <row r="13" spans="1:14" x14ac:dyDescent="0.2">
      <c r="A13" s="1" t="s">
        <v>69</v>
      </c>
      <c r="B13" s="1" t="s">
        <v>49</v>
      </c>
      <c r="C13" s="4" t="s">
        <v>31</v>
      </c>
      <c r="D13">
        <v>13402914.943513149</v>
      </c>
      <c r="E13">
        <v>152414.12545603691</v>
      </c>
      <c r="F13">
        <v>38679.113408782781</v>
      </c>
      <c r="G13">
        <v>230693.28354524009</v>
      </c>
      <c r="H13">
        <v>614084.05601471337</v>
      </c>
      <c r="I13">
        <v>448955695.10418081</v>
      </c>
      <c r="J13">
        <v>1072588108.224968</v>
      </c>
      <c r="K13">
        <v>69656159.808957875</v>
      </c>
      <c r="L13">
        <v>213356398.15232551</v>
      </c>
      <c r="M13" s="1" t="s">
        <v>62</v>
      </c>
      <c r="N13" s="1" t="s">
        <v>53</v>
      </c>
    </row>
    <row r="14" spans="1:14" x14ac:dyDescent="0.2">
      <c r="A14" s="1" t="s">
        <v>43</v>
      </c>
      <c r="B14" s="1" t="s">
        <v>48</v>
      </c>
      <c r="C14" s="4" t="s">
        <v>23</v>
      </c>
      <c r="D14">
        <v>43579117.0441745</v>
      </c>
      <c r="E14">
        <v>892271.8478856514</v>
      </c>
      <c r="F14">
        <v>13627.847483961241</v>
      </c>
      <c r="G14">
        <v>1367530.103846546</v>
      </c>
      <c r="H14">
        <v>3786351.0013286038</v>
      </c>
      <c r="I14">
        <v>3345260063.371572</v>
      </c>
      <c r="J14">
        <v>3915368975.2736559</v>
      </c>
      <c r="K14">
        <v>16213741.79179919</v>
      </c>
      <c r="L14">
        <v>372473839.34610909</v>
      </c>
    </row>
    <row r="15" spans="1:14" x14ac:dyDescent="0.2">
      <c r="A15" s="1" t="s">
        <v>45</v>
      </c>
      <c r="B15" s="1" t="s">
        <v>48</v>
      </c>
      <c r="C15" s="4" t="s">
        <v>24</v>
      </c>
      <c r="D15">
        <v>11720328.83720874</v>
      </c>
      <c r="E15">
        <v>208441.39659103419</v>
      </c>
      <c r="F15">
        <v>3545.9977909621421</v>
      </c>
      <c r="G15">
        <v>346829.16230757191</v>
      </c>
      <c r="H15">
        <v>873838.27125972987</v>
      </c>
      <c r="I15">
        <v>960647143.84901929</v>
      </c>
      <c r="J15">
        <v>1111659209.5061641</v>
      </c>
      <c r="K15">
        <v>4538284.7775991596</v>
      </c>
      <c r="L15">
        <v>102797330.3754749</v>
      </c>
    </row>
    <row r="16" spans="1:14" x14ac:dyDescent="0.2">
      <c r="A16" s="1" t="s">
        <v>48</v>
      </c>
      <c r="B16" s="1" t="s">
        <v>48</v>
      </c>
      <c r="C16" s="4" t="s">
        <v>25</v>
      </c>
      <c r="D16">
        <v>40137230.448043004</v>
      </c>
      <c r="E16">
        <v>829193.38923156564</v>
      </c>
      <c r="F16">
        <v>14978.153505645951</v>
      </c>
      <c r="G16">
        <v>514907.96991066949</v>
      </c>
      <c r="H16">
        <v>3344422.4952816949</v>
      </c>
      <c r="I16">
        <v>2937456053.1012001</v>
      </c>
      <c r="J16">
        <v>4631221505.3697548</v>
      </c>
      <c r="K16">
        <v>425001786.75520629</v>
      </c>
      <c r="L16">
        <v>266367325.3245931</v>
      </c>
    </row>
    <row r="17" spans="1:12" x14ac:dyDescent="0.2">
      <c r="A17" s="1" t="s">
        <v>43</v>
      </c>
      <c r="B17" s="1" t="s">
        <v>48</v>
      </c>
      <c r="C17" s="4" t="s">
        <v>26</v>
      </c>
      <c r="D17">
        <v>414019.35456577467</v>
      </c>
      <c r="E17">
        <v>7878.0008708903079</v>
      </c>
      <c r="F17">
        <v>113.1490250756238</v>
      </c>
      <c r="G17">
        <v>7842.6418005541746</v>
      </c>
      <c r="H17">
        <v>32912.222668872069</v>
      </c>
      <c r="I17">
        <v>13231639.92052938</v>
      </c>
      <c r="J17">
        <v>57240557.202105492</v>
      </c>
      <c r="K17">
        <v>750043.6717841085</v>
      </c>
      <c r="L17">
        <v>3090665.6199406642</v>
      </c>
    </row>
    <row r="18" spans="1:12" x14ac:dyDescent="0.2">
      <c r="A18" s="1" t="s">
        <v>44</v>
      </c>
      <c r="B18" s="1" t="s">
        <v>48</v>
      </c>
      <c r="C18" s="4" t="s">
        <v>27</v>
      </c>
      <c r="D18">
        <v>4546746.7378007825</v>
      </c>
      <c r="E18">
        <v>179932.48465571119</v>
      </c>
      <c r="F18">
        <v>5001.6875645709642</v>
      </c>
      <c r="G18">
        <v>460297.66171465459</v>
      </c>
      <c r="H18">
        <v>794049.77276347787</v>
      </c>
      <c r="I18">
        <v>66549565.13455306</v>
      </c>
      <c r="J18">
        <v>535264700.40200847</v>
      </c>
      <c r="K18">
        <v>2631193.3828482311</v>
      </c>
      <c r="L18">
        <v>19721513.930210359</v>
      </c>
    </row>
    <row r="19" spans="1:12" x14ac:dyDescent="0.2">
      <c r="A19" s="1" t="s">
        <v>45</v>
      </c>
      <c r="B19" s="1" t="s">
        <v>48</v>
      </c>
      <c r="C19" s="4" t="s">
        <v>28</v>
      </c>
      <c r="D19">
        <v>2139664.0221791081</v>
      </c>
      <c r="E19">
        <v>72723.779738360856</v>
      </c>
      <c r="F19">
        <v>820.39477777514003</v>
      </c>
      <c r="G19">
        <v>97395.661468485268</v>
      </c>
      <c r="H19">
        <v>319162.01706854068</v>
      </c>
      <c r="I19">
        <v>100603290.6747479</v>
      </c>
      <c r="J19">
        <v>155953204.50321129</v>
      </c>
      <c r="K19">
        <v>433648.29672215472</v>
      </c>
      <c r="L19">
        <v>15253406.15015677</v>
      </c>
    </row>
    <row r="20" spans="1:12" x14ac:dyDescent="0.2">
      <c r="A20" s="1" t="s">
        <v>47</v>
      </c>
      <c r="B20" s="1" t="s">
        <v>48</v>
      </c>
      <c r="C20" s="4" t="s">
        <v>29</v>
      </c>
      <c r="D20">
        <v>143827754.83902851</v>
      </c>
      <c r="E20">
        <v>3170472.0943883401</v>
      </c>
      <c r="F20">
        <v>42766.38222463135</v>
      </c>
      <c r="G20">
        <v>4382176.2247236529</v>
      </c>
      <c r="H20">
        <v>13566923.34073692</v>
      </c>
      <c r="I20">
        <v>9563936372.050827</v>
      </c>
      <c r="J20">
        <v>9988184331.0879955</v>
      </c>
      <c r="K20">
        <v>49597565.644492328</v>
      </c>
      <c r="L20">
        <v>1186029418.235122</v>
      </c>
    </row>
    <row r="21" spans="1:12" x14ac:dyDescent="0.2">
      <c r="A21" s="1" t="s">
        <v>47</v>
      </c>
      <c r="B21" s="1" t="s">
        <v>46</v>
      </c>
      <c r="C21" s="4" t="s">
        <v>18</v>
      </c>
      <c r="D21">
        <v>30121856.080178529</v>
      </c>
      <c r="E21">
        <v>355002.17867963918</v>
      </c>
      <c r="F21">
        <v>9246.3868250726136</v>
      </c>
      <c r="G21">
        <v>195146.53997316651</v>
      </c>
      <c r="H21">
        <v>1408332.904827361</v>
      </c>
      <c r="I21">
        <v>5422730850.7224627</v>
      </c>
      <c r="J21">
        <v>4692943236.3657389</v>
      </c>
      <c r="K21">
        <v>813219350.40270722</v>
      </c>
      <c r="L21">
        <v>495911057.27280772</v>
      </c>
    </row>
    <row r="22" spans="1:12" x14ac:dyDescent="0.2">
      <c r="A22" s="1" t="s">
        <v>48</v>
      </c>
      <c r="B22" s="1" t="s">
        <v>46</v>
      </c>
      <c r="C22" s="4" t="s">
        <v>19</v>
      </c>
      <c r="D22">
        <v>7029729.9990974022</v>
      </c>
      <c r="E22">
        <v>84916.751539864141</v>
      </c>
      <c r="F22">
        <v>1526.2064803786391</v>
      </c>
      <c r="G22">
        <v>56228.65980342355</v>
      </c>
      <c r="H22">
        <v>358027.38487077848</v>
      </c>
      <c r="I22">
        <v>1709215850.2310801</v>
      </c>
      <c r="J22">
        <v>1333390373.247014</v>
      </c>
      <c r="K22">
        <v>714746592.75837541</v>
      </c>
      <c r="L22">
        <v>145779111.92055759</v>
      </c>
    </row>
    <row r="23" spans="1:12" x14ac:dyDescent="0.2">
      <c r="A23" s="1" t="s">
        <v>49</v>
      </c>
      <c r="B23" s="1" t="s">
        <v>46</v>
      </c>
      <c r="C23" s="4" t="s">
        <v>30</v>
      </c>
      <c r="D23">
        <v>79752727.557679877</v>
      </c>
      <c r="E23">
        <v>1039431.28333469</v>
      </c>
      <c r="F23">
        <v>37237.27924837084</v>
      </c>
      <c r="G23">
        <v>1814280.0581841869</v>
      </c>
      <c r="H23">
        <v>4504202.2277836585</v>
      </c>
      <c r="I23">
        <v>29667705971.863682</v>
      </c>
      <c r="J23">
        <v>30600365613.857521</v>
      </c>
      <c r="K23">
        <v>13581902.10223995</v>
      </c>
      <c r="L23">
        <v>897715852.12319231</v>
      </c>
    </row>
    <row r="24" spans="1:12" x14ac:dyDescent="0.2">
      <c r="A24" s="1" t="s">
        <v>49</v>
      </c>
      <c r="B24" s="1" t="s">
        <v>68</v>
      </c>
      <c r="C24" s="4" t="s">
        <v>13</v>
      </c>
      <c r="D24">
        <v>24382004.087462369</v>
      </c>
      <c r="E24">
        <v>242089.25868403199</v>
      </c>
      <c r="F24">
        <v>7708.6799580965462</v>
      </c>
      <c r="G24">
        <v>147199.07919984349</v>
      </c>
      <c r="H24">
        <v>963584.99476206815</v>
      </c>
      <c r="I24">
        <v>3864783404.9915042</v>
      </c>
      <c r="J24">
        <v>6532509759.4900656</v>
      </c>
      <c r="K24">
        <v>404006777.48386788</v>
      </c>
      <c r="L24">
        <v>296476748.88838822</v>
      </c>
    </row>
    <row r="25" spans="1:12" x14ac:dyDescent="0.2">
      <c r="A25" s="1" t="s">
        <v>49</v>
      </c>
      <c r="B25" s="1" t="s">
        <v>43</v>
      </c>
      <c r="C25" s="4" t="s">
        <v>15</v>
      </c>
      <c r="D25">
        <v>3164680.9358239681</v>
      </c>
      <c r="E25">
        <v>70185.626860615885</v>
      </c>
      <c r="F25">
        <v>1076.1397939073911</v>
      </c>
      <c r="G25">
        <v>67701.82141477635</v>
      </c>
      <c r="H25">
        <v>308282.12148181978</v>
      </c>
      <c r="I25">
        <v>135855502.5302684</v>
      </c>
      <c r="J25">
        <v>881143588.17759037</v>
      </c>
      <c r="K25">
        <v>1221548.5522541001</v>
      </c>
      <c r="L25">
        <v>16795520.547479261</v>
      </c>
    </row>
    <row r="26" spans="1:12" x14ac:dyDescent="0.2">
      <c r="A26" s="1" t="s">
        <v>49</v>
      </c>
      <c r="B26" s="1" t="s">
        <v>43</v>
      </c>
      <c r="C26" s="4" t="s">
        <v>14</v>
      </c>
      <c r="D26">
        <v>480950.08067800791</v>
      </c>
      <c r="E26">
        <v>4160.7978976890709</v>
      </c>
      <c r="F26">
        <v>182.96333013304459</v>
      </c>
      <c r="G26">
        <v>9107.7575861649038</v>
      </c>
      <c r="H26">
        <v>17159.18727917919</v>
      </c>
      <c r="I26">
        <v>44244072.872394629</v>
      </c>
      <c r="J26">
        <v>153402308.6567198</v>
      </c>
      <c r="K26">
        <v>322416.34051061579</v>
      </c>
      <c r="L26">
        <v>3170480.149410374</v>
      </c>
    </row>
    <row r="27" spans="1:12" x14ac:dyDescent="0.2">
      <c r="A27" s="1" t="s">
        <v>49</v>
      </c>
      <c r="B27" s="1" t="s">
        <v>43</v>
      </c>
      <c r="C27" s="4" t="s">
        <v>10</v>
      </c>
      <c r="D27">
        <v>2649657.760734193</v>
      </c>
      <c r="E27">
        <v>17294.52438079668</v>
      </c>
      <c r="F27">
        <v>813.34113511089959</v>
      </c>
      <c r="G27">
        <v>42720.260139189151</v>
      </c>
      <c r="H27">
        <v>70181.624905080927</v>
      </c>
      <c r="I27">
        <v>102222578.4488831</v>
      </c>
      <c r="J27">
        <v>566781142.31151593</v>
      </c>
      <c r="K27">
        <v>323594.10025113978</v>
      </c>
      <c r="L27">
        <v>9758707.7638474405</v>
      </c>
    </row>
    <row r="28" spans="1:12" x14ac:dyDescent="0.2">
      <c r="A28" s="1" t="s">
        <v>49</v>
      </c>
      <c r="B28" s="1" t="s">
        <v>45</v>
      </c>
      <c r="C28" s="4" t="s">
        <v>16</v>
      </c>
      <c r="D28">
        <v>82389283.828325838</v>
      </c>
      <c r="E28">
        <v>2084281.2531734889</v>
      </c>
      <c r="F28">
        <v>25919.564935782579</v>
      </c>
      <c r="G28">
        <v>2365371.9229342402</v>
      </c>
      <c r="H28">
        <v>8991953.0011015106</v>
      </c>
      <c r="I28">
        <v>2420064126.630548</v>
      </c>
      <c r="J28">
        <v>9705699459.2155304</v>
      </c>
      <c r="K28">
        <v>19290992.865245041</v>
      </c>
      <c r="L28">
        <v>580672912.55581212</v>
      </c>
    </row>
    <row r="29" spans="1:12" x14ac:dyDescent="0.2">
      <c r="A29" s="1" t="s">
        <v>49</v>
      </c>
      <c r="B29" s="1" t="s">
        <v>45</v>
      </c>
      <c r="C29" s="4" t="s">
        <v>17</v>
      </c>
      <c r="D29">
        <v>13414245.19319275</v>
      </c>
      <c r="E29">
        <v>117772.75147173071</v>
      </c>
      <c r="F29">
        <v>4882.1419576048083</v>
      </c>
      <c r="G29">
        <v>378313.83015526092</v>
      </c>
      <c r="H29">
        <v>485550.51625526772</v>
      </c>
      <c r="I29">
        <v>1016154678.32135</v>
      </c>
      <c r="J29">
        <v>4142570524.4317079</v>
      </c>
      <c r="K29">
        <v>3173400.261083466</v>
      </c>
      <c r="L29">
        <v>94457728.704648167</v>
      </c>
    </row>
    <row r="30" spans="1:12" x14ac:dyDescent="0.2">
      <c r="A30" s="1" t="s">
        <v>49</v>
      </c>
      <c r="B30" s="1" t="s">
        <v>69</v>
      </c>
      <c r="C30" s="4" t="s">
        <v>11</v>
      </c>
      <c r="D30">
        <v>39847000.788282253</v>
      </c>
      <c r="E30">
        <v>949104.09211119649</v>
      </c>
      <c r="F30">
        <v>13827.24588026277</v>
      </c>
      <c r="G30">
        <v>838183.97990426014</v>
      </c>
      <c r="H30">
        <v>4032646.2215487659</v>
      </c>
      <c r="I30">
        <v>3323602540.0232158</v>
      </c>
      <c r="J30">
        <v>7852432791.8264847</v>
      </c>
      <c r="K30">
        <v>7381328.161523317</v>
      </c>
      <c r="L30">
        <v>290796631.33100837</v>
      </c>
    </row>
    <row r="31" spans="1:12" x14ac:dyDescent="0.2">
      <c r="A31" s="1" t="s">
        <v>49</v>
      </c>
      <c r="B31" s="1" t="s">
        <v>44</v>
      </c>
      <c r="C31" s="4" t="s">
        <v>12</v>
      </c>
      <c r="D31">
        <v>100851859.6180104</v>
      </c>
      <c r="E31">
        <v>1833371.1987633379</v>
      </c>
      <c r="F31">
        <v>21161.476679169398</v>
      </c>
      <c r="G31">
        <v>1901892.5387162629</v>
      </c>
      <c r="H31">
        <v>8038187.2574299211</v>
      </c>
      <c r="I31">
        <v>4295288848.9878578</v>
      </c>
      <c r="J31">
        <v>17743327086.86425</v>
      </c>
      <c r="K31">
        <v>15904653.91334755</v>
      </c>
      <c r="L31">
        <v>560417133.80116785</v>
      </c>
    </row>
    <row r="32" spans="1:12" x14ac:dyDescent="0.2">
      <c r="A32" s="1" t="s">
        <v>49</v>
      </c>
      <c r="B32" s="1" t="s">
        <v>47</v>
      </c>
      <c r="C32" s="4" t="s">
        <v>20</v>
      </c>
      <c r="D32">
        <v>3194872.3073760448</v>
      </c>
      <c r="E32">
        <v>39709.479967243104</v>
      </c>
      <c r="F32">
        <v>2106.3658665602561</v>
      </c>
      <c r="G32">
        <v>90258.133817428592</v>
      </c>
      <c r="H32">
        <v>133714.94810979921</v>
      </c>
      <c r="I32">
        <v>562178217.42285216</v>
      </c>
      <c r="J32">
        <v>781749846.74538958</v>
      </c>
      <c r="K32">
        <v>139934542.43070111</v>
      </c>
      <c r="L32">
        <v>75965010.613260597</v>
      </c>
    </row>
    <row r="33" spans="1:12" x14ac:dyDescent="0.2">
      <c r="A33" s="1" t="s">
        <v>49</v>
      </c>
      <c r="B33" s="1" t="s">
        <v>47</v>
      </c>
      <c r="C33" s="4" t="s">
        <v>21</v>
      </c>
      <c r="D33">
        <v>93404636.391442195</v>
      </c>
      <c r="E33">
        <v>260195.3462293247</v>
      </c>
      <c r="F33">
        <v>22256.557490130592</v>
      </c>
      <c r="G33">
        <v>112923.6923920749</v>
      </c>
      <c r="H33">
        <v>737293.73461848113</v>
      </c>
      <c r="I33">
        <v>1289562061.5681491</v>
      </c>
      <c r="J33">
        <v>-324484492.06157249</v>
      </c>
      <c r="K33">
        <v>86644518.627435952</v>
      </c>
      <c r="L33">
        <v>1489453105.169363</v>
      </c>
    </row>
    <row r="34" spans="1:12" x14ac:dyDescent="0.2">
      <c r="A34" s="1" t="s">
        <v>49</v>
      </c>
      <c r="B34" s="1" t="s">
        <v>47</v>
      </c>
      <c r="C34" s="4" t="s">
        <v>22</v>
      </c>
      <c r="D34">
        <v>33300244.84368524</v>
      </c>
      <c r="E34">
        <v>516937.11304944602</v>
      </c>
      <c r="F34">
        <v>13749.68322815518</v>
      </c>
      <c r="G34">
        <v>464188.42804440053</v>
      </c>
      <c r="H34">
        <v>1593010.2871523751</v>
      </c>
      <c r="I34">
        <v>10783540272.42547</v>
      </c>
      <c r="J34">
        <v>3242155724.8871179</v>
      </c>
      <c r="K34">
        <v>827764014.31017733</v>
      </c>
      <c r="L34">
        <v>641571705.97936761</v>
      </c>
    </row>
  </sheetData>
  <sortState xmlns:xlrd2="http://schemas.microsoft.com/office/spreadsheetml/2017/richdata2" ref="C2:M13">
    <sortCondition ref="M2:M13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B11A-A5E0-4243-ADCB-B476055AF03B}">
  <dimension ref="A1:J34"/>
  <sheetViews>
    <sheetView workbookViewId="0">
      <selection activeCell="H42" sqref="H42"/>
    </sheetView>
  </sheetViews>
  <sheetFormatPr baseColWidth="10" defaultRowHeight="15" x14ac:dyDescent="0.2"/>
  <sheetData>
    <row r="1" spans="1:10" x14ac:dyDescent="0.2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2">
      <c r="A2" s="4" t="s">
        <v>18</v>
      </c>
      <c r="B2">
        <v>39529865.167484909</v>
      </c>
      <c r="C2">
        <v>566484.11882514635</v>
      </c>
      <c r="D2">
        <v>14210.33792015466</v>
      </c>
      <c r="E2">
        <v>556428.18772174127</v>
      </c>
      <c r="F2">
        <v>2503926.8447478358</v>
      </c>
      <c r="G2">
        <v>16330255571.87973</v>
      </c>
      <c r="H2">
        <v>8411162900.2698402</v>
      </c>
      <c r="I2">
        <v>1763951098.5726781</v>
      </c>
      <c r="J2">
        <v>672413297.06841409</v>
      </c>
    </row>
    <row r="3" spans="1:10" x14ac:dyDescent="0.2">
      <c r="A3" s="4" t="s">
        <v>23</v>
      </c>
      <c r="B3">
        <v>44153590.530230008</v>
      </c>
      <c r="C3">
        <v>2351861.888020643</v>
      </c>
      <c r="D3">
        <v>19277.730424652331</v>
      </c>
      <c r="E3">
        <v>2348010.4592731548</v>
      </c>
      <c r="F3">
        <v>10470616.413102951</v>
      </c>
      <c r="G3">
        <v>590063016.68064678</v>
      </c>
      <c r="H3">
        <v>1273997697.51455</v>
      </c>
      <c r="I3">
        <v>8267477.283995714</v>
      </c>
      <c r="J3">
        <v>256943672.2569862</v>
      </c>
    </row>
    <row r="4" spans="1:10" x14ac:dyDescent="0.2">
      <c r="A4" s="4" t="s">
        <v>24</v>
      </c>
      <c r="B4">
        <v>11887505.142754231</v>
      </c>
      <c r="C4">
        <v>633193.58523632691</v>
      </c>
      <c r="D4">
        <v>5190.1581912525526</v>
      </c>
      <c r="E4">
        <v>632156.66211200331</v>
      </c>
      <c r="F4">
        <v>2819012.1112200259</v>
      </c>
      <c r="G4">
        <v>158863119.87555879</v>
      </c>
      <c r="H4">
        <v>342999380.10007131</v>
      </c>
      <c r="I4">
        <v>2225859.2687680768</v>
      </c>
      <c r="J4">
        <v>69177142.530727059</v>
      </c>
    </row>
    <row r="5" spans="1:10" x14ac:dyDescent="0.2">
      <c r="A5" s="4" t="s">
        <v>19</v>
      </c>
      <c r="B5">
        <v>11461466.41054274</v>
      </c>
      <c r="C5">
        <v>136555.31666545721</v>
      </c>
      <c r="D5">
        <v>2398.3244691664331</v>
      </c>
      <c r="E5">
        <v>102129.6065817285</v>
      </c>
      <c r="F5">
        <v>701136.96203860792</v>
      </c>
      <c r="G5">
        <v>3904409122.001133</v>
      </c>
      <c r="H5">
        <v>2284984703.8577728</v>
      </c>
      <c r="I5">
        <v>1126964635.3956211</v>
      </c>
      <c r="J5">
        <v>222903030.22113499</v>
      </c>
    </row>
    <row r="6" spans="1:10" x14ac:dyDescent="0.2">
      <c r="A6" s="4" t="s">
        <v>30</v>
      </c>
      <c r="B6">
        <v>222980058.8176648</v>
      </c>
      <c r="C6">
        <v>3225386.7701052208</v>
      </c>
      <c r="D6">
        <v>125991.6707072352</v>
      </c>
      <c r="E6">
        <v>2532432.5812154268</v>
      </c>
      <c r="F6">
        <v>15704861.75365687</v>
      </c>
      <c r="G6">
        <v>101849493243.40919</v>
      </c>
      <c r="H6">
        <v>36534466211.248199</v>
      </c>
      <c r="I6">
        <v>71304986.036759764</v>
      </c>
      <c r="J6">
        <v>2216647057.7548132</v>
      </c>
    </row>
    <row r="7" spans="1:10" x14ac:dyDescent="0.2">
      <c r="A7" s="4" t="s">
        <v>25</v>
      </c>
      <c r="B7">
        <v>32237684.826601889</v>
      </c>
      <c r="C7">
        <v>1551519.7420869551</v>
      </c>
      <c r="D7">
        <v>9302.3011671864097</v>
      </c>
      <c r="E7">
        <v>997186.26870465185</v>
      </c>
      <c r="F7">
        <v>6906723.5402015205</v>
      </c>
      <c r="G7">
        <v>331784087.20524389</v>
      </c>
      <c r="H7">
        <v>7305511246.8231564</v>
      </c>
      <c r="I7">
        <v>3733350.346239855</v>
      </c>
      <c r="J7">
        <v>128312722.4335247</v>
      </c>
    </row>
    <row r="8" spans="1:10" x14ac:dyDescent="0.2">
      <c r="A8" s="4" t="s">
        <v>26</v>
      </c>
      <c r="B8">
        <v>537124.41692329315</v>
      </c>
      <c r="C8">
        <v>23106.118474509982</v>
      </c>
      <c r="D8">
        <v>43.132959936123278</v>
      </c>
      <c r="E8">
        <v>12293.33947550395</v>
      </c>
      <c r="F8">
        <v>107213.856697991</v>
      </c>
      <c r="G8">
        <v>1398417.066004385</v>
      </c>
      <c r="H8">
        <v>15429323.95504868</v>
      </c>
      <c r="I8">
        <v>69789.148813236505</v>
      </c>
      <c r="J8">
        <v>962240.60691441293</v>
      </c>
    </row>
    <row r="9" spans="1:10" x14ac:dyDescent="0.2">
      <c r="A9" s="4" t="s">
        <v>13</v>
      </c>
      <c r="B9">
        <v>27120420.872576669</v>
      </c>
      <c r="C9">
        <v>383047.9779177974</v>
      </c>
      <c r="D9">
        <v>7708.6799580965462</v>
      </c>
      <c r="E9">
        <v>195103.01893944349</v>
      </c>
      <c r="F9">
        <v>1651309.371023681</v>
      </c>
      <c r="G9">
        <v>315851598.26306891</v>
      </c>
      <c r="H9">
        <v>8390918323.787981</v>
      </c>
      <c r="I9">
        <v>503913288.68078822</v>
      </c>
      <c r="J9">
        <v>315108444.80710852</v>
      </c>
    </row>
    <row r="10" spans="1:10" x14ac:dyDescent="0.2">
      <c r="A10" s="4" t="s">
        <v>27</v>
      </c>
      <c r="B10">
        <v>4550486.809767209</v>
      </c>
      <c r="C10">
        <v>243667.2515585534</v>
      </c>
      <c r="D10">
        <v>5619.7090552143836</v>
      </c>
      <c r="E10">
        <v>559339.40453128365</v>
      </c>
      <c r="F10">
        <v>1085503.832922772</v>
      </c>
      <c r="G10">
        <v>23734519.101003021</v>
      </c>
      <c r="H10">
        <v>266666852.42269871</v>
      </c>
      <c r="I10">
        <v>2241874.5551237818</v>
      </c>
      <c r="J10">
        <v>16275471.80232151</v>
      </c>
    </row>
    <row r="11" spans="1:10" x14ac:dyDescent="0.2">
      <c r="A11" s="4" t="s">
        <v>20</v>
      </c>
      <c r="B11">
        <v>4545082.3058507787</v>
      </c>
      <c r="C11">
        <v>41991.126313902438</v>
      </c>
      <c r="D11">
        <v>2711.11778865519</v>
      </c>
      <c r="E11">
        <v>104059.9582989552</v>
      </c>
      <c r="F11">
        <v>141067.78675577979</v>
      </c>
      <c r="G11">
        <v>559781677.85657668</v>
      </c>
      <c r="H11">
        <v>1221410457.6377549</v>
      </c>
      <c r="I11">
        <v>107983832.5161491</v>
      </c>
      <c r="J11">
        <v>101666746.8650351</v>
      </c>
    </row>
    <row r="12" spans="1:10" x14ac:dyDescent="0.2">
      <c r="A12" s="4" t="s">
        <v>15</v>
      </c>
      <c r="B12">
        <v>3784440.4121412099</v>
      </c>
      <c r="C12">
        <v>119792.8426167568</v>
      </c>
      <c r="D12">
        <v>1179.8461965717429</v>
      </c>
      <c r="E12">
        <v>87471.562482109308</v>
      </c>
      <c r="F12">
        <v>532331.42878504831</v>
      </c>
      <c r="G12">
        <v>32379055.101464391</v>
      </c>
      <c r="H12">
        <v>946258115.25635457</v>
      </c>
      <c r="I12">
        <v>706811.46400282288</v>
      </c>
      <c r="J12">
        <v>16677993.34218234</v>
      </c>
    </row>
    <row r="13" spans="1:10" x14ac:dyDescent="0.2">
      <c r="A13" s="4" t="s">
        <v>11</v>
      </c>
      <c r="B13">
        <v>55876791.592353001</v>
      </c>
      <c r="C13">
        <v>1287529.17581184</v>
      </c>
      <c r="D13">
        <v>21626.72710894519</v>
      </c>
      <c r="E13">
        <v>1292474.6648043359</v>
      </c>
      <c r="F13">
        <v>5449445.6352472072</v>
      </c>
      <c r="G13">
        <v>2846228750.8459668</v>
      </c>
      <c r="H13">
        <v>11449026190.51255</v>
      </c>
      <c r="I13">
        <v>13742642.7528347</v>
      </c>
      <c r="J13">
        <v>402432082.07774627</v>
      </c>
    </row>
    <row r="14" spans="1:10" x14ac:dyDescent="0.2">
      <c r="A14" s="4" t="s">
        <v>14</v>
      </c>
      <c r="B14">
        <v>709582.57727647712</v>
      </c>
      <c r="C14">
        <v>22461.15799064191</v>
      </c>
      <c r="D14">
        <v>221.22116185720191</v>
      </c>
      <c r="E14">
        <v>16400.9179653955</v>
      </c>
      <c r="F14">
        <v>99812.14289719658</v>
      </c>
      <c r="G14">
        <v>6071072.8315245742</v>
      </c>
      <c r="H14">
        <v>177423396.6105665</v>
      </c>
      <c r="I14">
        <v>132527.14950052931</v>
      </c>
      <c r="J14">
        <v>3127123.7516591889</v>
      </c>
    </row>
    <row r="15" spans="1:10" x14ac:dyDescent="0.2">
      <c r="A15" s="4" t="s">
        <v>16</v>
      </c>
      <c r="B15">
        <v>102211915.6483053</v>
      </c>
      <c r="C15">
        <v>5645142.6152074961</v>
      </c>
      <c r="D15">
        <v>29419.087542454959</v>
      </c>
      <c r="E15">
        <v>3879284.9025465311</v>
      </c>
      <c r="F15">
        <v>25174662.354368549</v>
      </c>
      <c r="G15">
        <v>1201464866.4786451</v>
      </c>
      <c r="H15">
        <v>9825322000.0611076</v>
      </c>
      <c r="I15">
        <v>9785286.0096583795</v>
      </c>
      <c r="J15">
        <v>409222867.70756632</v>
      </c>
    </row>
    <row r="16" spans="1:10" x14ac:dyDescent="0.2">
      <c r="A16" s="4" t="s">
        <v>28</v>
      </c>
      <c r="B16">
        <v>2306830.2039721431</v>
      </c>
      <c r="C16">
        <v>114236.49328381151</v>
      </c>
      <c r="D16">
        <v>1023.802504812171</v>
      </c>
      <c r="E16">
        <v>135332.0823806797</v>
      </c>
      <c r="F16">
        <v>508949.20141367638</v>
      </c>
      <c r="G16">
        <v>28883847.2328825</v>
      </c>
      <c r="H16">
        <v>91170972.588562787</v>
      </c>
      <c r="I16">
        <v>169711.77718664191</v>
      </c>
      <c r="J16">
        <v>13135102.58669767</v>
      </c>
    </row>
    <row r="17" spans="1:10" x14ac:dyDescent="0.2">
      <c r="A17" s="4" t="s">
        <v>10</v>
      </c>
      <c r="B17">
        <v>2176878.2481902619</v>
      </c>
      <c r="C17">
        <v>22894.894052973941</v>
      </c>
      <c r="D17">
        <v>865.25452971122968</v>
      </c>
      <c r="E17">
        <v>60554.656263506273</v>
      </c>
      <c r="F17">
        <v>101081.29594114939</v>
      </c>
      <c r="G17">
        <v>13591406.905157849</v>
      </c>
      <c r="H17">
        <v>688527677.00979245</v>
      </c>
      <c r="I17">
        <v>552477.61474574567</v>
      </c>
      <c r="J17">
        <v>10290847.67146506</v>
      </c>
    </row>
    <row r="18" spans="1:10" x14ac:dyDescent="0.2">
      <c r="A18" s="4" t="s">
        <v>12</v>
      </c>
      <c r="B18">
        <v>145538042.9583199</v>
      </c>
      <c r="C18">
        <v>1942459.9696924831</v>
      </c>
      <c r="D18">
        <v>27502.098838567159</v>
      </c>
      <c r="E18">
        <v>2204032.3729832689</v>
      </c>
      <c r="F18">
        <v>8495878.5424040686</v>
      </c>
      <c r="G18">
        <v>4276366371.6194849</v>
      </c>
      <c r="H18">
        <v>28255638406.518021</v>
      </c>
      <c r="I18">
        <v>12179866.65167862</v>
      </c>
      <c r="J18">
        <v>758641659.74935007</v>
      </c>
    </row>
    <row r="19" spans="1:10" x14ac:dyDescent="0.2">
      <c r="A19" s="4" t="s">
        <v>17</v>
      </c>
      <c r="B19">
        <v>16515168.94699393</v>
      </c>
      <c r="C19">
        <v>302524.96109069948</v>
      </c>
      <c r="D19">
        <v>5517.5854771611184</v>
      </c>
      <c r="E19">
        <v>608056.31991046225</v>
      </c>
      <c r="F19">
        <v>1285721.3419881321</v>
      </c>
      <c r="G19">
        <v>512699385.01149499</v>
      </c>
      <c r="H19">
        <v>4191982701.9335341</v>
      </c>
      <c r="I19">
        <v>1635351.166309732</v>
      </c>
      <c r="J19">
        <v>67199750.070815265</v>
      </c>
    </row>
    <row r="20" spans="1:10" x14ac:dyDescent="0.2">
      <c r="A20" s="4" t="s">
        <v>21</v>
      </c>
      <c r="B20">
        <v>13801693.431570159</v>
      </c>
      <c r="C20">
        <v>113409.6727608479</v>
      </c>
      <c r="D20">
        <v>2689.9125982466699</v>
      </c>
      <c r="E20">
        <v>23077.549689707412</v>
      </c>
      <c r="F20">
        <v>580894.89361806377</v>
      </c>
      <c r="G20">
        <v>437936726.23451447</v>
      </c>
      <c r="H20">
        <v>-726472033.2121135</v>
      </c>
      <c r="I20">
        <v>86308057.763818026</v>
      </c>
      <c r="J20">
        <v>234356473.2503542</v>
      </c>
    </row>
    <row r="21" spans="1:10" x14ac:dyDescent="0.2">
      <c r="A21" s="4" t="s">
        <v>22</v>
      </c>
      <c r="B21">
        <v>48555164.547144398</v>
      </c>
      <c r="C21">
        <v>464188.42804440053</v>
      </c>
      <c r="D21">
        <v>14611.385746397609</v>
      </c>
      <c r="E21">
        <v>168795.79201614569</v>
      </c>
      <c r="F21">
        <v>1814554.7641735659</v>
      </c>
      <c r="G21">
        <v>10691530741.171169</v>
      </c>
      <c r="H21">
        <v>4210315639.2067251</v>
      </c>
      <c r="I21">
        <v>146219354.83398619</v>
      </c>
      <c r="J21">
        <v>784821309.84756958</v>
      </c>
    </row>
    <row r="22" spans="1:10" x14ac:dyDescent="0.2">
      <c r="A22" s="4" t="s">
        <v>29</v>
      </c>
      <c r="B22">
        <v>142635716.62307721</v>
      </c>
      <c r="C22">
        <v>8182228.3849930586</v>
      </c>
      <c r="D22">
        <v>55475.08018508253</v>
      </c>
      <c r="E22">
        <v>7534701.9914026223</v>
      </c>
      <c r="F22">
        <v>36429317.920382403</v>
      </c>
      <c r="G22">
        <v>1946414517.6766059</v>
      </c>
      <c r="H22">
        <v>2632299446.9166422</v>
      </c>
      <c r="I22">
        <v>44213677.945190281</v>
      </c>
      <c r="J22">
        <v>762386655.38543022</v>
      </c>
    </row>
    <row r="23" spans="1:10" x14ac:dyDescent="0.2">
      <c r="A23" s="4" t="s">
        <v>31</v>
      </c>
      <c r="B23">
        <v>13402914.943513149</v>
      </c>
      <c r="C23">
        <v>152414.12545603691</v>
      </c>
      <c r="D23">
        <v>38679.113408782781</v>
      </c>
      <c r="E23">
        <v>230693.28354524009</v>
      </c>
      <c r="F23">
        <v>614084.05601471337</v>
      </c>
      <c r="G23">
        <v>448955695.10418081</v>
      </c>
      <c r="H23">
        <v>1072588108.224968</v>
      </c>
      <c r="I23">
        <v>69656159.808957875</v>
      </c>
      <c r="J23">
        <v>213356398.15232551</v>
      </c>
    </row>
    <row r="24" spans="1:10" x14ac:dyDescent="0.2">
      <c r="A24" s="4" t="s">
        <v>32</v>
      </c>
      <c r="B24">
        <v>256288657.75787061</v>
      </c>
      <c r="C24">
        <v>3886281.179624144</v>
      </c>
      <c r="D24">
        <v>9359.4450049583556</v>
      </c>
      <c r="E24">
        <v>955996.5837941689</v>
      </c>
      <c r="F24">
        <v>17371925.29639785</v>
      </c>
      <c r="G24">
        <v>793313555.71098602</v>
      </c>
      <c r="H24">
        <v>18642697980.0368</v>
      </c>
      <c r="I24">
        <v>49268027.196073763</v>
      </c>
      <c r="J24">
        <v>383304776.83351767</v>
      </c>
    </row>
    <row r="25" spans="1:10" x14ac:dyDescent="0.2">
      <c r="A25" s="4" t="s">
        <v>33</v>
      </c>
      <c r="B25">
        <v>44111827.774919912</v>
      </c>
      <c r="C25">
        <v>1008475.22070642</v>
      </c>
      <c r="D25">
        <v>10665.24038288546</v>
      </c>
      <c r="E25">
        <v>239121.7733077936</v>
      </c>
      <c r="F25">
        <v>4333472.1366800154</v>
      </c>
      <c r="G25">
        <v>1402787221.666625</v>
      </c>
      <c r="H25">
        <v>3081519001.9739161</v>
      </c>
      <c r="I25">
        <v>46163410.731229208</v>
      </c>
      <c r="J25">
        <v>453681261.88301861</v>
      </c>
    </row>
    <row r="26" spans="1:10" x14ac:dyDescent="0.2">
      <c r="A26" s="4" t="s">
        <v>34</v>
      </c>
      <c r="B26">
        <v>912056.43109613343</v>
      </c>
      <c r="C26">
        <v>9834.1227638825148</v>
      </c>
      <c r="D26">
        <v>99.042601368741003</v>
      </c>
      <c r="E26">
        <v>6220.2303190511784</v>
      </c>
      <c r="F26">
        <v>43219.534150185929</v>
      </c>
      <c r="G26">
        <v>1702982.3418387719</v>
      </c>
      <c r="H26">
        <v>22427426.06468223</v>
      </c>
      <c r="I26">
        <v>197281.7932210897</v>
      </c>
      <c r="J26">
        <v>2787932.9012657818</v>
      </c>
    </row>
    <row r="27" spans="1:10" x14ac:dyDescent="0.2">
      <c r="A27" s="4" t="s">
        <v>35</v>
      </c>
      <c r="B27">
        <v>19283214.99629489</v>
      </c>
      <c r="C27">
        <v>260131.0159396599</v>
      </c>
      <c r="D27">
        <v>1132.5708161168741</v>
      </c>
      <c r="E27">
        <v>104772.3740049406</v>
      </c>
      <c r="F27">
        <v>1166325.947492661</v>
      </c>
      <c r="G27">
        <v>25162088.60210067</v>
      </c>
      <c r="H27">
        <v>341317791.16380078</v>
      </c>
      <c r="I27">
        <v>5290824.5292041814</v>
      </c>
      <c r="J27">
        <v>38544709.923522793</v>
      </c>
    </row>
    <row r="28" spans="1:10" x14ac:dyDescent="0.2">
      <c r="A28" s="4" t="s">
        <v>36</v>
      </c>
      <c r="B28">
        <v>691454963.75985098</v>
      </c>
      <c r="C28">
        <v>9085645.9577629324</v>
      </c>
      <c r="D28">
        <v>31364.51266101428</v>
      </c>
      <c r="E28">
        <v>2686435.4100138061</v>
      </c>
      <c r="F28">
        <v>40946083.529419526</v>
      </c>
      <c r="G28">
        <v>3460913144.836586</v>
      </c>
      <c r="H28">
        <v>57799567389.452728</v>
      </c>
      <c r="I28">
        <v>155656332.76158291</v>
      </c>
      <c r="J28">
        <v>1166160876.463186</v>
      </c>
    </row>
    <row r="29" spans="1:10" x14ac:dyDescent="0.2">
      <c r="A29" s="4" t="s">
        <v>37</v>
      </c>
      <c r="B29">
        <v>1054820952.331215</v>
      </c>
      <c r="C29">
        <v>13860237.07111642</v>
      </c>
      <c r="D29">
        <v>47846.854601489147</v>
      </c>
      <c r="E29">
        <v>4098182.1030808822</v>
      </c>
      <c r="F29">
        <v>62463629.717663527</v>
      </c>
      <c r="G29">
        <v>5279655061.7287226</v>
      </c>
      <c r="H29">
        <v>88173775464.065674</v>
      </c>
      <c r="I29">
        <v>237455177.51027671</v>
      </c>
      <c r="J29">
        <v>1778989219.4765201</v>
      </c>
    </row>
    <row r="30" spans="1:10" x14ac:dyDescent="0.2">
      <c r="A30" s="4" t="s">
        <v>38</v>
      </c>
      <c r="B30">
        <v>795834122.66490602</v>
      </c>
      <c r="C30">
        <v>22876611.262358502</v>
      </c>
      <c r="D30">
        <v>273941.56747871061</v>
      </c>
      <c r="E30">
        <v>10749467.1078646</v>
      </c>
      <c r="F30">
        <v>100110202.5705744</v>
      </c>
      <c r="G30">
        <v>20594094260.684319</v>
      </c>
      <c r="H30">
        <v>155211028606.49631</v>
      </c>
      <c r="I30">
        <v>1210884485.7786319</v>
      </c>
      <c r="J30">
        <v>7423508667.9663258</v>
      </c>
    </row>
    <row r="31" spans="1:10" x14ac:dyDescent="0.2">
      <c r="A31" s="4" t="s">
        <v>39</v>
      </c>
      <c r="B31">
        <v>126482741.8955633</v>
      </c>
      <c r="C31">
        <v>980543.81185814016</v>
      </c>
      <c r="D31">
        <v>5412.5481280370868</v>
      </c>
      <c r="E31">
        <v>650385.64772023971</v>
      </c>
      <c r="F31">
        <v>4386486.0710842721</v>
      </c>
      <c r="G31">
        <v>114211562.09135009</v>
      </c>
      <c r="H31">
        <v>3939355785.332931</v>
      </c>
      <c r="I31">
        <v>6307082.5991987344</v>
      </c>
      <c r="J31">
        <v>139631188.37296939</v>
      </c>
    </row>
    <row r="32" spans="1:10" x14ac:dyDescent="0.2">
      <c r="A32" s="4" t="s">
        <v>40</v>
      </c>
      <c r="B32">
        <v>13123585.60275241</v>
      </c>
      <c r="C32">
        <v>74710.468154103393</v>
      </c>
      <c r="D32">
        <v>500.24415918663982</v>
      </c>
      <c r="E32">
        <v>55282.441528083618</v>
      </c>
      <c r="F32">
        <v>334283.0875769378</v>
      </c>
      <c r="G32">
        <v>9814831.4978227131</v>
      </c>
      <c r="H32">
        <v>190472515.22527969</v>
      </c>
      <c r="I32">
        <v>506883.10142821277</v>
      </c>
      <c r="J32">
        <v>12537676.9287869</v>
      </c>
    </row>
    <row r="33" spans="1:10" x14ac:dyDescent="0.2">
      <c r="A33" s="4" t="s">
        <v>41</v>
      </c>
      <c r="B33">
        <v>1236742350.2755539</v>
      </c>
      <c r="C33">
        <v>34563615.602019303</v>
      </c>
      <c r="D33">
        <v>227735.58550889799</v>
      </c>
      <c r="E33">
        <v>11906582.397499541</v>
      </c>
      <c r="F33">
        <v>152513721.9550319</v>
      </c>
      <c r="G33">
        <v>16482173979.712851</v>
      </c>
      <c r="H33">
        <v>160735306990.46069</v>
      </c>
      <c r="I33">
        <v>1045497513.7526931</v>
      </c>
      <c r="J33">
        <v>4968307880.7006865</v>
      </c>
    </row>
    <row r="34" spans="1:10" x14ac:dyDescent="0.2">
      <c r="A34" s="4" t="s">
        <v>42</v>
      </c>
      <c r="B34">
        <v>260860124.93420699</v>
      </c>
      <c r="C34">
        <v>3484997.1607446498</v>
      </c>
      <c r="D34">
        <v>17096.330547362639</v>
      </c>
      <c r="E34">
        <v>1187857.8907274881</v>
      </c>
      <c r="F34">
        <v>15488217.804457569</v>
      </c>
      <c r="G34">
        <v>942712416.1192416</v>
      </c>
      <c r="H34">
        <v>21444692400.749111</v>
      </c>
      <c r="I34">
        <v>83347075.954354912</v>
      </c>
      <c r="J34">
        <v>614061907.16943347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D2E0-B900-DE43-B056-DDA608B579AC}">
  <dimension ref="A1:N34"/>
  <sheetViews>
    <sheetView workbookViewId="0">
      <selection sqref="A1:XFD1"/>
    </sheetView>
  </sheetViews>
  <sheetFormatPr baseColWidth="10" defaultRowHeight="15" x14ac:dyDescent="0.2"/>
  <sheetData>
    <row r="1" spans="1:14" s="6" customFormat="1" ht="64" x14ac:dyDescent="0.2">
      <c r="A1" s="22" t="s">
        <v>50</v>
      </c>
      <c r="B1" s="6" t="s">
        <v>63</v>
      </c>
      <c r="C1" s="5" t="s">
        <v>9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6" t="s">
        <v>63</v>
      </c>
      <c r="N1" s="22" t="s">
        <v>50</v>
      </c>
    </row>
    <row r="2" spans="1:14" x14ac:dyDescent="0.2">
      <c r="A2" s="1" t="s">
        <v>46</v>
      </c>
      <c r="B2" s="1" t="s">
        <v>49</v>
      </c>
      <c r="C2" s="4" t="s">
        <v>32</v>
      </c>
      <c r="D2">
        <v>256288657.75787061</v>
      </c>
      <c r="E2">
        <v>3886281.179624144</v>
      </c>
      <c r="F2">
        <v>9359.4450049583556</v>
      </c>
      <c r="G2">
        <v>955996.5837941689</v>
      </c>
      <c r="H2">
        <v>17371925.29639785</v>
      </c>
      <c r="I2">
        <v>793313555.71098602</v>
      </c>
      <c r="J2">
        <v>18642697980.0368</v>
      </c>
      <c r="K2">
        <v>49268027.196073763</v>
      </c>
      <c r="L2">
        <v>383304776.83351767</v>
      </c>
      <c r="M2" s="1" t="s">
        <v>51</v>
      </c>
      <c r="N2" s="1" t="s">
        <v>62</v>
      </c>
    </row>
    <row r="3" spans="1:14" x14ac:dyDescent="0.2">
      <c r="A3" s="1" t="s">
        <v>48</v>
      </c>
      <c r="B3" s="1" t="s">
        <v>49</v>
      </c>
      <c r="C3" s="4" t="s">
        <v>36</v>
      </c>
      <c r="D3">
        <v>691454963.75985098</v>
      </c>
      <c r="E3">
        <v>9085645.9577629324</v>
      </c>
      <c r="F3">
        <v>31364.51266101428</v>
      </c>
      <c r="G3">
        <v>2686435.4100138061</v>
      </c>
      <c r="H3">
        <v>40946083.529419526</v>
      </c>
      <c r="I3">
        <v>3460913144.836586</v>
      </c>
      <c r="J3">
        <v>57799567389.452728</v>
      </c>
      <c r="K3">
        <v>155656332.76158291</v>
      </c>
      <c r="L3">
        <v>1166160876.463186</v>
      </c>
      <c r="M3" s="1" t="s">
        <v>52</v>
      </c>
      <c r="N3" s="1" t="s">
        <v>51</v>
      </c>
    </row>
    <row r="4" spans="1:14" x14ac:dyDescent="0.2">
      <c r="A4" s="1" t="s">
        <v>48</v>
      </c>
      <c r="B4" s="1" t="s">
        <v>49</v>
      </c>
      <c r="C4" s="4" t="s">
        <v>42</v>
      </c>
      <c r="D4">
        <v>260860124.93420699</v>
      </c>
      <c r="E4">
        <v>3484997.1607446498</v>
      </c>
      <c r="F4">
        <v>17096.330547362639</v>
      </c>
      <c r="G4">
        <v>1187857.8907274881</v>
      </c>
      <c r="H4">
        <v>15488217.804457569</v>
      </c>
      <c r="I4">
        <v>942712416.1192416</v>
      </c>
      <c r="J4">
        <v>21444692400.749111</v>
      </c>
      <c r="K4">
        <v>83347075.954354912</v>
      </c>
      <c r="L4">
        <v>614061907.16943347</v>
      </c>
      <c r="M4" s="1" t="s">
        <v>53</v>
      </c>
      <c r="N4" s="1" t="s">
        <v>60</v>
      </c>
    </row>
    <row r="5" spans="1:14" x14ac:dyDescent="0.2">
      <c r="A5" s="1" t="s">
        <v>46</v>
      </c>
      <c r="B5" s="1" t="s">
        <v>49</v>
      </c>
      <c r="C5" s="4" t="s">
        <v>37</v>
      </c>
      <c r="D5">
        <v>1054820952.331215</v>
      </c>
      <c r="E5">
        <v>13860237.07111642</v>
      </c>
      <c r="F5">
        <v>47846.854601489147</v>
      </c>
      <c r="G5">
        <v>4098182.1030808822</v>
      </c>
      <c r="H5">
        <v>62463629.717663527</v>
      </c>
      <c r="I5">
        <v>5279655061.7287226</v>
      </c>
      <c r="J5">
        <v>88173775464.065674</v>
      </c>
      <c r="K5">
        <v>237455177.51027671</v>
      </c>
      <c r="L5">
        <v>1778989219.4765201</v>
      </c>
      <c r="M5" s="1" t="s">
        <v>54</v>
      </c>
      <c r="N5" s="1" t="s">
        <v>57</v>
      </c>
    </row>
    <row r="6" spans="1:14" x14ac:dyDescent="0.2">
      <c r="A6" s="1" t="s">
        <v>46</v>
      </c>
      <c r="B6" s="1" t="s">
        <v>49</v>
      </c>
      <c r="C6" s="4" t="s">
        <v>39</v>
      </c>
      <c r="D6">
        <v>126482741.8955633</v>
      </c>
      <c r="E6">
        <v>980543.81185814016</v>
      </c>
      <c r="F6">
        <v>5412.5481280370868</v>
      </c>
      <c r="G6">
        <v>650385.64772023971</v>
      </c>
      <c r="H6">
        <v>4386486.0710842721</v>
      </c>
      <c r="I6">
        <v>114211562.09135009</v>
      </c>
      <c r="J6">
        <v>3939355785.332931</v>
      </c>
      <c r="K6">
        <v>6307082.5991987344</v>
      </c>
      <c r="L6">
        <v>139631188.37296939</v>
      </c>
      <c r="M6" s="1" t="s">
        <v>55</v>
      </c>
      <c r="N6" s="1" t="s">
        <v>58</v>
      </c>
    </row>
    <row r="7" spans="1:14" x14ac:dyDescent="0.2">
      <c r="A7" s="1" t="s">
        <v>48</v>
      </c>
      <c r="B7" s="1" t="s">
        <v>49</v>
      </c>
      <c r="C7" s="4" t="s">
        <v>40</v>
      </c>
      <c r="D7">
        <v>13123585.60275241</v>
      </c>
      <c r="E7">
        <v>74710.468154103393</v>
      </c>
      <c r="F7">
        <v>500.24415918663982</v>
      </c>
      <c r="G7">
        <v>55282.441528083618</v>
      </c>
      <c r="H7">
        <v>334283.0875769378</v>
      </c>
      <c r="I7">
        <v>9814831.4978227131</v>
      </c>
      <c r="J7">
        <v>190472515.22527969</v>
      </c>
      <c r="K7">
        <v>506883.10142821277</v>
      </c>
      <c r="L7">
        <v>12537676.9287869</v>
      </c>
      <c r="M7" s="1" t="s">
        <v>56</v>
      </c>
      <c r="N7" s="1" t="s">
        <v>52</v>
      </c>
    </row>
    <row r="8" spans="1:14" x14ac:dyDescent="0.2">
      <c r="A8" s="1" t="s">
        <v>48</v>
      </c>
      <c r="B8" s="1" t="s">
        <v>49</v>
      </c>
      <c r="C8" s="4" t="s">
        <v>34</v>
      </c>
      <c r="D8">
        <v>912056.43109613343</v>
      </c>
      <c r="E8">
        <v>9834.1227638825148</v>
      </c>
      <c r="F8">
        <v>99.042601368741003</v>
      </c>
      <c r="G8">
        <v>6220.2303190511784</v>
      </c>
      <c r="H8">
        <v>43219.534150185929</v>
      </c>
      <c r="I8">
        <v>1702982.3418387719</v>
      </c>
      <c r="J8">
        <v>22427426.06468223</v>
      </c>
      <c r="K8">
        <v>197281.7932210897</v>
      </c>
      <c r="L8">
        <v>2787932.9012657818</v>
      </c>
      <c r="M8" s="1" t="s">
        <v>57</v>
      </c>
      <c r="N8" s="1" t="s">
        <v>54</v>
      </c>
    </row>
    <row r="9" spans="1:14" x14ac:dyDescent="0.2">
      <c r="A9" s="1" t="s">
        <v>68</v>
      </c>
      <c r="B9" s="1" t="s">
        <v>49</v>
      </c>
      <c r="C9" s="4" t="s">
        <v>35</v>
      </c>
      <c r="D9">
        <v>19283214.99629489</v>
      </c>
      <c r="E9">
        <v>260131.0159396599</v>
      </c>
      <c r="F9">
        <v>1132.5708161168741</v>
      </c>
      <c r="G9">
        <v>104772.3740049406</v>
      </c>
      <c r="H9">
        <v>1166325.947492661</v>
      </c>
      <c r="I9">
        <v>25162088.60210067</v>
      </c>
      <c r="J9">
        <v>341317791.16380078</v>
      </c>
      <c r="K9">
        <v>5290824.5292041814</v>
      </c>
      <c r="L9">
        <v>38544709.923522793</v>
      </c>
      <c r="M9" s="1" t="s">
        <v>58</v>
      </c>
      <c r="N9" s="1" t="s">
        <v>61</v>
      </c>
    </row>
    <row r="10" spans="1:14" x14ac:dyDescent="0.2">
      <c r="A10" s="1" t="s">
        <v>48</v>
      </c>
      <c r="B10" s="1" t="s">
        <v>49</v>
      </c>
      <c r="C10" s="4" t="s">
        <v>41</v>
      </c>
      <c r="D10">
        <v>1236742350.2755539</v>
      </c>
      <c r="E10">
        <v>34563615.602019303</v>
      </c>
      <c r="F10">
        <v>227735.58550889799</v>
      </c>
      <c r="G10">
        <v>11906582.397499541</v>
      </c>
      <c r="H10">
        <v>152513721.9550319</v>
      </c>
      <c r="I10">
        <v>16482173979.712851</v>
      </c>
      <c r="J10">
        <v>160735306990.46069</v>
      </c>
      <c r="K10">
        <v>1045497513.7526931</v>
      </c>
      <c r="L10">
        <v>4968307880.7006865</v>
      </c>
      <c r="M10" s="1" t="s">
        <v>59</v>
      </c>
      <c r="N10" s="1" t="s">
        <v>55</v>
      </c>
    </row>
    <row r="11" spans="1:14" x14ac:dyDescent="0.2">
      <c r="A11" s="1" t="s">
        <v>47</v>
      </c>
      <c r="B11" s="1" t="s">
        <v>49</v>
      </c>
      <c r="C11" s="4" t="s">
        <v>33</v>
      </c>
      <c r="D11">
        <v>44111827.774919912</v>
      </c>
      <c r="E11">
        <v>1008475.22070642</v>
      </c>
      <c r="F11">
        <v>10665.24038288546</v>
      </c>
      <c r="G11">
        <v>239121.7733077936</v>
      </c>
      <c r="H11">
        <v>4333472.1366800154</v>
      </c>
      <c r="I11">
        <v>1402787221.666625</v>
      </c>
      <c r="J11">
        <v>3081519001.9739161</v>
      </c>
      <c r="K11">
        <v>46163410.731229208</v>
      </c>
      <c r="L11">
        <v>453681261.88301861</v>
      </c>
      <c r="M11" s="1" t="s">
        <v>60</v>
      </c>
      <c r="N11" s="1" t="s">
        <v>56</v>
      </c>
    </row>
    <row r="12" spans="1:14" x14ac:dyDescent="0.2">
      <c r="A12" s="1" t="s">
        <v>43</v>
      </c>
      <c r="B12" s="1" t="s">
        <v>49</v>
      </c>
      <c r="C12" s="4" t="s">
        <v>38</v>
      </c>
      <c r="D12">
        <v>795834122.66490602</v>
      </c>
      <c r="E12">
        <v>22876611.262358502</v>
      </c>
      <c r="F12">
        <v>273941.56747871061</v>
      </c>
      <c r="G12">
        <v>10749467.1078646</v>
      </c>
      <c r="H12">
        <v>100110202.5705744</v>
      </c>
      <c r="I12">
        <v>20594094260.684319</v>
      </c>
      <c r="J12">
        <v>155211028606.49631</v>
      </c>
      <c r="K12">
        <v>1210884485.7786319</v>
      </c>
      <c r="L12">
        <v>7423508667.9663258</v>
      </c>
      <c r="M12" s="1" t="s">
        <v>61</v>
      </c>
      <c r="N12" s="1" t="s">
        <v>59</v>
      </c>
    </row>
    <row r="13" spans="1:14" x14ac:dyDescent="0.2">
      <c r="A13" s="1" t="s">
        <v>69</v>
      </c>
      <c r="B13" s="1" t="s">
        <v>49</v>
      </c>
      <c r="C13" s="4" t="s">
        <v>31</v>
      </c>
      <c r="D13">
        <v>13402914.943513149</v>
      </c>
      <c r="E13">
        <v>152414.12545603691</v>
      </c>
      <c r="F13">
        <v>38679.113408782781</v>
      </c>
      <c r="G13">
        <v>230693.28354524009</v>
      </c>
      <c r="H13">
        <v>614084.05601471337</v>
      </c>
      <c r="I13">
        <v>448955695.10418081</v>
      </c>
      <c r="J13">
        <v>1072588108.224968</v>
      </c>
      <c r="K13">
        <v>69656159.808957875</v>
      </c>
      <c r="L13">
        <v>213356398.15232551</v>
      </c>
      <c r="M13" s="1" t="s">
        <v>62</v>
      </c>
      <c r="N13" s="1" t="s">
        <v>53</v>
      </c>
    </row>
    <row r="14" spans="1:14" x14ac:dyDescent="0.2">
      <c r="A14" s="1" t="s">
        <v>43</v>
      </c>
      <c r="B14" s="1" t="s">
        <v>48</v>
      </c>
      <c r="C14" s="4" t="s">
        <v>23</v>
      </c>
      <c r="D14">
        <v>44153590.530230008</v>
      </c>
      <c r="E14">
        <v>2351861.888020643</v>
      </c>
      <c r="F14">
        <v>19277.730424652331</v>
      </c>
      <c r="G14">
        <v>2348010.4592731548</v>
      </c>
      <c r="H14">
        <v>10470616.413102951</v>
      </c>
      <c r="I14">
        <v>590063016.68064678</v>
      </c>
      <c r="J14">
        <v>1273997697.51455</v>
      </c>
      <c r="K14">
        <v>8267477.283995714</v>
      </c>
      <c r="L14">
        <v>256943672.2569862</v>
      </c>
    </row>
    <row r="15" spans="1:14" x14ac:dyDescent="0.2">
      <c r="A15" s="1" t="s">
        <v>45</v>
      </c>
      <c r="B15" s="1" t="s">
        <v>48</v>
      </c>
      <c r="C15" s="4" t="s">
        <v>24</v>
      </c>
      <c r="D15">
        <v>11887505.142754231</v>
      </c>
      <c r="E15">
        <v>633193.58523632691</v>
      </c>
      <c r="F15">
        <v>5190.1581912525526</v>
      </c>
      <c r="G15">
        <v>632156.66211200331</v>
      </c>
      <c r="H15">
        <v>2819012.1112200259</v>
      </c>
      <c r="I15">
        <v>158863119.87555879</v>
      </c>
      <c r="J15">
        <v>342999380.10007131</v>
      </c>
      <c r="K15">
        <v>2225859.2687680768</v>
      </c>
      <c r="L15">
        <v>69177142.530727059</v>
      </c>
    </row>
    <row r="16" spans="1:14" x14ac:dyDescent="0.2">
      <c r="A16" s="1" t="s">
        <v>48</v>
      </c>
      <c r="B16" s="1" t="s">
        <v>48</v>
      </c>
      <c r="C16" s="4" t="s">
        <v>25</v>
      </c>
      <c r="D16">
        <v>32237684.826601889</v>
      </c>
      <c r="E16">
        <v>1551519.7420869551</v>
      </c>
      <c r="F16">
        <v>9302.3011671864097</v>
      </c>
      <c r="G16">
        <v>997186.26870465185</v>
      </c>
      <c r="H16">
        <v>6906723.5402015205</v>
      </c>
      <c r="I16">
        <v>331784087.20524389</v>
      </c>
      <c r="J16">
        <v>7305511246.8231564</v>
      </c>
      <c r="K16">
        <v>3733350.346239855</v>
      </c>
      <c r="L16">
        <v>128312722.4335247</v>
      </c>
    </row>
    <row r="17" spans="1:12" x14ac:dyDescent="0.2">
      <c r="A17" s="1" t="s">
        <v>43</v>
      </c>
      <c r="B17" s="1" t="s">
        <v>48</v>
      </c>
      <c r="C17" s="4" t="s">
        <v>26</v>
      </c>
      <c r="D17">
        <v>537124.41692329315</v>
      </c>
      <c r="E17">
        <v>23106.118474509982</v>
      </c>
      <c r="F17">
        <v>43.132959936123278</v>
      </c>
      <c r="G17">
        <v>12293.33947550395</v>
      </c>
      <c r="H17">
        <v>107213.856697991</v>
      </c>
      <c r="I17">
        <v>1398417.066004385</v>
      </c>
      <c r="J17">
        <v>15429323.95504868</v>
      </c>
      <c r="K17">
        <v>69789.148813236505</v>
      </c>
      <c r="L17">
        <v>962240.60691441293</v>
      </c>
    </row>
    <row r="18" spans="1:12" x14ac:dyDescent="0.2">
      <c r="A18" s="1" t="s">
        <v>44</v>
      </c>
      <c r="B18" s="1" t="s">
        <v>48</v>
      </c>
      <c r="C18" s="4" t="s">
        <v>27</v>
      </c>
      <c r="D18">
        <v>4550486.809767209</v>
      </c>
      <c r="E18">
        <v>243667.2515585534</v>
      </c>
      <c r="F18">
        <v>5619.7090552143836</v>
      </c>
      <c r="G18">
        <v>559339.40453128365</v>
      </c>
      <c r="H18">
        <v>1085503.832922772</v>
      </c>
      <c r="I18">
        <v>23734519.101003021</v>
      </c>
      <c r="J18">
        <v>266666852.42269871</v>
      </c>
      <c r="K18">
        <v>2241874.5551237818</v>
      </c>
      <c r="L18">
        <v>16275471.80232151</v>
      </c>
    </row>
    <row r="19" spans="1:12" x14ac:dyDescent="0.2">
      <c r="A19" s="1" t="s">
        <v>45</v>
      </c>
      <c r="B19" s="1" t="s">
        <v>48</v>
      </c>
      <c r="C19" s="4" t="s">
        <v>28</v>
      </c>
      <c r="D19">
        <v>2306830.2039721431</v>
      </c>
      <c r="E19">
        <v>114236.49328381151</v>
      </c>
      <c r="F19">
        <v>1023.802504812171</v>
      </c>
      <c r="G19">
        <v>135332.0823806797</v>
      </c>
      <c r="H19">
        <v>508949.20141367638</v>
      </c>
      <c r="I19">
        <v>28883847.2328825</v>
      </c>
      <c r="J19">
        <v>91170972.588562787</v>
      </c>
      <c r="K19">
        <v>169711.77718664191</v>
      </c>
      <c r="L19">
        <v>13135102.58669767</v>
      </c>
    </row>
    <row r="20" spans="1:12" x14ac:dyDescent="0.2">
      <c r="A20" s="1" t="s">
        <v>47</v>
      </c>
      <c r="B20" s="1" t="s">
        <v>48</v>
      </c>
      <c r="C20" s="4" t="s">
        <v>29</v>
      </c>
      <c r="D20">
        <v>142635716.62307721</v>
      </c>
      <c r="E20">
        <v>8182228.3849930586</v>
      </c>
      <c r="F20">
        <v>55475.08018508253</v>
      </c>
      <c r="G20">
        <v>7534701.9914026223</v>
      </c>
      <c r="H20">
        <v>36429317.920382403</v>
      </c>
      <c r="I20">
        <v>1946414517.6766059</v>
      </c>
      <c r="J20">
        <v>2632299446.9166422</v>
      </c>
      <c r="K20">
        <v>44213677.945190281</v>
      </c>
      <c r="L20">
        <v>762386655.38543022</v>
      </c>
    </row>
    <row r="21" spans="1:12" x14ac:dyDescent="0.2">
      <c r="A21" s="1" t="s">
        <v>47</v>
      </c>
      <c r="B21" s="1" t="s">
        <v>46</v>
      </c>
      <c r="C21" s="4" t="s">
        <v>18</v>
      </c>
      <c r="D21">
        <v>39529865.167484909</v>
      </c>
      <c r="E21">
        <v>566484.11882514635</v>
      </c>
      <c r="F21">
        <v>14210.33792015466</v>
      </c>
      <c r="G21">
        <v>556428.18772174127</v>
      </c>
      <c r="H21">
        <v>2503926.8447478358</v>
      </c>
      <c r="I21">
        <v>16330255571.87973</v>
      </c>
      <c r="J21">
        <v>8411162900.2698402</v>
      </c>
      <c r="K21">
        <v>1763951098.5726781</v>
      </c>
      <c r="L21">
        <v>672413297.06841409</v>
      </c>
    </row>
    <row r="22" spans="1:12" x14ac:dyDescent="0.2">
      <c r="A22" s="1" t="s">
        <v>48</v>
      </c>
      <c r="B22" s="1" t="s">
        <v>46</v>
      </c>
      <c r="C22" s="4" t="s">
        <v>19</v>
      </c>
      <c r="D22">
        <v>11461466.41054274</v>
      </c>
      <c r="E22">
        <v>136555.31666545721</v>
      </c>
      <c r="F22">
        <v>2398.3244691664331</v>
      </c>
      <c r="G22">
        <v>102129.6065817285</v>
      </c>
      <c r="H22">
        <v>701136.96203860792</v>
      </c>
      <c r="I22">
        <v>3904409122.001133</v>
      </c>
      <c r="J22">
        <v>2284984703.8577728</v>
      </c>
      <c r="K22">
        <v>1126964635.3956211</v>
      </c>
      <c r="L22">
        <v>222903030.22113499</v>
      </c>
    </row>
    <row r="23" spans="1:12" x14ac:dyDescent="0.2">
      <c r="A23" s="1" t="s">
        <v>49</v>
      </c>
      <c r="B23" s="1" t="s">
        <v>46</v>
      </c>
      <c r="C23" s="4" t="s">
        <v>30</v>
      </c>
      <c r="D23">
        <v>222980058.8176648</v>
      </c>
      <c r="E23">
        <v>3225386.7701052208</v>
      </c>
      <c r="F23">
        <v>125991.6707072352</v>
      </c>
      <c r="G23">
        <v>2532432.5812154268</v>
      </c>
      <c r="H23">
        <v>15704861.75365687</v>
      </c>
      <c r="I23">
        <v>101849493243.40919</v>
      </c>
      <c r="J23">
        <v>36534466211.248199</v>
      </c>
      <c r="K23">
        <v>71304986.036759764</v>
      </c>
      <c r="L23">
        <v>2216647057.7548132</v>
      </c>
    </row>
    <row r="24" spans="1:12" x14ac:dyDescent="0.2">
      <c r="A24" s="1" t="s">
        <v>49</v>
      </c>
      <c r="B24" s="1" t="s">
        <v>68</v>
      </c>
      <c r="C24" s="4" t="s">
        <v>13</v>
      </c>
      <c r="D24">
        <v>27120420.872576669</v>
      </c>
      <c r="E24">
        <v>383047.9779177974</v>
      </c>
      <c r="F24">
        <v>7708.6799580965462</v>
      </c>
      <c r="G24">
        <v>195103.01893944349</v>
      </c>
      <c r="H24">
        <v>1651309.371023681</v>
      </c>
      <c r="I24">
        <v>315851598.26306891</v>
      </c>
      <c r="J24">
        <v>8390918323.787981</v>
      </c>
      <c r="K24">
        <v>503913288.68078822</v>
      </c>
      <c r="L24">
        <v>315108444.80710852</v>
      </c>
    </row>
    <row r="25" spans="1:12" x14ac:dyDescent="0.2">
      <c r="A25" s="1" t="s">
        <v>49</v>
      </c>
      <c r="B25" s="1" t="s">
        <v>43</v>
      </c>
      <c r="C25" s="4" t="s">
        <v>15</v>
      </c>
      <c r="D25">
        <v>3784440.4121412099</v>
      </c>
      <c r="E25">
        <v>119792.8426167568</v>
      </c>
      <c r="F25">
        <v>1179.8461965717429</v>
      </c>
      <c r="G25">
        <v>87471.562482109308</v>
      </c>
      <c r="H25">
        <v>532331.42878504831</v>
      </c>
      <c r="I25">
        <v>32379055.101464391</v>
      </c>
      <c r="J25">
        <v>946258115.25635457</v>
      </c>
      <c r="K25">
        <v>706811.46400282288</v>
      </c>
      <c r="L25">
        <v>16677993.34218234</v>
      </c>
    </row>
    <row r="26" spans="1:12" x14ac:dyDescent="0.2">
      <c r="A26" s="1" t="s">
        <v>49</v>
      </c>
      <c r="B26" s="1" t="s">
        <v>43</v>
      </c>
      <c r="C26" s="4" t="s">
        <v>14</v>
      </c>
      <c r="D26">
        <v>709582.57727647712</v>
      </c>
      <c r="E26">
        <v>22461.15799064191</v>
      </c>
      <c r="F26">
        <v>221.22116185720191</v>
      </c>
      <c r="G26">
        <v>16400.9179653955</v>
      </c>
      <c r="H26">
        <v>99812.14289719658</v>
      </c>
      <c r="I26">
        <v>6071072.8315245742</v>
      </c>
      <c r="J26">
        <v>177423396.6105665</v>
      </c>
      <c r="K26">
        <v>132527.14950052931</v>
      </c>
      <c r="L26">
        <v>3127123.7516591889</v>
      </c>
    </row>
    <row r="27" spans="1:12" x14ac:dyDescent="0.2">
      <c r="A27" s="1" t="s">
        <v>49</v>
      </c>
      <c r="B27" s="1" t="s">
        <v>43</v>
      </c>
      <c r="C27" s="4" t="s">
        <v>10</v>
      </c>
      <c r="D27">
        <v>2176878.2481902619</v>
      </c>
      <c r="E27">
        <v>22894.894052973941</v>
      </c>
      <c r="F27">
        <v>865.25452971122968</v>
      </c>
      <c r="G27">
        <v>60554.656263506273</v>
      </c>
      <c r="H27">
        <v>101081.29594114939</v>
      </c>
      <c r="I27">
        <v>13591406.905157849</v>
      </c>
      <c r="J27">
        <v>688527677.00979245</v>
      </c>
      <c r="K27">
        <v>552477.61474574567</v>
      </c>
      <c r="L27">
        <v>10290847.67146506</v>
      </c>
    </row>
    <row r="28" spans="1:12" x14ac:dyDescent="0.2">
      <c r="A28" s="1" t="s">
        <v>49</v>
      </c>
      <c r="B28" s="1" t="s">
        <v>45</v>
      </c>
      <c r="C28" s="4" t="s">
        <v>16</v>
      </c>
      <c r="D28">
        <v>102211915.6483053</v>
      </c>
      <c r="E28">
        <v>5645142.6152074961</v>
      </c>
      <c r="F28">
        <v>29419.087542454959</v>
      </c>
      <c r="G28">
        <v>3879284.9025465311</v>
      </c>
      <c r="H28">
        <v>25174662.354368549</v>
      </c>
      <c r="I28">
        <v>1201464866.4786451</v>
      </c>
      <c r="J28">
        <v>9825322000.0611076</v>
      </c>
      <c r="K28">
        <v>9785286.0096583795</v>
      </c>
      <c r="L28">
        <v>409222867.70756632</v>
      </c>
    </row>
    <row r="29" spans="1:12" x14ac:dyDescent="0.2">
      <c r="A29" s="1" t="s">
        <v>49</v>
      </c>
      <c r="B29" s="1" t="s">
        <v>45</v>
      </c>
      <c r="C29" s="4" t="s">
        <v>17</v>
      </c>
      <c r="D29">
        <v>16515168.94699393</v>
      </c>
      <c r="E29">
        <v>302524.96109069948</v>
      </c>
      <c r="F29">
        <v>5517.5854771611184</v>
      </c>
      <c r="G29">
        <v>608056.31991046225</v>
      </c>
      <c r="H29">
        <v>1285721.3419881321</v>
      </c>
      <c r="I29">
        <v>512699385.01149499</v>
      </c>
      <c r="J29">
        <v>4191982701.9335341</v>
      </c>
      <c r="K29">
        <v>1635351.166309732</v>
      </c>
      <c r="L29">
        <v>67199750.070815265</v>
      </c>
    </row>
    <row r="30" spans="1:12" x14ac:dyDescent="0.2">
      <c r="A30" s="1" t="s">
        <v>49</v>
      </c>
      <c r="B30" s="1" t="s">
        <v>69</v>
      </c>
      <c r="C30" s="4" t="s">
        <v>11</v>
      </c>
      <c r="D30">
        <v>55876791.592353001</v>
      </c>
      <c r="E30">
        <v>1287529.17581184</v>
      </c>
      <c r="F30">
        <v>21626.72710894519</v>
      </c>
      <c r="G30">
        <v>1292474.6648043359</v>
      </c>
      <c r="H30">
        <v>5449445.6352472072</v>
      </c>
      <c r="I30">
        <v>2846228750.8459668</v>
      </c>
      <c r="J30">
        <v>11449026190.51255</v>
      </c>
      <c r="K30">
        <v>13742642.7528347</v>
      </c>
      <c r="L30">
        <v>402432082.07774627</v>
      </c>
    </row>
    <row r="31" spans="1:12" x14ac:dyDescent="0.2">
      <c r="A31" s="1" t="s">
        <v>49</v>
      </c>
      <c r="B31" s="1" t="s">
        <v>44</v>
      </c>
      <c r="C31" s="4" t="s">
        <v>12</v>
      </c>
      <c r="D31">
        <v>145538042.9583199</v>
      </c>
      <c r="E31">
        <v>1942459.9696924831</v>
      </c>
      <c r="F31">
        <v>27502.098838567159</v>
      </c>
      <c r="G31">
        <v>2204032.3729832689</v>
      </c>
      <c r="H31">
        <v>8495878.5424040686</v>
      </c>
      <c r="I31">
        <v>4276366371.6194849</v>
      </c>
      <c r="J31">
        <v>28255638406.518021</v>
      </c>
      <c r="K31">
        <v>12179866.65167862</v>
      </c>
      <c r="L31">
        <v>758641659.74935007</v>
      </c>
    </row>
    <row r="32" spans="1:12" x14ac:dyDescent="0.2">
      <c r="A32" s="1" t="s">
        <v>49</v>
      </c>
      <c r="B32" s="1" t="s">
        <v>47</v>
      </c>
      <c r="C32" s="4" t="s">
        <v>20</v>
      </c>
      <c r="D32">
        <v>4545082.3058507787</v>
      </c>
      <c r="E32">
        <v>41991.126313902438</v>
      </c>
      <c r="F32">
        <v>2711.11778865519</v>
      </c>
      <c r="G32">
        <v>104059.9582989552</v>
      </c>
      <c r="H32">
        <v>141067.78675577979</v>
      </c>
      <c r="I32">
        <v>559781677.85657668</v>
      </c>
      <c r="J32">
        <v>1221410457.6377549</v>
      </c>
      <c r="K32">
        <v>107983832.5161491</v>
      </c>
      <c r="L32">
        <v>101666746.8650351</v>
      </c>
    </row>
    <row r="33" spans="1:12" x14ac:dyDescent="0.2">
      <c r="A33" s="1" t="s">
        <v>49</v>
      </c>
      <c r="B33" s="1" t="s">
        <v>47</v>
      </c>
      <c r="C33" s="4" t="s">
        <v>21</v>
      </c>
      <c r="D33">
        <v>13801693.431570159</v>
      </c>
      <c r="E33">
        <v>113409.6727608479</v>
      </c>
      <c r="F33">
        <v>2689.9125982466699</v>
      </c>
      <c r="G33">
        <v>23077.549689707412</v>
      </c>
      <c r="H33">
        <v>580894.89361806377</v>
      </c>
      <c r="I33">
        <v>437936726.23451447</v>
      </c>
      <c r="J33">
        <v>-726472033.2121135</v>
      </c>
      <c r="K33">
        <v>86308057.763818026</v>
      </c>
      <c r="L33">
        <v>234356473.2503542</v>
      </c>
    </row>
    <row r="34" spans="1:12" x14ac:dyDescent="0.2">
      <c r="A34" s="1" t="s">
        <v>49</v>
      </c>
      <c r="B34" s="1" t="s">
        <v>47</v>
      </c>
      <c r="C34" s="4" t="s">
        <v>22</v>
      </c>
      <c r="D34">
        <v>48555164.547144398</v>
      </c>
      <c r="E34">
        <v>464188.42804440053</v>
      </c>
      <c r="F34">
        <v>14611.385746397609</v>
      </c>
      <c r="G34">
        <v>168795.79201614569</v>
      </c>
      <c r="H34">
        <v>1814554.7641735659</v>
      </c>
      <c r="I34">
        <v>10691530741.171169</v>
      </c>
      <c r="J34">
        <v>4210315639.2067251</v>
      </c>
      <c r="K34">
        <v>146219354.83398619</v>
      </c>
      <c r="L34">
        <v>784821309.84756958</v>
      </c>
    </row>
  </sheetData>
  <sortState xmlns:xlrd2="http://schemas.microsoft.com/office/spreadsheetml/2017/richdata2" ref="C2:M13">
    <sortCondition ref="M2:M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5"/>
  <sheetViews>
    <sheetView workbookViewId="0">
      <selection activeCell="Q42" sqref="Q42:Q43"/>
    </sheetView>
  </sheetViews>
  <sheetFormatPr baseColWidth="10" defaultColWidth="8.83203125" defaultRowHeight="15" x14ac:dyDescent="0.2"/>
  <cols>
    <col min="1" max="1" width="21" customWidth="1"/>
  </cols>
  <sheetData>
    <row r="1" spans="1:47" x14ac:dyDescent="0.2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47" x14ac:dyDescent="0.2">
      <c r="A2" s="4" t="s">
        <v>18</v>
      </c>
      <c r="B2">
        <v>29078793.57080112</v>
      </c>
      <c r="C2">
        <v>343223.70796839253</v>
      </c>
      <c r="D2">
        <v>8936.8206864484364</v>
      </c>
      <c r="E2">
        <v>189925.1560496242</v>
      </c>
      <c r="F2">
        <v>1362919.007445853</v>
      </c>
      <c r="G2">
        <v>5282080003.4233408</v>
      </c>
      <c r="H2">
        <v>4541956720.3037319</v>
      </c>
      <c r="I2">
        <v>788622867.86929655</v>
      </c>
      <c r="J2">
        <v>478849153.16860181</v>
      </c>
      <c r="N2" s="4"/>
      <c r="O2" s="4"/>
      <c r="P2" s="4"/>
      <c r="Q2" s="4"/>
      <c r="R2" s="4"/>
      <c r="S2" s="4"/>
      <c r="T2" s="4"/>
      <c r="U2" s="4"/>
      <c r="V2" s="4"/>
      <c r="W2" s="4"/>
      <c r="Y2" s="3"/>
      <c r="Z2" s="3"/>
      <c r="AA2" s="3"/>
      <c r="AB2" s="3"/>
      <c r="AC2" s="3"/>
      <c r="AD2" s="3"/>
      <c r="AE2" s="3"/>
      <c r="AF2" s="3"/>
      <c r="AG2" s="3"/>
      <c r="AH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x14ac:dyDescent="0.2">
      <c r="A3" s="4" t="s">
        <v>23</v>
      </c>
      <c r="B3">
        <v>17926074.972232841</v>
      </c>
      <c r="C3">
        <v>436042.67628524703</v>
      </c>
      <c r="D3">
        <v>5866.4926805214482</v>
      </c>
      <c r="E3">
        <v>608402.67525373632</v>
      </c>
      <c r="F3">
        <v>1873724.636654245</v>
      </c>
      <c r="G3">
        <v>1242629502.42577</v>
      </c>
      <c r="H3">
        <v>1482208535.2194331</v>
      </c>
      <c r="I3">
        <v>6280504.2562958868</v>
      </c>
      <c r="J3">
        <v>147474671.00934649</v>
      </c>
      <c r="N3" s="4"/>
      <c r="Y3" s="3"/>
      <c r="AL3" s="3"/>
    </row>
    <row r="4" spans="1:47" x14ac:dyDescent="0.2">
      <c r="A4" s="4" t="s">
        <v>24</v>
      </c>
      <c r="B4">
        <v>4813740.5870706001</v>
      </c>
      <c r="C4">
        <v>85610.465775540593</v>
      </c>
      <c r="D4">
        <v>1456.4022669591191</v>
      </c>
      <c r="E4">
        <v>142448.7007633539</v>
      </c>
      <c r="F4">
        <v>358900.40384740208</v>
      </c>
      <c r="G4">
        <v>394554300.51745683</v>
      </c>
      <c r="H4">
        <v>456577552.568488</v>
      </c>
      <c r="I4">
        <v>1863951.5949636539</v>
      </c>
      <c r="J4">
        <v>42220631.207884893</v>
      </c>
      <c r="N4" s="4"/>
      <c r="Y4" s="3"/>
      <c r="AL4" s="3"/>
    </row>
    <row r="5" spans="1:47" x14ac:dyDescent="0.2">
      <c r="A5" s="4" t="s">
        <v>19</v>
      </c>
      <c r="B5">
        <v>6775073.4893983519</v>
      </c>
      <c r="C5">
        <v>81840.587367854721</v>
      </c>
      <c r="D5">
        <v>1470.9186648546861</v>
      </c>
      <c r="E5">
        <v>54191.740284120016</v>
      </c>
      <c r="F5">
        <v>345057.61160500912</v>
      </c>
      <c r="G5">
        <v>1647298402.0790131</v>
      </c>
      <c r="H5">
        <v>1285087445.7432549</v>
      </c>
      <c r="I5">
        <v>688854435.78299987</v>
      </c>
      <c r="J5">
        <v>140498169.43293959</v>
      </c>
      <c r="N5" s="4"/>
      <c r="Y5" s="3"/>
      <c r="AL5" s="3"/>
    </row>
    <row r="6" spans="1:47" x14ac:dyDescent="0.2">
      <c r="A6" s="4" t="s">
        <v>30</v>
      </c>
      <c r="B6">
        <v>22172884.444984</v>
      </c>
      <c r="C6">
        <v>296820.63487684511</v>
      </c>
      <c r="D6">
        <v>10889.88217871344</v>
      </c>
      <c r="E6">
        <v>442047.47287971078</v>
      </c>
      <c r="F6">
        <v>1328649.6655679441</v>
      </c>
      <c r="G6">
        <v>8712265255.6866455</v>
      </c>
      <c r="H6">
        <v>7304064559.9227772</v>
      </c>
      <c r="I6">
        <v>4594331.8607209027</v>
      </c>
      <c r="J6">
        <v>242383540.18676829</v>
      </c>
      <c r="N6" s="4"/>
      <c r="Y6" s="3"/>
      <c r="AL6" s="3"/>
    </row>
    <row r="7" spans="1:47" x14ac:dyDescent="0.2">
      <c r="A7" s="4" t="s">
        <v>25</v>
      </c>
      <c r="B7">
        <v>14499191.600587679</v>
      </c>
      <c r="C7">
        <v>522148.90446338127</v>
      </c>
      <c r="D7">
        <v>4724.9381823961976</v>
      </c>
      <c r="E7">
        <v>332721.03102582158</v>
      </c>
      <c r="F7">
        <v>2269135.2319101449</v>
      </c>
      <c r="G7">
        <v>551426362.64416432</v>
      </c>
      <c r="H7">
        <v>2574409411.7460308</v>
      </c>
      <c r="I7">
        <v>68653278.130147547</v>
      </c>
      <c r="J7">
        <v>74696228.017894655</v>
      </c>
      <c r="N7" s="4"/>
      <c r="Y7" s="3"/>
      <c r="AL7" s="3"/>
    </row>
    <row r="8" spans="1:47" x14ac:dyDescent="0.2">
      <c r="A8" s="4" t="s">
        <v>26</v>
      </c>
      <c r="B8">
        <v>170044.86807391341</v>
      </c>
      <c r="C8">
        <v>3235.630421630191</v>
      </c>
      <c r="D8">
        <v>46.472250220900413</v>
      </c>
      <c r="E8">
        <v>3221.1078434361589</v>
      </c>
      <c r="F8">
        <v>13517.61578300441</v>
      </c>
      <c r="G8">
        <v>5434462.0363164553</v>
      </c>
      <c r="H8">
        <v>23509681.1068599</v>
      </c>
      <c r="I8">
        <v>308055.8331674324</v>
      </c>
      <c r="J8">
        <v>1269389.5147838951</v>
      </c>
      <c r="N8" s="4"/>
      <c r="Y8" s="3"/>
      <c r="AL8" s="3"/>
    </row>
    <row r="9" spans="1:47" x14ac:dyDescent="0.2">
      <c r="A9" s="4" t="s">
        <v>13</v>
      </c>
      <c r="B9">
        <v>5026373.4119095383</v>
      </c>
      <c r="C9">
        <v>49906.931718710657</v>
      </c>
      <c r="D9">
        <v>1589.15173023946</v>
      </c>
      <c r="E9">
        <v>30345.230658382068</v>
      </c>
      <c r="F9">
        <v>198643.9662799325</v>
      </c>
      <c r="G9">
        <v>796728787.34474492</v>
      </c>
      <c r="H9">
        <v>1346683121.3035791</v>
      </c>
      <c r="I9">
        <v>83286382.747363269</v>
      </c>
      <c r="J9">
        <v>61118964.729739428</v>
      </c>
      <c r="N9" s="4"/>
      <c r="Y9" s="3"/>
      <c r="AL9" s="3"/>
    </row>
    <row r="10" spans="1:47" x14ac:dyDescent="0.2">
      <c r="A10" s="4" t="s">
        <v>27</v>
      </c>
      <c r="B10">
        <v>1871141.1164304421</v>
      </c>
      <c r="C10">
        <v>137192.67197383361</v>
      </c>
      <c r="D10">
        <v>2668.0004446556459</v>
      </c>
      <c r="E10">
        <v>287404.78451635689</v>
      </c>
      <c r="F10">
        <v>615556.04647738335</v>
      </c>
      <c r="G10">
        <v>-15184092.341089129</v>
      </c>
      <c r="H10">
        <v>-46886553.631964467</v>
      </c>
      <c r="I10">
        <v>694066.38138137979</v>
      </c>
      <c r="J10">
        <v>4677899.9874876672</v>
      </c>
      <c r="N10" s="4"/>
      <c r="Y10" s="3"/>
      <c r="AL10" s="3"/>
    </row>
    <row r="11" spans="1:47" x14ac:dyDescent="0.2">
      <c r="A11" s="4" t="s">
        <v>20</v>
      </c>
      <c r="B11">
        <v>3740062.8796307449</v>
      </c>
      <c r="C11">
        <v>46581.205437737939</v>
      </c>
      <c r="D11">
        <v>2467.6872550860539</v>
      </c>
      <c r="E11">
        <v>105820.5709123728</v>
      </c>
      <c r="F11">
        <v>156856.49417955379</v>
      </c>
      <c r="G11">
        <v>659691639.8214817</v>
      </c>
      <c r="H11">
        <v>914432355.88286638</v>
      </c>
      <c r="I11">
        <v>164413548.5975439</v>
      </c>
      <c r="J11">
        <v>88970256.340103716</v>
      </c>
      <c r="N11" s="4"/>
      <c r="Y11" s="3"/>
      <c r="AL11" s="3"/>
    </row>
    <row r="12" spans="1:47" x14ac:dyDescent="0.2">
      <c r="A12" s="4" t="s">
        <v>15</v>
      </c>
      <c r="B12">
        <v>60499576.422252133</v>
      </c>
      <c r="C12">
        <v>566201.57984236837</v>
      </c>
      <c r="D12">
        <v>22887.516551010071</v>
      </c>
      <c r="E12">
        <v>1153453.4415877881</v>
      </c>
      <c r="F12">
        <v>2353858.6767385919</v>
      </c>
      <c r="G12">
        <v>5410268369.7795334</v>
      </c>
      <c r="H12">
        <v>19168499568.679459</v>
      </c>
      <c r="I12">
        <v>39657361.184269883</v>
      </c>
      <c r="J12">
        <v>394753972.6013391</v>
      </c>
      <c r="N12" s="4"/>
      <c r="Y12" s="3"/>
      <c r="AL12" s="3"/>
    </row>
    <row r="13" spans="1:47" x14ac:dyDescent="0.2">
      <c r="A13" s="4" t="s">
        <v>11</v>
      </c>
      <c r="B13">
        <v>84651400.035062045</v>
      </c>
      <c r="C13">
        <v>2022855.2254917449</v>
      </c>
      <c r="D13">
        <v>29036.072920516472</v>
      </c>
      <c r="E13">
        <v>1762917.981528919</v>
      </c>
      <c r="F13">
        <v>8598104.6367799155</v>
      </c>
      <c r="G13">
        <v>7335393905.3056335</v>
      </c>
      <c r="H13">
        <v>16615528107.40572</v>
      </c>
      <c r="I13">
        <v>15167443.29507952</v>
      </c>
      <c r="J13">
        <v>618581072.2486707</v>
      </c>
      <c r="N13" s="4"/>
      <c r="Y13" s="3"/>
      <c r="AL13" s="3"/>
    </row>
    <row r="14" spans="1:47" x14ac:dyDescent="0.2">
      <c r="A14" s="4" t="s">
        <v>14</v>
      </c>
      <c r="B14">
        <v>11231242.984383291</v>
      </c>
      <c r="C14">
        <v>97163.789081767653</v>
      </c>
      <c r="D14">
        <v>4272.5964720897973</v>
      </c>
      <c r="E14">
        <v>212686.1863686046</v>
      </c>
      <c r="F14">
        <v>400704.79138982401</v>
      </c>
      <c r="G14">
        <v>1033196485.481632</v>
      </c>
      <c r="H14">
        <v>3582281555.0008202</v>
      </c>
      <c r="I14">
        <v>7529131.2090135748</v>
      </c>
      <c r="J14">
        <v>74037689.909509093</v>
      </c>
      <c r="N14" s="4"/>
      <c r="Y14" s="3"/>
      <c r="AL14" s="3"/>
    </row>
    <row r="15" spans="1:47" x14ac:dyDescent="0.2">
      <c r="A15" s="4" t="s">
        <v>16</v>
      </c>
      <c r="B15">
        <v>64879242.920924582</v>
      </c>
      <c r="C15">
        <v>1652019.9022407611</v>
      </c>
      <c r="D15">
        <v>20401.350552806609</v>
      </c>
      <c r="E15">
        <v>1865970.4282281301</v>
      </c>
      <c r="F15">
        <v>7129973.7571838563</v>
      </c>
      <c r="G15">
        <v>1899429872.280086</v>
      </c>
      <c r="H15">
        <v>7635211431.8665514</v>
      </c>
      <c r="I15">
        <v>15141603.097153779</v>
      </c>
      <c r="J15">
        <v>456174608.47180313</v>
      </c>
      <c r="N15" s="4"/>
      <c r="Y15" s="3"/>
      <c r="AL15" s="3"/>
    </row>
    <row r="16" spans="1:47" x14ac:dyDescent="0.2">
      <c r="A16" s="4" t="s">
        <v>28</v>
      </c>
      <c r="B16">
        <v>970112.46835669247</v>
      </c>
      <c r="C16">
        <v>52545.50863246018</v>
      </c>
      <c r="D16">
        <v>448.06309485349732</v>
      </c>
      <c r="E16">
        <v>60725.100550839401</v>
      </c>
      <c r="F16">
        <v>234757.86724669981</v>
      </c>
      <c r="G16">
        <v>2142268.166662544</v>
      </c>
      <c r="H16">
        <v>28664928.454916589</v>
      </c>
      <c r="I16">
        <v>33929.695281520508</v>
      </c>
      <c r="J16">
        <v>5107698.4792160224</v>
      </c>
      <c r="N16" s="4"/>
      <c r="Y16" s="3"/>
      <c r="AL16" s="3"/>
    </row>
    <row r="17" spans="1:38" x14ac:dyDescent="0.2">
      <c r="A17" s="4" t="s">
        <v>10</v>
      </c>
      <c r="B17">
        <v>46934807.423178427</v>
      </c>
      <c r="C17">
        <v>236634.60670937569</v>
      </c>
      <c r="D17">
        <v>12825.79099234475</v>
      </c>
      <c r="E17">
        <v>552418.3847037782</v>
      </c>
      <c r="F17">
        <v>894673.9988415885</v>
      </c>
      <c r="G17">
        <v>2375660125.1210408</v>
      </c>
      <c r="H17">
        <v>8250964673.2148323</v>
      </c>
      <c r="I17">
        <v>3431668.1662876061</v>
      </c>
      <c r="J17">
        <v>154615822.72649899</v>
      </c>
      <c r="N17" s="4"/>
      <c r="Y17" s="3"/>
      <c r="AL17" s="3"/>
    </row>
    <row r="18" spans="1:38" x14ac:dyDescent="0.2">
      <c r="A18" s="4" t="s">
        <v>12</v>
      </c>
      <c r="B18">
        <v>44309664.647778884</v>
      </c>
      <c r="C18">
        <v>803815.36721839686</v>
      </c>
      <c r="D18">
        <v>9290.1113381347313</v>
      </c>
      <c r="E18">
        <v>834309.95854174288</v>
      </c>
      <c r="F18">
        <v>3524178.8769103028</v>
      </c>
      <c r="G18">
        <v>1882550798.935864</v>
      </c>
      <c r="H18">
        <v>7801946184.9175911</v>
      </c>
      <c r="I18">
        <v>6961985.5322406143</v>
      </c>
      <c r="J18">
        <v>246101581.0844782</v>
      </c>
      <c r="N18" s="4"/>
      <c r="Y18" s="3"/>
      <c r="AL18" s="3"/>
    </row>
    <row r="19" spans="1:38" x14ac:dyDescent="0.2">
      <c r="A19" s="4" t="s">
        <v>17</v>
      </c>
      <c r="B19">
        <v>10585012.593252709</v>
      </c>
      <c r="C19">
        <v>94607.730269315944</v>
      </c>
      <c r="D19">
        <v>3847.1941708853478</v>
      </c>
      <c r="E19">
        <v>300035.42507358122</v>
      </c>
      <c r="F19">
        <v>390455.43936624541</v>
      </c>
      <c r="G19">
        <v>793985167.19470561</v>
      </c>
      <c r="H19">
        <v>3259194896.116075</v>
      </c>
      <c r="I19">
        <v>2479939.754152549</v>
      </c>
      <c r="J19">
        <v>74013477.957975939</v>
      </c>
      <c r="N19" s="4"/>
      <c r="Y19" s="3"/>
      <c r="AL19" s="3"/>
    </row>
    <row r="20" spans="1:38" x14ac:dyDescent="0.2">
      <c r="A20" s="4" t="s">
        <v>21</v>
      </c>
      <c r="B20">
        <v>120417655.1496056</v>
      </c>
      <c r="C20">
        <v>325261.33194395201</v>
      </c>
      <c r="D20">
        <v>28774.591208467598</v>
      </c>
      <c r="E20">
        <v>144713.40070256061</v>
      </c>
      <c r="F20">
        <v>886408.04985903285</v>
      </c>
      <c r="G20">
        <v>1628901417.2798979</v>
      </c>
      <c r="H20">
        <v>-326149563.79793572</v>
      </c>
      <c r="I20">
        <v>101716842.6680122</v>
      </c>
      <c r="J20">
        <v>1918270541.1973491</v>
      </c>
      <c r="N20" s="4"/>
      <c r="Y20" s="3"/>
      <c r="AL20" s="3"/>
    </row>
    <row r="21" spans="1:38" x14ac:dyDescent="0.2">
      <c r="A21" s="4" t="s">
        <v>22</v>
      </c>
      <c r="B21">
        <v>39075451.421069302</v>
      </c>
      <c r="C21">
        <v>606588.66454376548</v>
      </c>
      <c r="D21">
        <v>16134.26812802409</v>
      </c>
      <c r="E21">
        <v>544691.86203929968</v>
      </c>
      <c r="F21">
        <v>1869283.4356348689</v>
      </c>
      <c r="G21">
        <v>12653711888.313971</v>
      </c>
      <c r="H21">
        <v>3804437448.4949908</v>
      </c>
      <c r="I21">
        <v>971321762.98158109</v>
      </c>
      <c r="J21">
        <v>752838429.5013175</v>
      </c>
      <c r="N21" s="4"/>
      <c r="Y21" s="3"/>
      <c r="AL21" s="3"/>
    </row>
    <row r="22" spans="1:38" x14ac:dyDescent="0.2">
      <c r="A22" s="4" t="s">
        <v>29</v>
      </c>
      <c r="B22">
        <v>58939671.473775662</v>
      </c>
      <c r="C22">
        <v>1860760.9822750329</v>
      </c>
      <c r="D22">
        <v>18981.357481308201</v>
      </c>
      <c r="E22">
        <v>2151205.0948687969</v>
      </c>
      <c r="F22">
        <v>8120334.6558750998</v>
      </c>
      <c r="G22">
        <v>3079049640.5432668</v>
      </c>
      <c r="H22">
        <v>3282456753.0612402</v>
      </c>
      <c r="I22">
        <v>19770502.95421423</v>
      </c>
      <c r="J22">
        <v>439904872.16882253</v>
      </c>
      <c r="N22" s="4"/>
      <c r="Y22" s="3"/>
      <c r="AL22" s="3"/>
    </row>
    <row r="23" spans="1:38" x14ac:dyDescent="0.2">
      <c r="A23" s="4" t="s">
        <v>31</v>
      </c>
      <c r="B23">
        <v>10330380.65509833</v>
      </c>
      <c r="C23">
        <v>117474.1419915383</v>
      </c>
      <c r="D23">
        <v>29812.168964619981</v>
      </c>
      <c r="E23">
        <v>177808.2934675549</v>
      </c>
      <c r="F23">
        <v>473309.13309488702</v>
      </c>
      <c r="G23">
        <v>346035414.47863418</v>
      </c>
      <c r="H23">
        <v>826704003.6285857</v>
      </c>
      <c r="I23">
        <v>53687921.532857433</v>
      </c>
      <c r="J23">
        <v>164445780.4442738</v>
      </c>
      <c r="N23" s="4"/>
      <c r="Y23" s="3"/>
      <c r="AL23" s="3"/>
    </row>
    <row r="24" spans="1:38" x14ac:dyDescent="0.2">
      <c r="A24" s="4" t="s">
        <v>32</v>
      </c>
      <c r="B24">
        <v>758272702.81926763</v>
      </c>
      <c r="C24">
        <v>11948217.32708279</v>
      </c>
      <c r="D24">
        <v>27337.652949547341</v>
      </c>
      <c r="E24">
        <v>2236109.557566117</v>
      </c>
      <c r="F24">
        <v>53251567.384759247</v>
      </c>
      <c r="G24">
        <v>2563246555.864635</v>
      </c>
      <c r="H24">
        <v>41245260479.183678</v>
      </c>
      <c r="I24">
        <v>115226815.6934067</v>
      </c>
      <c r="J24">
        <v>954898788.45494187</v>
      </c>
      <c r="N24" s="4"/>
      <c r="Y24" s="3"/>
      <c r="AL24" s="3"/>
    </row>
    <row r="25" spans="1:38" x14ac:dyDescent="0.2">
      <c r="A25" s="4" t="s">
        <v>33</v>
      </c>
      <c r="B25">
        <v>58773606.006440192</v>
      </c>
      <c r="C25">
        <v>1336324.445983218</v>
      </c>
      <c r="D25">
        <v>14196.405642627191</v>
      </c>
      <c r="E25">
        <v>317306.18051745743</v>
      </c>
      <c r="F25">
        <v>5740619.3821267346</v>
      </c>
      <c r="G25">
        <v>1863979042.609175</v>
      </c>
      <c r="H25">
        <v>4091486434.6818261</v>
      </c>
      <c r="I25">
        <v>61302027.085807271</v>
      </c>
      <c r="J25">
        <v>607233569.70399988</v>
      </c>
      <c r="N25" s="4"/>
      <c r="Y25" s="3"/>
      <c r="AL25" s="3"/>
    </row>
    <row r="26" spans="1:38" x14ac:dyDescent="0.2">
      <c r="A26" s="4" t="s">
        <v>34</v>
      </c>
      <c r="B26">
        <v>294783.28219466592</v>
      </c>
      <c r="C26">
        <v>5917.0649092055382</v>
      </c>
      <c r="D26">
        <v>45.929845382816268</v>
      </c>
      <c r="E26">
        <v>1771.992219957714</v>
      </c>
      <c r="F26">
        <v>25863.951963290649</v>
      </c>
      <c r="G26">
        <v>4767821.3725552419</v>
      </c>
      <c r="H26">
        <v>22636519.768414758</v>
      </c>
      <c r="I26">
        <v>193545.22670068161</v>
      </c>
      <c r="J26">
        <v>1360621.0021363699</v>
      </c>
      <c r="N26" s="4"/>
      <c r="Y26" s="3"/>
      <c r="AL26" s="3"/>
    </row>
    <row r="27" spans="1:38" x14ac:dyDescent="0.2">
      <c r="A27" s="4" t="s">
        <v>35</v>
      </c>
      <c r="B27">
        <v>34780160.377669893</v>
      </c>
      <c r="C27">
        <v>873441.53824163415</v>
      </c>
      <c r="D27">
        <v>2930.956063353105</v>
      </c>
      <c r="E27">
        <v>166560.92587164731</v>
      </c>
      <c r="F27">
        <v>3894984.5372008379</v>
      </c>
      <c r="G27">
        <v>393122150.9397409</v>
      </c>
      <c r="H27">
        <v>1922472548.040175</v>
      </c>
      <c r="I27">
        <v>28966085.83521723</v>
      </c>
      <c r="J27">
        <v>104976147.7313412</v>
      </c>
      <c r="N27" s="4"/>
      <c r="Y27" s="3"/>
      <c r="AL27" s="3"/>
    </row>
    <row r="28" spans="1:38" x14ac:dyDescent="0.2">
      <c r="A28" s="4" t="s">
        <v>36</v>
      </c>
      <c r="B28">
        <v>192810706.90947679</v>
      </c>
      <c r="C28">
        <v>2387126.0968111302</v>
      </c>
      <c r="D28">
        <v>10359.967190496651</v>
      </c>
      <c r="E28">
        <v>593878.50459808984</v>
      </c>
      <c r="F28">
        <v>10630909.330231469</v>
      </c>
      <c r="G28">
        <v>1416793308.865757</v>
      </c>
      <c r="H28">
        <v>12776558077.311621</v>
      </c>
      <c r="I28">
        <v>34842648.640773997</v>
      </c>
      <c r="J28">
        <v>314887532.82491833</v>
      </c>
      <c r="N28" s="4"/>
      <c r="Y28" s="3"/>
      <c r="AL28" s="3"/>
    </row>
    <row r="29" spans="1:38" x14ac:dyDescent="0.2">
      <c r="A29" s="4" t="s">
        <v>37</v>
      </c>
      <c r="B29">
        <v>295155900.35947663</v>
      </c>
      <c r="C29">
        <v>3650296.5182537148</v>
      </c>
      <c r="D29">
        <v>15902.45804169286</v>
      </c>
      <c r="E29">
        <v>904943.80837963265</v>
      </c>
      <c r="F29">
        <v>16252732.695667179</v>
      </c>
      <c r="G29">
        <v>2180969553.3851209</v>
      </c>
      <c r="H29">
        <v>19468709746.959599</v>
      </c>
      <c r="I29">
        <v>53107392.687517457</v>
      </c>
      <c r="J29">
        <v>481755423.2825985</v>
      </c>
      <c r="N29" s="4"/>
      <c r="Y29" s="3"/>
      <c r="AL29" s="3"/>
    </row>
    <row r="30" spans="1:38" x14ac:dyDescent="0.2">
      <c r="A30" s="4" t="s">
        <v>38</v>
      </c>
      <c r="B30">
        <v>90999414.062301964</v>
      </c>
      <c r="C30">
        <v>2140007.1204813789</v>
      </c>
      <c r="D30">
        <v>28840.876918235761</v>
      </c>
      <c r="E30">
        <v>756993.29521762347</v>
      </c>
      <c r="F30">
        <v>9237798.0603755619</v>
      </c>
      <c r="G30">
        <v>3315111652.1608729</v>
      </c>
      <c r="H30">
        <v>10495116541.909229</v>
      </c>
      <c r="I30">
        <v>139786804.33970839</v>
      </c>
      <c r="J30">
        <v>744238989.00842881</v>
      </c>
      <c r="N30" s="4"/>
      <c r="Y30" s="3"/>
      <c r="AL30" s="3"/>
    </row>
    <row r="31" spans="1:38" x14ac:dyDescent="0.2">
      <c r="A31" s="4" t="s">
        <v>39</v>
      </c>
      <c r="B31">
        <v>38042801.156324632</v>
      </c>
      <c r="C31">
        <v>509461.90143248392</v>
      </c>
      <c r="D31">
        <v>2748.368758969003</v>
      </c>
      <c r="E31">
        <v>173198.65336556421</v>
      </c>
      <c r="F31">
        <v>2263709.5851154421</v>
      </c>
      <c r="G31">
        <v>344774386.49412942</v>
      </c>
      <c r="H31">
        <v>3005091681.6406312</v>
      </c>
      <c r="I31">
        <v>10041577.74465532</v>
      </c>
      <c r="J31">
        <v>76470175.80241023</v>
      </c>
      <c r="N31" s="4"/>
      <c r="Y31" s="3"/>
      <c r="AL31" s="3"/>
    </row>
    <row r="32" spans="1:38" x14ac:dyDescent="0.2">
      <c r="A32" s="4" t="s">
        <v>40</v>
      </c>
      <c r="B32">
        <v>26149505.735298932</v>
      </c>
      <c r="C32">
        <v>314103.44220476452</v>
      </c>
      <c r="D32">
        <v>1223.4582164502481</v>
      </c>
      <c r="E32">
        <v>96035.247402421839</v>
      </c>
      <c r="F32">
        <v>1400854.8346549941</v>
      </c>
      <c r="G32">
        <v>149622986.91670579</v>
      </c>
      <c r="H32">
        <v>1752250449.958652</v>
      </c>
      <c r="I32">
        <v>2103458.7756210761</v>
      </c>
      <c r="J32">
        <v>31688159.16042529</v>
      </c>
      <c r="N32" s="4"/>
      <c r="Y32" s="3"/>
      <c r="AL32" s="3"/>
    </row>
    <row r="33" spans="1:38" x14ac:dyDescent="0.2">
      <c r="A33" s="4" t="s">
        <v>41</v>
      </c>
      <c r="B33">
        <v>263199535.55264729</v>
      </c>
      <c r="C33">
        <v>5996239.5599007569</v>
      </c>
      <c r="D33">
        <v>60576.508962170941</v>
      </c>
      <c r="E33">
        <v>2328734.0620692112</v>
      </c>
      <c r="F33">
        <v>26419193.261001769</v>
      </c>
      <c r="G33">
        <v>8194853561.956974</v>
      </c>
      <c r="H33">
        <v>30747577573.284279</v>
      </c>
      <c r="I33">
        <v>177574666.67453459</v>
      </c>
      <c r="J33">
        <v>1707550407.086906</v>
      </c>
      <c r="N33" s="4"/>
      <c r="Y33" s="3"/>
      <c r="AL33" s="3"/>
    </row>
    <row r="34" spans="1:38" x14ac:dyDescent="0.2">
      <c r="A34" s="4" t="s">
        <v>42</v>
      </c>
      <c r="B34">
        <v>70429176.74445805</v>
      </c>
      <c r="C34">
        <v>815933.69715482742</v>
      </c>
      <c r="D34">
        <v>6904.5093866931884</v>
      </c>
      <c r="E34">
        <v>245363.39416829549</v>
      </c>
      <c r="F34">
        <v>3556657.078145246</v>
      </c>
      <c r="G34">
        <v>599962977.60782158</v>
      </c>
      <c r="H34">
        <v>4647886680.3115864</v>
      </c>
      <c r="I34">
        <v>17653455.80607076</v>
      </c>
      <c r="J34">
        <v>184668263.2163671</v>
      </c>
      <c r="N34" s="4"/>
      <c r="Y34" s="3"/>
      <c r="AL34" s="3"/>
    </row>
    <row r="35" spans="1:38" x14ac:dyDescent="0.2">
      <c r="N35" s="4"/>
      <c r="Y35" s="3"/>
      <c r="AL35" s="3"/>
    </row>
  </sheetData>
  <sortState xmlns:xlrd2="http://schemas.microsoft.com/office/spreadsheetml/2017/richdata2" ref="Y3:AH35">
    <sortCondition ref="Y3:Y3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EECA-AE68-D548-825C-DC61D3D3F789}">
  <dimension ref="A1:P34"/>
  <sheetViews>
    <sheetView workbookViewId="0">
      <selection activeCell="D38" sqref="D38"/>
    </sheetView>
  </sheetViews>
  <sheetFormatPr baseColWidth="10" defaultRowHeight="15" x14ac:dyDescent="0.2"/>
  <cols>
    <col min="2" max="2" width="12.1640625" bestFit="1" customWidth="1"/>
    <col min="5" max="5" width="12.1640625" bestFit="1" customWidth="1"/>
  </cols>
  <sheetData>
    <row r="1" spans="1:16" x14ac:dyDescent="0.2">
      <c r="A1" t="s">
        <v>9</v>
      </c>
      <c r="B1" t="s">
        <v>75</v>
      </c>
      <c r="C1" t="s">
        <v>64</v>
      </c>
      <c r="D1" t="s">
        <v>65</v>
      </c>
      <c r="E1" t="s">
        <v>76</v>
      </c>
      <c r="F1" t="s">
        <v>66</v>
      </c>
      <c r="G1" t="s">
        <v>67</v>
      </c>
      <c r="J1" t="s">
        <v>9</v>
      </c>
      <c r="K1" t="s">
        <v>75</v>
      </c>
      <c r="L1" t="s">
        <v>64</v>
      </c>
      <c r="M1" t="s">
        <v>65</v>
      </c>
      <c r="N1" t="s">
        <v>76</v>
      </c>
      <c r="O1" t="s">
        <v>66</v>
      </c>
      <c r="P1" t="s">
        <v>67</v>
      </c>
    </row>
    <row r="2" spans="1:16" x14ac:dyDescent="0.2">
      <c r="A2" t="s">
        <v>32</v>
      </c>
      <c r="B2">
        <f>ConvBASE_formatting!L2</f>
        <v>413689932.58307528</v>
      </c>
      <c r="C2">
        <f>BAU_swiss_formatting!L2</f>
        <v>954898788.45494187</v>
      </c>
      <c r="D2">
        <f>BAU_Lancet_formatting!L2</f>
        <v>429574197.7522614</v>
      </c>
      <c r="E2">
        <f>OrgBASE_formatting!L2</f>
        <v>383304776.83351767</v>
      </c>
      <c r="F2">
        <f>OA_swiss_formatting!L2</f>
        <v>884762326.02981222</v>
      </c>
      <c r="G2">
        <f>'0A_lancet_formatting'!L2</f>
        <v>398022356.9250192</v>
      </c>
      <c r="J2" t="s">
        <v>32</v>
      </c>
      <c r="K2">
        <v>413689932.58307528</v>
      </c>
      <c r="L2">
        <v>954898788.45494187</v>
      </c>
      <c r="M2">
        <v>429574197.7522614</v>
      </c>
      <c r="N2">
        <v>383304776.83351767</v>
      </c>
      <c r="O2">
        <v>884762326.02981222</v>
      </c>
      <c r="P2">
        <v>398022356.9250192</v>
      </c>
    </row>
    <row r="3" spans="1:16" x14ac:dyDescent="0.2">
      <c r="A3" t="s">
        <v>36</v>
      </c>
      <c r="B3">
        <f>ConvBASE_formatting!L3</f>
        <v>1351960464.0411611</v>
      </c>
      <c r="C3">
        <f>BAU_swiss_formatting!L3</f>
        <v>314887532.82491833</v>
      </c>
      <c r="D3">
        <f>BAU_Lancet_formatting!L3</f>
        <v>184798080.91426361</v>
      </c>
      <c r="E3">
        <f>OrgBASE_formatting!L3</f>
        <v>1166160876.463186</v>
      </c>
      <c r="F3">
        <f>OA_swiss_formatting!L3</f>
        <v>271612618.14476931</v>
      </c>
      <c r="G3">
        <f>'0A_lancet_formatting'!L3</f>
        <v>159401326.99112079</v>
      </c>
      <c r="J3" t="s">
        <v>36</v>
      </c>
      <c r="K3">
        <v>1351960464.0411611</v>
      </c>
      <c r="L3">
        <v>314887532.82491833</v>
      </c>
      <c r="M3">
        <v>184798080.91426361</v>
      </c>
      <c r="N3">
        <v>1166160876.463186</v>
      </c>
      <c r="O3">
        <v>271612618.14476931</v>
      </c>
      <c r="P3">
        <v>159401326.99112079</v>
      </c>
    </row>
    <row r="4" spans="1:16" x14ac:dyDescent="0.2">
      <c r="A4" t="s">
        <v>42</v>
      </c>
      <c r="B4">
        <f>ConvBASE_formatting!L4</f>
        <v>792867817.25490427</v>
      </c>
      <c r="C4">
        <f>BAU_swiss_formatting!L4</f>
        <v>184668263.2163671</v>
      </c>
      <c r="D4">
        <f>BAU_Lancet_formatting!L4</f>
        <v>108376283.8814245</v>
      </c>
      <c r="E4">
        <f>OrgBASE_formatting!L4</f>
        <v>614061907.16943347</v>
      </c>
      <c r="F4">
        <f>OA_swiss_formatting!L4</f>
        <v>143022258.4855558</v>
      </c>
      <c r="G4">
        <f>'0A_lancet_formatting'!L4</f>
        <v>83935488.518848509</v>
      </c>
      <c r="J4" t="s">
        <v>42</v>
      </c>
      <c r="K4">
        <v>792867817.25490427</v>
      </c>
      <c r="L4">
        <v>184668263.2163671</v>
      </c>
      <c r="M4">
        <v>108376283.8814245</v>
      </c>
      <c r="N4">
        <v>614061907.16943347</v>
      </c>
      <c r="O4">
        <v>143022258.4855558</v>
      </c>
      <c r="P4">
        <v>83935488.518848509</v>
      </c>
    </row>
    <row r="5" spans="1:16" x14ac:dyDescent="0.2">
      <c r="A5" t="s">
        <v>37</v>
      </c>
      <c r="B5">
        <f>ConvBASE_formatting!L5</f>
        <v>2068402898.5600619</v>
      </c>
      <c r="C5">
        <f>BAU_swiss_formatting!L5</f>
        <v>481755423.2825985</v>
      </c>
      <c r="D5">
        <f>BAU_Lancet_formatting!L5</f>
        <v>282727858.08310622</v>
      </c>
      <c r="E5">
        <f>OrgBASE_formatting!L5</f>
        <v>1778989219.4765201</v>
      </c>
      <c r="F5">
        <f>OA_swiss_formatting!L5</f>
        <v>414347564.99361169</v>
      </c>
      <c r="G5">
        <f>'0A_lancet_formatting'!L5</f>
        <v>243168200.89822939</v>
      </c>
      <c r="J5" t="s">
        <v>37</v>
      </c>
      <c r="K5">
        <v>2068402898.5600619</v>
      </c>
      <c r="L5">
        <v>481755423.2825985</v>
      </c>
      <c r="M5">
        <v>282727858.08310622</v>
      </c>
      <c r="N5">
        <v>1778989219.4765201</v>
      </c>
      <c r="O5">
        <v>414347564.99361169</v>
      </c>
      <c r="P5">
        <v>243168200.89822939</v>
      </c>
    </row>
    <row r="6" spans="1:16" x14ac:dyDescent="0.2">
      <c r="A6" t="s">
        <v>39</v>
      </c>
      <c r="B6">
        <f>ConvBASE_formatting!L6</f>
        <v>328322475.76031828</v>
      </c>
      <c r="C6">
        <f>BAU_swiss_formatting!L6</f>
        <v>76470175.80241023</v>
      </c>
      <c r="D6">
        <f>BAU_Lancet_formatting!L6</f>
        <v>44878060.457601838</v>
      </c>
      <c r="E6">
        <f>OrgBASE_formatting!L6</f>
        <v>139631188.37296939</v>
      </c>
      <c r="F6">
        <f>OA_swiss_formatting!L6</f>
        <v>32521750.141087811</v>
      </c>
      <c r="G6">
        <f>'0A_lancet_formatting'!L6</f>
        <v>19086043.071091749</v>
      </c>
      <c r="J6" t="s">
        <v>39</v>
      </c>
      <c r="K6">
        <v>328322475.76031828</v>
      </c>
      <c r="L6">
        <v>76470175.80241023</v>
      </c>
      <c r="M6">
        <v>44878060.457601838</v>
      </c>
      <c r="N6">
        <v>139631188.37296939</v>
      </c>
      <c r="O6">
        <v>32521750.141087811</v>
      </c>
      <c r="P6">
        <v>19086043.071091749</v>
      </c>
    </row>
    <row r="7" spans="1:16" x14ac:dyDescent="0.2">
      <c r="A7" t="s">
        <v>40</v>
      </c>
      <c r="B7">
        <f>ConvBASE_formatting!L7</f>
        <v>24380047.044254381</v>
      </c>
      <c r="C7">
        <f>BAU_swiss_formatting!L7</f>
        <v>31688159.16042529</v>
      </c>
      <c r="D7">
        <f>BAU_Lancet_formatting!L7</f>
        <v>2505939.4664081349</v>
      </c>
      <c r="E7">
        <f>OrgBASE_formatting!L7</f>
        <v>12537676.9287869</v>
      </c>
      <c r="F7">
        <f>OA_swiss_formatting!L7</f>
        <v>16295944.84785958</v>
      </c>
      <c r="G7">
        <f>'0A_lancet_formatting'!L7</f>
        <v>1288703.8066781019</v>
      </c>
      <c r="J7" t="s">
        <v>40</v>
      </c>
      <c r="K7">
        <v>24380047.044254381</v>
      </c>
      <c r="L7">
        <v>31688159.16042529</v>
      </c>
      <c r="M7">
        <v>2505939.4664081349</v>
      </c>
      <c r="N7">
        <v>12537676.9287869</v>
      </c>
      <c r="O7">
        <v>16295944.84785958</v>
      </c>
      <c r="P7">
        <v>1288703.8066781019</v>
      </c>
    </row>
    <row r="8" spans="1:16" x14ac:dyDescent="0.2">
      <c r="A8" t="s">
        <v>34</v>
      </c>
      <c r="B8">
        <f>ConvBASE_formatting!L8</f>
        <v>5841786.7005716842</v>
      </c>
      <c r="C8">
        <f>BAU_swiss_formatting!L8</f>
        <v>1360621.0021363699</v>
      </c>
      <c r="D8">
        <f>BAU_Lancet_formatting!L8</f>
        <v>798507.79670672922</v>
      </c>
      <c r="E8">
        <f>OrgBASE_formatting!L8</f>
        <v>2787932.9012657818</v>
      </c>
      <c r="F8">
        <f>OA_swiss_formatting!L8</f>
        <v>649342.44477601151</v>
      </c>
      <c r="G8">
        <f>'0A_lancet_formatting'!L8</f>
        <v>381079.67176173732</v>
      </c>
      <c r="J8" t="s">
        <v>34</v>
      </c>
      <c r="K8">
        <v>5841786.7005716842</v>
      </c>
      <c r="L8">
        <v>1360621.0021363699</v>
      </c>
      <c r="M8">
        <v>798507.79670672922</v>
      </c>
      <c r="N8">
        <v>2787932.9012657818</v>
      </c>
      <c r="O8">
        <v>649342.44477601151</v>
      </c>
      <c r="P8">
        <v>381079.67176173732</v>
      </c>
    </row>
    <row r="9" spans="1:16" x14ac:dyDescent="0.2">
      <c r="A9" t="s">
        <v>35</v>
      </c>
      <c r="B9">
        <f>ConvBASE_formatting!L9</f>
        <v>80765922.919592768</v>
      </c>
      <c r="C9">
        <f>BAU_swiss_formatting!L9</f>
        <v>104976147.7313412</v>
      </c>
      <c r="D9">
        <f>BAU_Lancet_formatting!L9</f>
        <v>8301645.7440668875</v>
      </c>
      <c r="E9">
        <f>OrgBASE_formatting!L9</f>
        <v>38544709.923522793</v>
      </c>
      <c r="F9">
        <f>OA_swiss_formatting!L9</f>
        <v>50098791.878125712</v>
      </c>
      <c r="G9">
        <f>'0A_lancet_formatting'!L9</f>
        <v>3961875.4485288202</v>
      </c>
      <c r="J9" t="s">
        <v>35</v>
      </c>
      <c r="K9">
        <v>80765922.919592768</v>
      </c>
      <c r="L9">
        <v>104976147.7313412</v>
      </c>
      <c r="M9">
        <v>8301645.7440668875</v>
      </c>
      <c r="N9">
        <v>38544709.923522793</v>
      </c>
      <c r="O9">
        <v>50098791.878125712</v>
      </c>
      <c r="P9">
        <v>3961875.4485288202</v>
      </c>
    </row>
    <row r="10" spans="1:16" x14ac:dyDescent="0.2">
      <c r="A10" t="s">
        <v>41</v>
      </c>
      <c r="B10">
        <f>ConvBASE_formatting!L10</f>
        <v>7331318010.6830959</v>
      </c>
      <c r="C10">
        <f>BAU_swiss_formatting!L10</f>
        <v>1707550407.086906</v>
      </c>
      <c r="D10">
        <f>BAU_Lancet_formatting!L10</f>
        <v>1002110294.62853</v>
      </c>
      <c r="E10">
        <f>OrgBASE_formatting!L10</f>
        <v>4968307880.7006865</v>
      </c>
      <c r="F10">
        <f>OA_swiss_formatting!L10</f>
        <v>1157177485.9392681</v>
      </c>
      <c r="G10">
        <f>'0A_lancet_formatting'!L10</f>
        <v>679112878.0499202</v>
      </c>
      <c r="J10" t="s">
        <v>41</v>
      </c>
      <c r="K10">
        <v>7331318010.6830959</v>
      </c>
      <c r="L10">
        <v>1707550407.086906</v>
      </c>
      <c r="M10">
        <v>1002110294.62853</v>
      </c>
      <c r="N10">
        <v>4968307880.7006865</v>
      </c>
      <c r="O10">
        <v>1157177485.9392681</v>
      </c>
      <c r="P10">
        <v>679112878.0499202</v>
      </c>
    </row>
    <row r="11" spans="1:16" x14ac:dyDescent="0.2">
      <c r="A11" t="s">
        <v>33</v>
      </c>
      <c r="B11">
        <f>ConvBASE_formatting!L11</f>
        <v>441696960.43520528</v>
      </c>
      <c r="C11">
        <f>BAU_swiss_formatting!L11</f>
        <v>607233569.70399988</v>
      </c>
      <c r="D11">
        <f>BAU_Lancet_formatting!L11</f>
        <v>210507637.4973866</v>
      </c>
      <c r="E11">
        <f>OrgBASE_formatting!L11</f>
        <v>453681261.88301861</v>
      </c>
      <c r="F11">
        <f>OA_swiss_formatting!L11</f>
        <v>623709277.71293485</v>
      </c>
      <c r="G11">
        <f>'0A_lancet_formatting'!L11</f>
        <v>216219216.27381739</v>
      </c>
      <c r="J11" t="s">
        <v>33</v>
      </c>
      <c r="K11">
        <v>441696960.43520528</v>
      </c>
      <c r="L11">
        <v>607233569.70399988</v>
      </c>
      <c r="M11">
        <v>210507637.4973866</v>
      </c>
      <c r="N11">
        <v>453681261.88301861</v>
      </c>
      <c r="O11">
        <v>623709277.71293485</v>
      </c>
      <c r="P11">
        <v>216219216.27381739</v>
      </c>
    </row>
    <row r="12" spans="1:16" x14ac:dyDescent="0.2">
      <c r="A12" t="s">
        <v>38</v>
      </c>
      <c r="B12">
        <f>ConvBASE_formatting!L12</f>
        <v>4731030601.0249729</v>
      </c>
      <c r="C12">
        <f>BAU_swiss_formatting!L12</f>
        <v>744238989.00842881</v>
      </c>
      <c r="D12">
        <f>BAU_Lancet_formatting!L12</f>
        <v>3782583926.3038869</v>
      </c>
      <c r="E12">
        <f>OrgBASE_formatting!L12</f>
        <v>7423508667.9663258</v>
      </c>
      <c r="F12">
        <f>OA_swiss_formatting!L12</f>
        <v>1167793035.358006</v>
      </c>
      <c r="G12">
        <f>'0A_lancet_formatting'!L12</f>
        <v>5935291257.2883158</v>
      </c>
      <c r="J12" t="s">
        <v>38</v>
      </c>
      <c r="K12">
        <v>4731030601.0249729</v>
      </c>
      <c r="L12">
        <v>744238989.00842881</v>
      </c>
      <c r="M12">
        <v>3782583926.3038869</v>
      </c>
      <c r="N12">
        <v>7423508667.9663258</v>
      </c>
      <c r="O12">
        <v>1167793035.358006</v>
      </c>
      <c r="P12">
        <v>5935291257.2883158</v>
      </c>
    </row>
    <row r="13" spans="1:16" x14ac:dyDescent="0.2">
      <c r="A13" t="s">
        <v>31</v>
      </c>
      <c r="B13">
        <f>ConvBASE_formatting!L13</f>
        <v>213356398.15232551</v>
      </c>
      <c r="C13">
        <f>BAU_swiss_formatting!L13</f>
        <v>164445780.45879641</v>
      </c>
      <c r="D13">
        <f>BAU_Lancet_formatting!L13</f>
        <v>160155890.51904041</v>
      </c>
      <c r="E13">
        <f>OrgBASE_formatting!L13</f>
        <v>213356398.15232551</v>
      </c>
      <c r="F13">
        <f>OA_swiss_formatting!L13</f>
        <v>164445780.45879641</v>
      </c>
      <c r="G13">
        <f>'0A_lancet_formatting'!L13</f>
        <v>160155890.51904041</v>
      </c>
      <c r="J13" t="s">
        <v>31</v>
      </c>
      <c r="K13">
        <v>213356398.15232551</v>
      </c>
      <c r="L13">
        <v>164445780.45879641</v>
      </c>
      <c r="M13">
        <v>160155890.51904041</v>
      </c>
      <c r="N13">
        <v>213356398.15232551</v>
      </c>
      <c r="O13">
        <v>164445780.45879641</v>
      </c>
      <c r="P13">
        <v>160155890.51904041</v>
      </c>
    </row>
    <row r="14" spans="1:16" x14ac:dyDescent="0.2">
      <c r="A14" t="s">
        <v>23</v>
      </c>
      <c r="B14">
        <f>ConvBASE_formatting!L14</f>
        <v>372473839.34610909</v>
      </c>
      <c r="C14">
        <f>BAU_swiss_formatting!L14</f>
        <v>147474671.00934649</v>
      </c>
      <c r="D14">
        <f>BAU_Lancet_formatting!L14</f>
        <v>299269344.46850991</v>
      </c>
      <c r="E14">
        <f>OrgBASE_formatting!L14</f>
        <v>256943672.2569862</v>
      </c>
      <c r="F14">
        <f>OA_swiss_formatting!L14</f>
        <v>105531184.3988317</v>
      </c>
      <c r="G14">
        <f>'0A_lancet_formatting'!L14</f>
        <v>207680935.98221481</v>
      </c>
      <c r="J14" t="s">
        <v>23</v>
      </c>
      <c r="K14">
        <v>297381873.62909442</v>
      </c>
      <c r="L14">
        <v>147474671.00934649</v>
      </c>
      <c r="M14">
        <v>299269344.46850991</v>
      </c>
      <c r="N14">
        <v>256943672.2569862</v>
      </c>
      <c r="O14">
        <v>105531184.3988317</v>
      </c>
      <c r="P14">
        <v>207680935.98221481</v>
      </c>
    </row>
    <row r="15" spans="1:16" x14ac:dyDescent="0.2">
      <c r="A15" t="s">
        <v>24</v>
      </c>
      <c r="B15">
        <f>ConvBASE_formatting!L15</f>
        <v>102797330.3754749</v>
      </c>
      <c r="C15">
        <f>BAU_swiss_formatting!L15</f>
        <v>42220631.207884893</v>
      </c>
      <c r="D15">
        <f>BAU_Lancet_formatting!L15</f>
        <v>83088427.908428878</v>
      </c>
      <c r="E15">
        <f>OrgBASE_formatting!L15</f>
        <v>69177142.530727059</v>
      </c>
      <c r="F15">
        <f>OA_swiss_formatting!L15</f>
        <v>28412241.953531612</v>
      </c>
      <c r="G15">
        <f>'0A_lancet_formatting'!L15</f>
        <v>55914098.149057843</v>
      </c>
      <c r="J15" t="s">
        <v>24</v>
      </c>
      <c r="K15">
        <v>83275863.991605476</v>
      </c>
      <c r="L15">
        <v>42220631.207884893</v>
      </c>
      <c r="M15">
        <v>83088427.908428878</v>
      </c>
      <c r="N15">
        <v>69177142.530727059</v>
      </c>
      <c r="O15">
        <v>28412241.953531612</v>
      </c>
      <c r="P15">
        <v>55914098.149057843</v>
      </c>
    </row>
    <row r="16" spans="1:16" x14ac:dyDescent="0.2">
      <c r="A16" t="s">
        <v>25</v>
      </c>
      <c r="B16">
        <f>ConvBASE_formatting!L16</f>
        <v>266367325.3245931</v>
      </c>
      <c r="C16">
        <f>BAU_swiss_formatting!L16</f>
        <v>74696228.017894655</v>
      </c>
      <c r="D16">
        <f>BAU_Lancet_formatting!L16</f>
        <v>204006268.77183649</v>
      </c>
      <c r="E16">
        <f>OrgBASE_formatting!L16</f>
        <v>128312722.4335247</v>
      </c>
      <c r="F16">
        <f>OA_swiss_formatting!L16</f>
        <v>52700241.46889741</v>
      </c>
      <c r="G16">
        <f>'0A_lancet_formatting'!L16</f>
        <v>103711860.49979091</v>
      </c>
      <c r="J16" t="s">
        <v>25</v>
      </c>
      <c r="K16">
        <v>144890556.46976879</v>
      </c>
      <c r="L16">
        <v>74696228.017894655</v>
      </c>
      <c r="M16">
        <v>204006268.77183649</v>
      </c>
      <c r="N16">
        <v>128312722.4335247</v>
      </c>
      <c r="O16">
        <v>52700241.46889741</v>
      </c>
      <c r="P16">
        <v>103711860.49979091</v>
      </c>
    </row>
    <row r="17" spans="1:16" x14ac:dyDescent="0.2">
      <c r="A17" t="s">
        <v>26</v>
      </c>
      <c r="B17">
        <f>ConvBASE_formatting!L17</f>
        <v>3090665.6199406642</v>
      </c>
      <c r="C17">
        <f>BAU_swiss_formatting!L17</f>
        <v>1269389.5147838951</v>
      </c>
      <c r="D17">
        <f>BAU_Lancet_formatting!L17</f>
        <v>2498105.2194013591</v>
      </c>
      <c r="E17">
        <f>OrgBASE_formatting!L17</f>
        <v>962240.60691441293</v>
      </c>
      <c r="F17">
        <f>OA_swiss_formatting!L17</f>
        <v>395208.76319836138</v>
      </c>
      <c r="G17">
        <f>'0A_lancet_formatting'!L17</f>
        <v>777754.23745095229</v>
      </c>
      <c r="J17" t="s">
        <v>26</v>
      </c>
      <c r="K17">
        <v>1291850.2689898401</v>
      </c>
      <c r="L17">
        <v>1269389.5147838951</v>
      </c>
      <c r="M17">
        <v>2498105.2194013591</v>
      </c>
      <c r="N17">
        <v>962240.60691441293</v>
      </c>
      <c r="O17">
        <v>395208.76319836138</v>
      </c>
      <c r="P17">
        <v>777754.23745095229</v>
      </c>
    </row>
    <row r="18" spans="1:16" x14ac:dyDescent="0.2">
      <c r="A18" t="s">
        <v>27</v>
      </c>
      <c r="B18">
        <f>ConvBASE_formatting!L18</f>
        <v>19721513.930210359</v>
      </c>
      <c r="C18">
        <f>BAU_swiss_formatting!L18</f>
        <v>4677899.9874876654</v>
      </c>
      <c r="D18">
        <f>BAU_Lancet_formatting!L18</f>
        <v>14827006.23957598</v>
      </c>
      <c r="E18">
        <f>OrgBASE_formatting!L18</f>
        <v>16275471.80232151</v>
      </c>
      <c r="F18">
        <f>OA_swiss_formatting!L18</f>
        <v>6684616.129526332</v>
      </c>
      <c r="G18">
        <f>'0A_lancet_formatting'!L18</f>
        <v>13155043.624026719</v>
      </c>
      <c r="J18" t="s">
        <v>27</v>
      </c>
      <c r="K18">
        <v>-10190132.347649749</v>
      </c>
      <c r="L18">
        <v>4677899.9874876654</v>
      </c>
      <c r="M18">
        <v>14827006.23957598</v>
      </c>
      <c r="N18">
        <v>16275471.80232151</v>
      </c>
      <c r="O18">
        <v>6684616.129526332</v>
      </c>
      <c r="P18">
        <v>13155043.624026719</v>
      </c>
    </row>
    <row r="19" spans="1:16" x14ac:dyDescent="0.2">
      <c r="A19" t="s">
        <v>28</v>
      </c>
      <c r="B19">
        <f>ConvBASE_formatting!L19</f>
        <v>15253406.15015677</v>
      </c>
      <c r="C19">
        <f>BAU_swiss_formatting!L19</f>
        <v>5107698.4792160224</v>
      </c>
      <c r="D19">
        <f>BAU_Lancet_formatting!L19</f>
        <v>11952454.370124569</v>
      </c>
      <c r="E19">
        <f>OrgBASE_formatting!L19</f>
        <v>13135102.58669767</v>
      </c>
      <c r="F19">
        <f>OA_swiss_formatting!L19</f>
        <v>5394812.493331111</v>
      </c>
      <c r="G19">
        <f>'0A_lancet_formatting'!L19</f>
        <v>10616764.27158487</v>
      </c>
      <c r="J19" t="s">
        <v>28</v>
      </c>
      <c r="K19">
        <v>14479320.381947961</v>
      </c>
      <c r="L19">
        <v>5107698.4792160224</v>
      </c>
      <c r="M19">
        <v>11952454.370124569</v>
      </c>
      <c r="N19">
        <v>13135102.58669767</v>
      </c>
      <c r="O19">
        <v>5394812.493331111</v>
      </c>
      <c r="P19">
        <v>10616764.27158487</v>
      </c>
    </row>
    <row r="20" spans="1:16" x14ac:dyDescent="0.2">
      <c r="A20" t="s">
        <v>29</v>
      </c>
      <c r="B20">
        <f>ConvBASE_formatting!L20</f>
        <v>1186029418.235122</v>
      </c>
      <c r="C20">
        <f>BAU_swiss_formatting!L20</f>
        <v>439904872.16882253</v>
      </c>
      <c r="D20">
        <f>BAU_Lancet_formatting!L20</f>
        <v>943274429.78640604</v>
      </c>
      <c r="E20">
        <f>OrgBASE_formatting!L20</f>
        <v>762386655.38543022</v>
      </c>
      <c r="F20">
        <f>OA_swiss_formatting!L20</f>
        <v>313125308.77280962</v>
      </c>
      <c r="G20">
        <f>'0A_lancet_formatting'!L20</f>
        <v>616217448.67270744</v>
      </c>
      <c r="J20" t="s">
        <v>29</v>
      </c>
      <c r="K20">
        <v>1060970223.679595</v>
      </c>
      <c r="L20">
        <v>439904872.16882253</v>
      </c>
      <c r="M20">
        <v>943274429.78640604</v>
      </c>
      <c r="N20">
        <v>762386655.38543022</v>
      </c>
      <c r="O20">
        <v>313125308.77280962</v>
      </c>
      <c r="P20">
        <v>616217448.67270744</v>
      </c>
    </row>
    <row r="21" spans="1:16" x14ac:dyDescent="0.2">
      <c r="A21" t="s">
        <v>18</v>
      </c>
      <c r="B21">
        <f>ConvBASE_formatting!L21</f>
        <v>495911057.27280772</v>
      </c>
      <c r="C21">
        <f>BAU_swiss_formatting!L21</f>
        <v>478849153.16860181</v>
      </c>
      <c r="D21">
        <f>BAU_Lancet_formatting!L21</f>
        <v>403194529.67093968</v>
      </c>
      <c r="E21">
        <f>OrgBASE_formatting!L21</f>
        <v>672413297.06841409</v>
      </c>
      <c r="F21">
        <f>OA_swiss_formatting!L21</f>
        <v>648054691.07235754</v>
      </c>
      <c r="G21">
        <f>'0A_lancet_formatting'!L21</f>
        <v>540045575.89363134</v>
      </c>
      <c r="J21" t="s">
        <v>18</v>
      </c>
      <c r="K21">
        <v>495911057.27280772</v>
      </c>
      <c r="L21">
        <v>478849153.16860181</v>
      </c>
      <c r="M21">
        <v>403194529.67093968</v>
      </c>
      <c r="N21">
        <v>672413297.06841409</v>
      </c>
      <c r="O21">
        <v>648054691.07235754</v>
      </c>
      <c r="P21">
        <v>540045575.89363134</v>
      </c>
    </row>
    <row r="22" spans="1:16" x14ac:dyDescent="0.2">
      <c r="A22" t="s">
        <v>19</v>
      </c>
      <c r="B22">
        <f>ConvBASE_formatting!L22</f>
        <v>145779111.92055759</v>
      </c>
      <c r="C22">
        <f>BAU_swiss_formatting!L22</f>
        <v>140498169.43293959</v>
      </c>
      <c r="D22">
        <f>BAU_Lancet_formatting!L22</f>
        <v>117081807.860783</v>
      </c>
      <c r="E22">
        <f>OrgBASE_formatting!L22</f>
        <v>222903030.22113499</v>
      </c>
      <c r="F22">
        <f>OA_swiss_formatting!L22</f>
        <v>214828223.97896859</v>
      </c>
      <c r="G22">
        <f>'0A_lancet_formatting'!L22</f>
        <v>179023519.98247391</v>
      </c>
      <c r="J22" t="s">
        <v>19</v>
      </c>
      <c r="K22">
        <v>145779111.92055759</v>
      </c>
      <c r="L22">
        <v>140498169.43293959</v>
      </c>
      <c r="M22">
        <v>117081807.860783</v>
      </c>
      <c r="N22">
        <v>222903030.22113499</v>
      </c>
      <c r="O22">
        <v>214828223.97896859</v>
      </c>
      <c r="P22">
        <v>179023519.98247391</v>
      </c>
    </row>
    <row r="23" spans="1:16" x14ac:dyDescent="0.2">
      <c r="A23" t="s">
        <v>30</v>
      </c>
      <c r="B23">
        <f>ConvBASE_formatting!L23</f>
        <v>897715852.12319231</v>
      </c>
      <c r="C23">
        <f>BAU_swiss_formatting!L23</f>
        <v>242383540.18676829</v>
      </c>
      <c r="D23">
        <f>BAU_Lancet_formatting!L23</f>
        <v>0</v>
      </c>
      <c r="E23">
        <f>OrgBASE_formatting!L23</f>
        <v>2216647057.7548132</v>
      </c>
      <c r="F23">
        <f>OA_swiss_formatting!L23</f>
        <v>518543072.71688539</v>
      </c>
      <c r="G23">
        <f>'0A_lancet_formatting'!L23</f>
        <v>0</v>
      </c>
      <c r="J23" t="s">
        <v>30</v>
      </c>
      <c r="K23">
        <v>897715852.12319231</v>
      </c>
      <c r="L23">
        <v>242383540.18676829</v>
      </c>
      <c r="M23">
        <v>0</v>
      </c>
      <c r="N23">
        <v>2216647057.7548132</v>
      </c>
      <c r="O23">
        <v>518543072.71688539</v>
      </c>
      <c r="P23">
        <v>0</v>
      </c>
    </row>
    <row r="24" spans="1:16" x14ac:dyDescent="0.2">
      <c r="A24" t="s">
        <v>13</v>
      </c>
      <c r="B24">
        <f>ConvBASE_formatting!L24</f>
        <v>296476748.88838822</v>
      </c>
      <c r="C24">
        <f>BAU_swiss_formatting!L24</f>
        <v>61118964.729739428</v>
      </c>
      <c r="D24">
        <f>BAU_Lancet_formatting!L24</f>
        <v>240930023.63584021</v>
      </c>
      <c r="E24">
        <f>OrgBASE_formatting!L24</f>
        <v>315108444.80710852</v>
      </c>
      <c r="F24">
        <f>OA_swiss_formatting!L24</f>
        <v>64959906.624782227</v>
      </c>
      <c r="G24">
        <f>'0A_lancet_formatting'!L24</f>
        <v>256070957.80657679</v>
      </c>
      <c r="J24" t="s">
        <v>13</v>
      </c>
      <c r="K24">
        <v>296476748.88838822</v>
      </c>
      <c r="L24">
        <v>61118964.729739428</v>
      </c>
      <c r="M24">
        <v>240930023.63584021</v>
      </c>
      <c r="N24">
        <v>315108444.80710852</v>
      </c>
      <c r="O24">
        <v>64959906.624782227</v>
      </c>
      <c r="P24">
        <v>256070957.80657679</v>
      </c>
    </row>
    <row r="25" spans="1:16" x14ac:dyDescent="0.2">
      <c r="A25" t="s">
        <v>10</v>
      </c>
      <c r="B25">
        <f>ConvBASE_formatting!L25</f>
        <v>16795520.547479261</v>
      </c>
      <c r="C25">
        <f>BAU_swiss_formatting!L25</f>
        <v>394753972.6013391</v>
      </c>
      <c r="D25">
        <f>BAU_Lancet_formatting!L25</f>
        <v>305694142.71019047</v>
      </c>
      <c r="E25">
        <f>OrgBASE_formatting!L25</f>
        <v>16677993.34218234</v>
      </c>
      <c r="F25">
        <f>OA_swiss_formatting!L25</f>
        <v>389467853.82365328</v>
      </c>
      <c r="G25">
        <f>'0A_lancet_formatting'!L25</f>
        <v>301625919.4014706</v>
      </c>
      <c r="J25" t="s">
        <v>10</v>
      </c>
      <c r="K25">
        <v>10786664.216820391</v>
      </c>
      <c r="L25">
        <v>394753972.6013391</v>
      </c>
      <c r="M25">
        <v>305694142.71019047</v>
      </c>
      <c r="N25">
        <v>16677993.34218234</v>
      </c>
      <c r="O25">
        <v>389467853.82365328</v>
      </c>
      <c r="P25">
        <v>301625919.4014706</v>
      </c>
    </row>
    <row r="26" spans="1:16" x14ac:dyDescent="0.2">
      <c r="A26" t="s">
        <v>14</v>
      </c>
      <c r="B26">
        <f>ConvBASE_formatting!L26</f>
        <v>3170480.149410374</v>
      </c>
      <c r="C26">
        <f>BAU_swiss_formatting!L26</f>
        <v>74037689.909509093</v>
      </c>
      <c r="D26">
        <f>BAU_Lancet_formatting!L26</f>
        <v>57338971.804918751</v>
      </c>
      <c r="E26">
        <f>OrgBASE_formatting!L26</f>
        <v>3127123.7516591889</v>
      </c>
      <c r="F26">
        <f>OA_swiss_formatting!L26</f>
        <v>73025222.591934979</v>
      </c>
      <c r="G26">
        <f>'0A_lancet_formatting'!L26</f>
        <v>56554859.887775742</v>
      </c>
      <c r="J26" t="s">
        <v>14</v>
      </c>
      <c r="K26">
        <v>1568118.4612346729</v>
      </c>
      <c r="L26">
        <v>74037689.909509093</v>
      </c>
      <c r="M26">
        <v>57338971.804918751</v>
      </c>
      <c r="N26">
        <v>3127123.7516591889</v>
      </c>
      <c r="O26">
        <v>73025222.591934979</v>
      </c>
      <c r="P26">
        <v>56554859.887775742</v>
      </c>
    </row>
    <row r="27" spans="1:16" x14ac:dyDescent="0.2">
      <c r="A27" t="s">
        <v>15</v>
      </c>
      <c r="B27">
        <f>ConvBASE_formatting!L27</f>
        <v>9758707.7638474405</v>
      </c>
      <c r="C27">
        <f>BAU_swiss_formatting!L27</f>
        <v>154615822.72649899</v>
      </c>
      <c r="D27">
        <f>BAU_Lancet_formatting!L27</f>
        <v>7395056.3936062306</v>
      </c>
      <c r="E27">
        <f>OrgBASE_formatting!L27</f>
        <v>10290847.67146506</v>
      </c>
      <c r="F27">
        <f>OA_swiss_formatting!L27</f>
        <v>167550628.4736155</v>
      </c>
      <c r="G27">
        <f>'0A_lancet_formatting'!L27</f>
        <v>7724820.4765104111</v>
      </c>
      <c r="J27" t="s">
        <v>15</v>
      </c>
      <c r="K27">
        <v>9758707.7638474405</v>
      </c>
      <c r="L27">
        <v>154615822.72649899</v>
      </c>
      <c r="M27">
        <v>7395056.3936062306</v>
      </c>
      <c r="N27">
        <v>10290847.67146506</v>
      </c>
      <c r="O27">
        <v>167550628.4736155</v>
      </c>
      <c r="P27">
        <v>7724820.4765104111</v>
      </c>
    </row>
    <row r="28" spans="1:16" x14ac:dyDescent="0.2">
      <c r="A28" t="s">
        <v>16</v>
      </c>
      <c r="B28">
        <f>ConvBASE_formatting!L28</f>
        <v>580672912.55581212</v>
      </c>
      <c r="C28">
        <f>BAU_swiss_formatting!L28</f>
        <v>456174608.47180313</v>
      </c>
      <c r="D28">
        <f>BAU_Lancet_formatting!L28</f>
        <v>473751601.76685882</v>
      </c>
      <c r="E28">
        <f>OrgBASE_formatting!L28</f>
        <v>409222867.70756632</v>
      </c>
      <c r="F28">
        <f>OA_swiss_formatting!L28</f>
        <v>321906917.75583673</v>
      </c>
      <c r="G28">
        <f>'0A_lancet_formatting'!L28</f>
        <v>334234409.91040742</v>
      </c>
      <c r="J28" t="s">
        <v>16</v>
      </c>
      <c r="K28">
        <v>578455133.08842325</v>
      </c>
      <c r="L28">
        <v>456174608.47180313</v>
      </c>
      <c r="M28">
        <v>473751601.76685882</v>
      </c>
      <c r="N28">
        <v>409222867.70756632</v>
      </c>
      <c r="O28">
        <v>321906917.75583673</v>
      </c>
      <c r="P28">
        <v>334234409.91040742</v>
      </c>
    </row>
    <row r="29" spans="1:16" x14ac:dyDescent="0.2">
      <c r="A29" t="s">
        <v>17</v>
      </c>
      <c r="B29">
        <f>ConvBASE_formatting!L29</f>
        <v>94457728.704648167</v>
      </c>
      <c r="C29">
        <f>BAU_swiss_formatting!L29</f>
        <v>74013477.957975939</v>
      </c>
      <c r="D29">
        <f>BAU_Lancet_formatting!L29</f>
        <v>76899850.273973212</v>
      </c>
      <c r="E29">
        <f>OrgBASE_formatting!L29</f>
        <v>67199750.070815265</v>
      </c>
      <c r="F29">
        <f>OA_swiss_formatting!L29</f>
        <v>52861328.45028872</v>
      </c>
      <c r="G29">
        <f>'0A_lancet_formatting'!L29</f>
        <v>54885663.982727893</v>
      </c>
      <c r="J29" t="s">
        <v>17</v>
      </c>
      <c r="K29">
        <v>92593940.9544186</v>
      </c>
      <c r="L29">
        <v>74013477.957975939</v>
      </c>
      <c r="M29">
        <v>76899850.273973212</v>
      </c>
      <c r="N29">
        <v>67199750.070815265</v>
      </c>
      <c r="O29">
        <v>52861328.45028872</v>
      </c>
      <c r="P29">
        <v>54885663.982727893</v>
      </c>
    </row>
    <row r="30" spans="1:16" x14ac:dyDescent="0.2">
      <c r="A30" t="s">
        <v>11</v>
      </c>
      <c r="B30">
        <f>ConvBASE_formatting!L30</f>
        <v>290796631.33100837</v>
      </c>
      <c r="C30">
        <f>BAU_swiss_formatting!L30</f>
        <v>618581072.2486707</v>
      </c>
      <c r="D30">
        <f>BAU_Lancet_formatting!L30</f>
        <v>157612406.705001</v>
      </c>
      <c r="E30">
        <f>OrgBASE_formatting!L30</f>
        <v>402432082.07774627</v>
      </c>
      <c r="F30">
        <f>OA_swiss_formatting!L30</f>
        <v>879441121.55516648</v>
      </c>
      <c r="G30">
        <f>'0A_lancet_formatting'!L30</f>
        <v>208615441.83534029</v>
      </c>
      <c r="J30" t="s">
        <v>11</v>
      </c>
      <c r="K30">
        <v>284345828.41743582</v>
      </c>
      <c r="L30">
        <v>618581072.2486707</v>
      </c>
      <c r="M30">
        <v>157612406.705001</v>
      </c>
      <c r="N30">
        <v>402432082.07774627</v>
      </c>
      <c r="O30">
        <v>879441121.55516648</v>
      </c>
      <c r="P30">
        <v>208615441.83534029</v>
      </c>
    </row>
    <row r="31" spans="1:16" x14ac:dyDescent="0.2">
      <c r="A31" t="s">
        <v>12</v>
      </c>
      <c r="B31">
        <f>ConvBASE_formatting!L31</f>
        <v>560417133.80116785</v>
      </c>
      <c r="C31">
        <f>BAU_swiss_formatting!L31</f>
        <v>246101581.0844782</v>
      </c>
      <c r="D31">
        <f>BAU_Lancet_formatting!L31</f>
        <v>325540663.08928257</v>
      </c>
      <c r="E31">
        <f>OrgBASE_formatting!L31</f>
        <v>758641659.74935007</v>
      </c>
      <c r="F31">
        <f>OA_swiss_formatting!L31</f>
        <v>332507516.64276952</v>
      </c>
      <c r="G31">
        <f>'0A_lancet_formatting'!L31</f>
        <v>440207262.47686487</v>
      </c>
      <c r="J31" t="s">
        <v>12</v>
      </c>
      <c r="K31">
        <v>560317658.05279315</v>
      </c>
      <c r="L31">
        <v>246101581.0844782</v>
      </c>
      <c r="M31">
        <v>325540663.08928257</v>
      </c>
      <c r="N31">
        <v>758641659.74935007</v>
      </c>
      <c r="O31">
        <v>332507516.64276952</v>
      </c>
      <c r="P31">
        <v>440207262.47686487</v>
      </c>
    </row>
    <row r="32" spans="1:16" x14ac:dyDescent="0.2">
      <c r="A32" t="s">
        <v>20</v>
      </c>
      <c r="B32">
        <f>ConvBASE_formatting!L32</f>
        <v>75965010.613260597</v>
      </c>
      <c r="C32">
        <f>BAU_swiss_formatting!L32</f>
        <v>88970256.340103716</v>
      </c>
      <c r="D32">
        <f>BAU_Lancet_formatting!L32</f>
        <v>74329584.428470328</v>
      </c>
      <c r="E32">
        <f>OrgBASE_formatting!L32</f>
        <v>101666746.8650351</v>
      </c>
      <c r="F32">
        <f>OA_swiss_formatting!L32</f>
        <v>119298643.2055071</v>
      </c>
      <c r="G32">
        <f>'0A_lancet_formatting'!L32</f>
        <v>99449513.48333919</v>
      </c>
      <c r="J32" t="s">
        <v>20</v>
      </c>
      <c r="K32">
        <v>75965010.613260597</v>
      </c>
      <c r="L32">
        <v>88970256.340103716</v>
      </c>
      <c r="M32">
        <v>74329584.428470328</v>
      </c>
      <c r="N32">
        <v>101666746.8650351</v>
      </c>
      <c r="O32">
        <v>119298643.2055071</v>
      </c>
      <c r="P32">
        <v>99449513.48333919</v>
      </c>
    </row>
    <row r="33" spans="1:16" x14ac:dyDescent="0.2">
      <c r="A33" t="s">
        <v>21</v>
      </c>
      <c r="B33">
        <f>ConvBASE_formatting!L33</f>
        <v>1489453105.169363</v>
      </c>
      <c r="C33">
        <f>BAU_swiss_formatting!L33</f>
        <v>1918270541.1973491</v>
      </c>
      <c r="D33">
        <f>BAU_Lancet_formatting!L33</f>
        <v>1435528767.397929</v>
      </c>
      <c r="E33">
        <f>OrgBASE_formatting!L33</f>
        <v>234356473.2503542</v>
      </c>
      <c r="F33">
        <f>OA_swiss_formatting!L33</f>
        <v>275000530.13706011</v>
      </c>
      <c r="G33">
        <f>'0A_lancet_formatting'!L33</f>
        <v>229245431.42271471</v>
      </c>
      <c r="J33" t="s">
        <v>21</v>
      </c>
      <c r="K33">
        <v>1489453105.169363</v>
      </c>
      <c r="L33">
        <v>1918270541.1973491</v>
      </c>
      <c r="M33">
        <v>1435528767.397929</v>
      </c>
      <c r="N33">
        <v>234356473.2503542</v>
      </c>
      <c r="O33">
        <v>275000530.13706011</v>
      </c>
      <c r="P33">
        <v>229245431.42271471</v>
      </c>
    </row>
    <row r="34" spans="1:16" x14ac:dyDescent="0.2">
      <c r="A34" t="s">
        <v>22</v>
      </c>
      <c r="B34">
        <f>ConvBASE_formatting!L34</f>
        <v>641571705.97936761</v>
      </c>
      <c r="C34">
        <f>BAU_swiss_formatting!L34</f>
        <v>752838429.5013175</v>
      </c>
      <c r="D34">
        <f>BAU_Lancet_formatting!L34</f>
        <v>627579774.03393507</v>
      </c>
      <c r="E34">
        <f>OrgBASE_formatting!L34</f>
        <v>784821309.84756958</v>
      </c>
      <c r="F34">
        <f>OA_swiss_formatting!L34</f>
        <v>920931576.06269526</v>
      </c>
      <c r="G34">
        <f>'0A_lancet_formatting'!L34</f>
        <v>767705270.82282877</v>
      </c>
      <c r="J34" t="s">
        <v>22</v>
      </c>
      <c r="K34">
        <v>641571705.97936761</v>
      </c>
      <c r="L34">
        <v>752838429.5013175</v>
      </c>
      <c r="M34">
        <v>627579774.03393507</v>
      </c>
      <c r="N34">
        <v>784821309.84756958</v>
      </c>
      <c r="O34">
        <v>920931576.06269526</v>
      </c>
      <c r="P34">
        <v>767705270.82282877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8DE3-1501-5C4A-9547-A268AD277AF6}">
  <dimension ref="A1:AH7"/>
  <sheetViews>
    <sheetView workbookViewId="0">
      <selection activeCell="H18" sqref="H18"/>
    </sheetView>
  </sheetViews>
  <sheetFormatPr baseColWidth="10" defaultRowHeight="15" x14ac:dyDescent="0.2"/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10</v>
      </c>
      <c r="Z1" t="s">
        <v>14</v>
      </c>
      <c r="AA1" t="s">
        <v>15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75</v>
      </c>
      <c r="B2">
        <v>413689932.58307528</v>
      </c>
      <c r="C2">
        <v>1351960464.0411611</v>
      </c>
      <c r="D2">
        <v>792867817.25490427</v>
      </c>
      <c r="E2">
        <v>2068402898.5600619</v>
      </c>
      <c r="F2">
        <v>328322475.76031828</v>
      </c>
      <c r="G2">
        <v>24380047.044254381</v>
      </c>
      <c r="H2">
        <v>5841786.7005716842</v>
      </c>
      <c r="I2">
        <v>80765922.919592768</v>
      </c>
      <c r="J2">
        <v>7331318010.6830959</v>
      </c>
      <c r="K2">
        <v>441696960.43520528</v>
      </c>
      <c r="L2">
        <v>4731030601.0249729</v>
      </c>
      <c r="M2">
        <v>213356398.15232551</v>
      </c>
      <c r="N2">
        <v>297381873.62909442</v>
      </c>
      <c r="O2">
        <v>83275863.991605476</v>
      </c>
      <c r="P2">
        <v>144890556.46976879</v>
      </c>
      <c r="Q2">
        <v>1291850.2689898401</v>
      </c>
      <c r="R2">
        <v>-10190132.347649749</v>
      </c>
      <c r="S2">
        <v>14479320.381947961</v>
      </c>
      <c r="T2">
        <v>1060970223.679595</v>
      </c>
      <c r="U2">
        <v>495911057.27280772</v>
      </c>
      <c r="V2">
        <v>145779111.92055759</v>
      </c>
      <c r="W2">
        <v>897715852.12319231</v>
      </c>
      <c r="X2">
        <v>296476748.88838822</v>
      </c>
      <c r="Y2">
        <v>10786664.216820391</v>
      </c>
      <c r="Z2">
        <v>1568118.4612346729</v>
      </c>
      <c r="AA2">
        <v>9758707.7638474405</v>
      </c>
      <c r="AB2">
        <v>578455133.08842325</v>
      </c>
      <c r="AC2">
        <v>92593940.9544186</v>
      </c>
      <c r="AD2">
        <v>284345828.41743582</v>
      </c>
      <c r="AE2">
        <v>560317658.05279315</v>
      </c>
      <c r="AF2">
        <v>75965010.613260597</v>
      </c>
      <c r="AG2">
        <v>1489453105.169363</v>
      </c>
      <c r="AH2">
        <v>641571705.97936761</v>
      </c>
    </row>
    <row r="3" spans="1:34" x14ac:dyDescent="0.2">
      <c r="A3" t="s">
        <v>64</v>
      </c>
      <c r="B3">
        <v>954898788.45494187</v>
      </c>
      <c r="C3">
        <v>314887532.82491833</v>
      </c>
      <c r="D3">
        <v>184668263.2163671</v>
      </c>
      <c r="E3">
        <v>481755423.2825985</v>
      </c>
      <c r="F3">
        <v>76470175.80241023</v>
      </c>
      <c r="G3">
        <v>31688159.16042529</v>
      </c>
      <c r="H3">
        <v>1360621.0021363699</v>
      </c>
      <c r="I3">
        <v>104976147.7313412</v>
      </c>
      <c r="J3">
        <v>1707550407.086906</v>
      </c>
      <c r="K3">
        <v>607233569.70399988</v>
      </c>
      <c r="L3">
        <v>744238989.00842881</v>
      </c>
      <c r="M3">
        <v>164445780.45879641</v>
      </c>
      <c r="N3">
        <v>147474671.00934649</v>
      </c>
      <c r="O3">
        <v>42220631.207884893</v>
      </c>
      <c r="P3">
        <v>74696228.017894655</v>
      </c>
      <c r="Q3">
        <v>1269389.5147838951</v>
      </c>
      <c r="R3">
        <v>4677899.9874876654</v>
      </c>
      <c r="S3">
        <v>5107698.4792160224</v>
      </c>
      <c r="T3">
        <v>439904872.16882253</v>
      </c>
      <c r="U3">
        <v>478849153.16860181</v>
      </c>
      <c r="V3">
        <v>140498169.43293959</v>
      </c>
      <c r="W3">
        <v>242383540.18676829</v>
      </c>
      <c r="X3">
        <v>61118964.729739428</v>
      </c>
      <c r="Y3">
        <v>394753972.6013391</v>
      </c>
      <c r="Z3">
        <v>74037689.909509093</v>
      </c>
      <c r="AA3">
        <v>154615822.72649899</v>
      </c>
      <c r="AB3">
        <v>456174608.47180313</v>
      </c>
      <c r="AC3">
        <v>74013477.957975939</v>
      </c>
      <c r="AD3">
        <v>618581072.2486707</v>
      </c>
      <c r="AE3">
        <v>246101581.0844782</v>
      </c>
      <c r="AF3">
        <v>88970256.340103716</v>
      </c>
      <c r="AG3">
        <v>1918270541.1973491</v>
      </c>
      <c r="AH3">
        <v>752838429.5013175</v>
      </c>
    </row>
    <row r="4" spans="1:34" x14ac:dyDescent="0.2">
      <c r="A4" t="s">
        <v>65</v>
      </c>
      <c r="B4">
        <v>429574197.7522614</v>
      </c>
      <c r="C4">
        <v>184798080.91426361</v>
      </c>
      <c r="D4">
        <v>108376283.8814245</v>
      </c>
      <c r="E4">
        <v>282727858.08310622</v>
      </c>
      <c r="F4">
        <v>44878060.457601838</v>
      </c>
      <c r="G4">
        <v>2505939.4664081349</v>
      </c>
      <c r="H4">
        <v>798507.79670672922</v>
      </c>
      <c r="I4">
        <v>8301645.7440668875</v>
      </c>
      <c r="J4">
        <v>1002110294.62853</v>
      </c>
      <c r="K4">
        <v>210507637.4973866</v>
      </c>
      <c r="L4">
        <v>3782583926.3038869</v>
      </c>
      <c r="M4">
        <v>160155890.51904041</v>
      </c>
      <c r="N4">
        <v>299269344.46850991</v>
      </c>
      <c r="O4">
        <v>83088427.908428878</v>
      </c>
      <c r="P4">
        <v>204006268.77183649</v>
      </c>
      <c r="Q4">
        <v>2498105.2194013591</v>
      </c>
      <c r="R4">
        <v>14827006.23957598</v>
      </c>
      <c r="S4">
        <v>11952454.370124569</v>
      </c>
      <c r="T4">
        <v>943274429.78640604</v>
      </c>
      <c r="U4">
        <v>403194529.67093968</v>
      </c>
      <c r="V4">
        <v>117081807.860783</v>
      </c>
      <c r="W4">
        <v>0</v>
      </c>
      <c r="X4">
        <v>240930023.63584021</v>
      </c>
      <c r="Y4">
        <v>305694142.71019047</v>
      </c>
      <c r="Z4">
        <v>57338971.804918751</v>
      </c>
      <c r="AA4">
        <v>7395056.3936062306</v>
      </c>
      <c r="AB4">
        <v>473751601.76685882</v>
      </c>
      <c r="AC4">
        <v>76899850.273973212</v>
      </c>
      <c r="AD4">
        <v>157612406.705001</v>
      </c>
      <c r="AE4">
        <v>325540663.08928257</v>
      </c>
      <c r="AF4">
        <v>74329584.428470328</v>
      </c>
      <c r="AG4">
        <v>1435528767.397929</v>
      </c>
      <c r="AH4">
        <v>627579774.03393507</v>
      </c>
    </row>
    <row r="5" spans="1:34" x14ac:dyDescent="0.2">
      <c r="A5" t="s">
        <v>76</v>
      </c>
      <c r="B5">
        <v>383304776.83351767</v>
      </c>
      <c r="C5">
        <v>1166160876.463186</v>
      </c>
      <c r="D5">
        <v>614061907.16943347</v>
      </c>
      <c r="E5">
        <v>1778989219.4765201</v>
      </c>
      <c r="F5">
        <v>139631188.37296939</v>
      </c>
      <c r="G5">
        <v>12537676.9287869</v>
      </c>
      <c r="H5">
        <v>2787932.9012657818</v>
      </c>
      <c r="I5">
        <v>38544709.923522793</v>
      </c>
      <c r="J5">
        <v>4968307880.7006865</v>
      </c>
      <c r="K5">
        <v>453681261.88301861</v>
      </c>
      <c r="L5">
        <v>7423508667.9663258</v>
      </c>
      <c r="M5">
        <v>213356398.15232551</v>
      </c>
      <c r="N5">
        <v>256943672.2569862</v>
      </c>
      <c r="O5">
        <v>69177142.530727059</v>
      </c>
      <c r="P5">
        <v>128312722.4335247</v>
      </c>
      <c r="Q5">
        <v>962240.60691441293</v>
      </c>
      <c r="R5">
        <v>16275471.80232151</v>
      </c>
      <c r="S5">
        <v>13135102.58669767</v>
      </c>
      <c r="T5">
        <v>762386655.38543022</v>
      </c>
      <c r="U5">
        <v>672413297.06841409</v>
      </c>
      <c r="V5">
        <v>222903030.22113499</v>
      </c>
      <c r="W5">
        <v>2216647057.7548132</v>
      </c>
      <c r="X5">
        <v>315108444.80710852</v>
      </c>
      <c r="Y5">
        <v>16677993.34218234</v>
      </c>
      <c r="Z5">
        <v>3127123.7516591889</v>
      </c>
      <c r="AA5">
        <v>10290847.67146506</v>
      </c>
      <c r="AB5">
        <v>409222867.70756632</v>
      </c>
      <c r="AC5">
        <v>67199750.070815265</v>
      </c>
      <c r="AD5">
        <v>402432082.07774627</v>
      </c>
      <c r="AE5">
        <v>758641659.74935007</v>
      </c>
      <c r="AF5">
        <v>101666746.8650351</v>
      </c>
      <c r="AG5">
        <v>234356473.2503542</v>
      </c>
      <c r="AH5">
        <v>784821309.84756958</v>
      </c>
    </row>
    <row r="6" spans="1:34" x14ac:dyDescent="0.2">
      <c r="A6" t="s">
        <v>66</v>
      </c>
      <c r="B6">
        <v>884762326.02981222</v>
      </c>
      <c r="C6">
        <v>271612618.14476931</v>
      </c>
      <c r="D6">
        <v>143022258.4855558</v>
      </c>
      <c r="E6">
        <v>414347564.99361169</v>
      </c>
      <c r="F6">
        <v>32521750.141087811</v>
      </c>
      <c r="G6">
        <v>16295944.84785958</v>
      </c>
      <c r="H6">
        <v>649342.44477601151</v>
      </c>
      <c r="I6">
        <v>50098791.878125712</v>
      </c>
      <c r="J6">
        <v>1157177485.9392681</v>
      </c>
      <c r="K6">
        <v>623709277.71293485</v>
      </c>
      <c r="L6">
        <v>1167793035.358006</v>
      </c>
      <c r="M6">
        <v>164445780.45879641</v>
      </c>
      <c r="N6">
        <v>105531184.3988317</v>
      </c>
      <c r="O6">
        <v>28412241.953531612</v>
      </c>
      <c r="P6">
        <v>52700241.46889741</v>
      </c>
      <c r="Q6">
        <v>395208.76319836138</v>
      </c>
      <c r="R6">
        <v>6684616.129526332</v>
      </c>
      <c r="S6">
        <v>5394812.493331111</v>
      </c>
      <c r="T6">
        <v>313125308.77280962</v>
      </c>
      <c r="U6">
        <v>648054691.07235754</v>
      </c>
      <c r="V6">
        <v>214828223.97896859</v>
      </c>
      <c r="W6">
        <v>518543072.71688539</v>
      </c>
      <c r="X6">
        <v>64959906.624782227</v>
      </c>
      <c r="Y6">
        <v>389467853.82365328</v>
      </c>
      <c r="Z6">
        <v>73025222.591934979</v>
      </c>
      <c r="AA6">
        <v>167550628.4736155</v>
      </c>
      <c r="AB6">
        <v>321906917.75583673</v>
      </c>
      <c r="AC6">
        <v>52861328.45028872</v>
      </c>
      <c r="AD6">
        <v>879441121.55516648</v>
      </c>
      <c r="AE6">
        <v>332507516.64276952</v>
      </c>
      <c r="AF6">
        <v>119298643.2055071</v>
      </c>
      <c r="AG6">
        <v>275000530.13706011</v>
      </c>
      <c r="AH6">
        <v>920931576.06269526</v>
      </c>
    </row>
    <row r="7" spans="1:34" x14ac:dyDescent="0.2">
      <c r="A7" t="s">
        <v>67</v>
      </c>
      <c r="B7">
        <v>398022356.9250192</v>
      </c>
      <c r="C7">
        <v>159401326.99112079</v>
      </c>
      <c r="D7">
        <v>83935488.518848509</v>
      </c>
      <c r="E7">
        <v>243168200.89822939</v>
      </c>
      <c r="F7">
        <v>19086043.071091749</v>
      </c>
      <c r="G7">
        <v>1288703.8066781019</v>
      </c>
      <c r="H7">
        <v>381079.67176173732</v>
      </c>
      <c r="I7">
        <v>3961875.4485288202</v>
      </c>
      <c r="J7">
        <v>679112878.0499202</v>
      </c>
      <c r="K7">
        <v>216219216.27381739</v>
      </c>
      <c r="L7">
        <v>5935291257.2883158</v>
      </c>
      <c r="M7">
        <v>160155890.51904041</v>
      </c>
      <c r="N7">
        <v>207680935.98221481</v>
      </c>
      <c r="O7">
        <v>55914098.149057843</v>
      </c>
      <c r="P7">
        <v>103711860.49979091</v>
      </c>
      <c r="Q7">
        <v>777754.23745095229</v>
      </c>
      <c r="R7">
        <v>13155043.624026719</v>
      </c>
      <c r="S7">
        <v>10616764.27158487</v>
      </c>
      <c r="T7">
        <v>616217448.67270744</v>
      </c>
      <c r="U7">
        <v>540045575.89363134</v>
      </c>
      <c r="V7">
        <v>179023519.98247391</v>
      </c>
      <c r="W7">
        <v>0</v>
      </c>
      <c r="X7">
        <v>256070957.80657679</v>
      </c>
      <c r="Y7">
        <v>301625919.4014706</v>
      </c>
      <c r="Z7">
        <v>56554859.887775742</v>
      </c>
      <c r="AA7">
        <v>7724820.4765104111</v>
      </c>
      <c r="AB7">
        <v>334234409.91040742</v>
      </c>
      <c r="AC7">
        <v>54885663.982727893</v>
      </c>
      <c r="AD7">
        <v>208615441.83534029</v>
      </c>
      <c r="AE7">
        <v>440207262.47686487</v>
      </c>
      <c r="AF7">
        <v>99449513.48333919</v>
      </c>
      <c r="AG7">
        <v>229245431.42271471</v>
      </c>
      <c r="AH7">
        <v>767705270.82282877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D0EF-F934-AB4F-A2F4-1E8346197657}">
  <dimension ref="A1:R34"/>
  <sheetViews>
    <sheetView workbookViewId="0">
      <selection activeCell="L1" sqref="L1:R34"/>
    </sheetView>
  </sheetViews>
  <sheetFormatPr baseColWidth="10" defaultRowHeight="15" x14ac:dyDescent="0.2"/>
  <cols>
    <col min="2" max="2" width="11.1640625" bestFit="1" customWidth="1"/>
    <col min="3" max="3" width="12.1640625" bestFit="1" customWidth="1"/>
    <col min="5" max="5" width="11.1640625" bestFit="1" customWidth="1"/>
  </cols>
  <sheetData>
    <row r="1" spans="1:18" x14ac:dyDescent="0.2">
      <c r="A1" t="s">
        <v>9</v>
      </c>
      <c r="B1" t="s">
        <v>75</v>
      </c>
      <c r="C1" t="s">
        <v>64</v>
      </c>
      <c r="D1" t="s">
        <v>65</v>
      </c>
      <c r="E1" t="s">
        <v>76</v>
      </c>
      <c r="F1" t="s">
        <v>66</v>
      </c>
      <c r="G1" t="s">
        <v>67</v>
      </c>
      <c r="L1" t="s">
        <v>9</v>
      </c>
      <c r="M1" t="s">
        <v>75</v>
      </c>
      <c r="N1" t="s">
        <v>64</v>
      </c>
      <c r="O1" t="s">
        <v>65</v>
      </c>
      <c r="P1" t="s">
        <v>76</v>
      </c>
      <c r="Q1" t="s">
        <v>66</v>
      </c>
      <c r="R1" t="s">
        <v>67</v>
      </c>
    </row>
    <row r="2" spans="1:18" x14ac:dyDescent="0.2">
      <c r="A2" t="s">
        <v>32</v>
      </c>
      <c r="B2">
        <f>ConvBASE_formatting!K2</f>
        <v>49919608.43629989</v>
      </c>
      <c r="C2">
        <f>BAU_swiss_formatting!K2</f>
        <v>115226815.6934067</v>
      </c>
      <c r="D2">
        <f>BAU_Lancet_formatting!K2</f>
        <v>51836349.05551932</v>
      </c>
      <c r="E2">
        <f>OrgBASE_formatting!K2</f>
        <v>49268027.196073763</v>
      </c>
      <c r="F2">
        <f>OA_swiss_formatting!K2</f>
        <v>113722804.8682292</v>
      </c>
      <c r="G2">
        <f>'0A_lancet_formatting'!K2</f>
        <v>51159749.34521731</v>
      </c>
      <c r="L2" t="s">
        <v>32</v>
      </c>
      <c r="M2">
        <v>49919608.43629989</v>
      </c>
      <c r="N2">
        <v>115226815.6934067</v>
      </c>
      <c r="O2">
        <v>51836349.05551932</v>
      </c>
      <c r="P2">
        <v>49268027.196073763</v>
      </c>
      <c r="Q2">
        <v>113722804.8682292</v>
      </c>
      <c r="R2">
        <v>51159749.34521731</v>
      </c>
    </row>
    <row r="3" spans="1:18" x14ac:dyDescent="0.2">
      <c r="A3" t="s">
        <v>36</v>
      </c>
      <c r="B3">
        <f>ConvBASE_formatting!K3</f>
        <v>149595898.58070201</v>
      </c>
      <c r="C3">
        <f>BAU_swiss_formatting!K3</f>
        <v>34842648.640773997</v>
      </c>
      <c r="D3">
        <f>BAU_Lancet_formatting!K3</f>
        <v>20448109.028073531</v>
      </c>
      <c r="E3">
        <f>OrgBASE_formatting!K3</f>
        <v>155656332.76158291</v>
      </c>
      <c r="F3">
        <f>OA_swiss_formatting!K3</f>
        <v>36254195.219111867</v>
      </c>
      <c r="G3">
        <f>'0A_lancet_formatting'!K3</f>
        <v>21276503.523269281</v>
      </c>
      <c r="L3" t="s">
        <v>36</v>
      </c>
      <c r="M3">
        <v>149595898.58070201</v>
      </c>
      <c r="N3">
        <v>34842648.640773997</v>
      </c>
      <c r="O3">
        <v>20448109.028073531</v>
      </c>
      <c r="P3">
        <v>155656332.76158291</v>
      </c>
      <c r="Q3">
        <v>36254195.219111867</v>
      </c>
      <c r="R3">
        <v>21276503.523269281</v>
      </c>
    </row>
    <row r="4" spans="1:18" x14ac:dyDescent="0.2">
      <c r="A4" t="s">
        <v>42</v>
      </c>
      <c r="B4">
        <f>ConvBASE_formatting!K4</f>
        <v>75794599.072856292</v>
      </c>
      <c r="C4">
        <f>BAU_swiss_formatting!K4</f>
        <v>17653455.80607076</v>
      </c>
      <c r="D4">
        <f>BAU_Lancet_formatting!K4</f>
        <v>10360285.544491651</v>
      </c>
      <c r="E4">
        <f>OrgBASE_formatting!K4</f>
        <v>83347075.954354912</v>
      </c>
      <c r="F4">
        <f>OA_swiss_formatting!K4</f>
        <v>19412516.721819501</v>
      </c>
      <c r="G4">
        <f>'0A_lancet_formatting'!K4</f>
        <v>11392625.81698633</v>
      </c>
      <c r="L4" t="s">
        <v>42</v>
      </c>
      <c r="M4">
        <v>75794599.072856292</v>
      </c>
      <c r="N4">
        <v>17653455.80607076</v>
      </c>
      <c r="O4">
        <v>10360285.544491651</v>
      </c>
      <c r="P4">
        <v>83347075.954354912</v>
      </c>
      <c r="Q4">
        <v>19412516.721819501</v>
      </c>
      <c r="R4">
        <v>11392625.81698633</v>
      </c>
    </row>
    <row r="5" spans="1:18" x14ac:dyDescent="0.2">
      <c r="A5" t="s">
        <v>37</v>
      </c>
      <c r="B5">
        <f>ConvBASE_formatting!K5</f>
        <v>228015045.93626931</v>
      </c>
      <c r="C5">
        <f>BAU_swiss_formatting!K5</f>
        <v>53107392.687517457</v>
      </c>
      <c r="D5">
        <f>BAU_Lancet_formatting!K5</f>
        <v>31167141.369392421</v>
      </c>
      <c r="E5">
        <f>OrgBASE_formatting!K5</f>
        <v>237455177.51027671</v>
      </c>
      <c r="F5">
        <f>OA_swiss_formatting!K5</f>
        <v>55306110.638186231</v>
      </c>
      <c r="G5">
        <f>'0A_lancet_formatting'!K5</f>
        <v>32457503.214176059</v>
      </c>
      <c r="L5" t="s">
        <v>37</v>
      </c>
      <c r="M5">
        <v>228015045.93626931</v>
      </c>
      <c r="N5">
        <v>53107392.687517457</v>
      </c>
      <c r="O5">
        <v>31167141.369392421</v>
      </c>
      <c r="P5">
        <v>237455177.51027671</v>
      </c>
      <c r="Q5">
        <v>55306110.638186231</v>
      </c>
      <c r="R5">
        <v>32457503.214176059</v>
      </c>
    </row>
    <row r="6" spans="1:18" x14ac:dyDescent="0.2">
      <c r="A6" t="s">
        <v>39</v>
      </c>
      <c r="B6">
        <f>ConvBASE_formatting!K6</f>
        <v>43113221.998909473</v>
      </c>
      <c r="C6">
        <f>BAU_swiss_formatting!K6</f>
        <v>10041577.74465532</v>
      </c>
      <c r="D6">
        <f>BAU_Lancet_formatting!K6</f>
        <v>5893101.8319974449</v>
      </c>
      <c r="E6">
        <f>OrgBASE_formatting!K6</f>
        <v>6307082.5991987344</v>
      </c>
      <c r="F6">
        <f>OA_swiss_formatting!K6</f>
        <v>1468993.9031561781</v>
      </c>
      <c r="G6">
        <f>'0A_lancet_formatting'!K6</f>
        <v>862108.61301058461</v>
      </c>
      <c r="L6" t="s">
        <v>39</v>
      </c>
      <c r="M6">
        <v>43113221.998909473</v>
      </c>
      <c r="N6">
        <v>10041577.74465532</v>
      </c>
      <c r="O6">
        <v>5893101.8319974449</v>
      </c>
      <c r="P6">
        <v>6307082.5991987344</v>
      </c>
      <c r="Q6">
        <v>1468993.9031561781</v>
      </c>
      <c r="R6">
        <v>862108.61301058461</v>
      </c>
    </row>
    <row r="7" spans="1:18" x14ac:dyDescent="0.2">
      <c r="A7" t="s">
        <v>40</v>
      </c>
      <c r="B7">
        <f>ConvBASE_formatting!K7</f>
        <v>1618346.576892266</v>
      </c>
      <c r="C7">
        <f>BAU_swiss_formatting!K7</f>
        <v>2103458.7756210761</v>
      </c>
      <c r="D7">
        <f>BAU_Lancet_formatting!K7</f>
        <v>166344.16455388209</v>
      </c>
      <c r="E7">
        <f>OrgBASE_formatting!K7</f>
        <v>506883.10142821277</v>
      </c>
      <c r="F7">
        <f>OA_swiss_formatting!K7</f>
        <v>658825.32402957603</v>
      </c>
      <c r="G7">
        <f>'0A_lancet_formatting'!K7</f>
        <v>52100.734933719781</v>
      </c>
      <c r="L7" t="s">
        <v>40</v>
      </c>
      <c r="M7">
        <v>1618346.576892266</v>
      </c>
      <c r="N7">
        <v>2103458.7756210761</v>
      </c>
      <c r="O7">
        <v>166344.16455388209</v>
      </c>
      <c r="P7">
        <v>506883.10142821277</v>
      </c>
      <c r="Q7">
        <v>658825.32402957603</v>
      </c>
      <c r="R7">
        <v>52100.734933719781</v>
      </c>
    </row>
    <row r="8" spans="1:18" x14ac:dyDescent="0.2">
      <c r="A8" t="s">
        <v>34</v>
      </c>
      <c r="B8">
        <f>ConvBASE_formatting!K8</f>
        <v>830980.8017985099</v>
      </c>
      <c r="C8">
        <f>BAU_swiss_formatting!K8</f>
        <v>193545.22670068161</v>
      </c>
      <c r="D8">
        <f>BAU_Lancet_formatting!K8</f>
        <v>113585.9084147636</v>
      </c>
      <c r="E8">
        <f>OrgBASE_formatting!K8</f>
        <v>197281.7932210897</v>
      </c>
      <c r="F8">
        <f>OA_swiss_formatting!K8</f>
        <v>45949.255759281783</v>
      </c>
      <c r="G8">
        <f>'0A_lancet_formatting'!K8</f>
        <v>26966.244765477091</v>
      </c>
      <c r="L8" t="s">
        <v>34</v>
      </c>
      <c r="M8">
        <v>830980.8017985099</v>
      </c>
      <c r="N8">
        <v>193545.22670068161</v>
      </c>
      <c r="O8">
        <v>113585.9084147636</v>
      </c>
      <c r="P8">
        <v>197281.7932210897</v>
      </c>
      <c r="Q8">
        <v>45949.255759281783</v>
      </c>
      <c r="R8">
        <v>26966.244765477091</v>
      </c>
    </row>
    <row r="9" spans="1:18" x14ac:dyDescent="0.2">
      <c r="A9" t="s">
        <v>35</v>
      </c>
      <c r="B9">
        <f>ConvBASE_formatting!K9</f>
        <v>22285754.491932079</v>
      </c>
      <c r="C9">
        <f>BAU_swiss_formatting!K9</f>
        <v>28966085.83521723</v>
      </c>
      <c r="D9">
        <f>BAU_Lancet_formatting!K9</f>
        <v>2290674.48551853</v>
      </c>
      <c r="E9">
        <f>OrgBASE_formatting!K9</f>
        <v>5290824.5292041814</v>
      </c>
      <c r="F9">
        <f>OA_swiss_formatting!K9</f>
        <v>6876791.0688185366</v>
      </c>
      <c r="G9">
        <f>'0A_lancet_formatting'!K9</f>
        <v>543825.28358154302</v>
      </c>
      <c r="L9" t="s">
        <v>35</v>
      </c>
      <c r="M9">
        <v>22285754.491932079</v>
      </c>
      <c r="N9">
        <v>28966085.83521723</v>
      </c>
      <c r="O9">
        <v>2290674.48551853</v>
      </c>
      <c r="P9">
        <v>5290824.5292041814</v>
      </c>
      <c r="Q9">
        <v>6876791.0688185366</v>
      </c>
      <c r="R9">
        <v>543825.28358154302</v>
      </c>
    </row>
    <row r="10" spans="1:18" x14ac:dyDescent="0.2">
      <c r="A10" t="s">
        <v>41</v>
      </c>
      <c r="B10">
        <f>ConvBASE_formatting!K10</f>
        <v>762411666.81166339</v>
      </c>
      <c r="C10">
        <f>BAU_swiss_formatting!K10</f>
        <v>177574666.67453459</v>
      </c>
      <c r="D10">
        <f>BAU_Lancet_formatting!K10</f>
        <v>104213264.101154</v>
      </c>
      <c r="E10">
        <f>OrgBASE_formatting!K10</f>
        <v>1045497513.7526931</v>
      </c>
      <c r="F10">
        <f>OA_swiss_formatting!K10</f>
        <v>243508698.24707279</v>
      </c>
      <c r="G10">
        <f>'0A_lancet_formatting'!K10</f>
        <v>142907976.43935341</v>
      </c>
      <c r="L10" t="s">
        <v>41</v>
      </c>
      <c r="M10">
        <v>762411666.81166339</v>
      </c>
      <c r="N10">
        <v>177574666.67453459</v>
      </c>
      <c r="O10">
        <v>104213264.101154</v>
      </c>
      <c r="P10">
        <v>1045497513.7526931</v>
      </c>
      <c r="Q10">
        <v>243508698.24707279</v>
      </c>
      <c r="R10">
        <v>142907976.43935341</v>
      </c>
    </row>
    <row r="11" spans="1:18" x14ac:dyDescent="0.2">
      <c r="A11" t="s">
        <v>33</v>
      </c>
      <c r="B11">
        <f>ConvBASE_formatting!K11</f>
        <v>44590616.170177363</v>
      </c>
      <c r="C11">
        <f>BAU_swiss_formatting!K11</f>
        <v>61302027.085807271</v>
      </c>
      <c r="D11">
        <f>BAU_Lancet_formatting!K11</f>
        <v>21251369.389746521</v>
      </c>
      <c r="E11">
        <f>OrgBASE_formatting!K11</f>
        <v>46163410.731229208</v>
      </c>
      <c r="F11">
        <f>OA_swiss_formatting!K11</f>
        <v>63464264.414263278</v>
      </c>
      <c r="G11">
        <f>'0A_lancet_formatting'!K11</f>
        <v>22000944.996944599</v>
      </c>
      <c r="L11" t="s">
        <v>33</v>
      </c>
      <c r="M11">
        <v>44590616.170177363</v>
      </c>
      <c r="N11">
        <v>61302027.085807271</v>
      </c>
      <c r="O11">
        <v>21251369.389746521</v>
      </c>
      <c r="P11">
        <v>46163410.731229208</v>
      </c>
      <c r="Q11">
        <v>63464264.414263278</v>
      </c>
      <c r="R11">
        <v>22000944.996944599</v>
      </c>
    </row>
    <row r="12" spans="1:18" x14ac:dyDescent="0.2">
      <c r="A12" t="s">
        <v>38</v>
      </c>
      <c r="B12">
        <f>ConvBASE_formatting!K12</f>
        <v>888606561.49144709</v>
      </c>
      <c r="C12">
        <f>BAU_swiss_formatting!K12</f>
        <v>139786804.33970839</v>
      </c>
      <c r="D12">
        <f>BAU_Lancet_formatting!K12</f>
        <v>710464416.69126129</v>
      </c>
      <c r="E12">
        <f>OrgBASE_formatting!K12</f>
        <v>1210884485.7786319</v>
      </c>
      <c r="F12">
        <f>OA_swiss_formatting!K12</f>
        <v>190484383.10812011</v>
      </c>
      <c r="G12">
        <f>'0A_lancet_formatting'!K12</f>
        <v>968134129.49066341</v>
      </c>
      <c r="L12" t="s">
        <v>38</v>
      </c>
      <c r="M12">
        <v>888606561.49144709</v>
      </c>
      <c r="N12">
        <v>139786804.33970839</v>
      </c>
      <c r="O12">
        <v>710464416.69126129</v>
      </c>
      <c r="P12">
        <v>1210884485.7786319</v>
      </c>
      <c r="Q12">
        <v>190484383.10812011</v>
      </c>
      <c r="R12">
        <v>968134129.49066341</v>
      </c>
    </row>
    <row r="13" spans="1:18" x14ac:dyDescent="0.2">
      <c r="A13" t="s">
        <v>31</v>
      </c>
      <c r="B13">
        <f>ConvBASE_formatting!K13</f>
        <v>69656159.808957875</v>
      </c>
      <c r="C13">
        <f>BAU_swiss_formatting!K13</f>
        <v>53687921.537598737</v>
      </c>
      <c r="D13">
        <f>BAU_Lancet_formatting!K13</f>
        <v>52287367.057891279</v>
      </c>
      <c r="E13">
        <f>OrgBASE_formatting!K13</f>
        <v>69656159.808957875</v>
      </c>
      <c r="F13">
        <f>OA_swiss_formatting!K13</f>
        <v>53687921.537598737</v>
      </c>
      <c r="G13">
        <f>'0A_lancet_formatting'!K13</f>
        <v>52287367.057891279</v>
      </c>
      <c r="L13" t="s">
        <v>31</v>
      </c>
      <c r="M13">
        <v>69656159.808957875</v>
      </c>
      <c r="N13">
        <v>53687921.537598737</v>
      </c>
      <c r="O13">
        <v>52287367.057891279</v>
      </c>
      <c r="P13">
        <v>69656159.808957875</v>
      </c>
      <c r="Q13">
        <v>53687921.537598737</v>
      </c>
      <c r="R13">
        <v>52287367.057891279</v>
      </c>
    </row>
    <row r="14" spans="1:18" x14ac:dyDescent="0.2">
      <c r="A14" t="s">
        <v>23</v>
      </c>
      <c r="B14">
        <f>ConvBASE_formatting!K14</f>
        <v>16213741.79179919</v>
      </c>
      <c r="C14">
        <f>BAU_swiss_formatting!K14</f>
        <v>6280504.2562958859</v>
      </c>
      <c r="D14">
        <f>BAU_Lancet_formatting!K14</f>
        <v>12981918.129245151</v>
      </c>
      <c r="E14">
        <f>OrgBASE_formatting!K14</f>
        <v>8267477.283995714</v>
      </c>
      <c r="F14">
        <f>OA_swiss_formatting!K14</f>
        <v>3395595.0816250611</v>
      </c>
      <c r="G14">
        <f>'0A_lancet_formatting'!K14</f>
        <v>6682388.4218275174</v>
      </c>
      <c r="L14" t="s">
        <v>23</v>
      </c>
      <c r="M14">
        <v>12898590.282623131</v>
      </c>
      <c r="N14">
        <v>6280504.2562958859</v>
      </c>
      <c r="O14">
        <v>12981918.129245151</v>
      </c>
      <c r="P14">
        <v>8267477.283995714</v>
      </c>
      <c r="Q14">
        <v>3395595.0816250611</v>
      </c>
      <c r="R14">
        <v>6682388.4218275174</v>
      </c>
    </row>
    <row r="15" spans="1:18" x14ac:dyDescent="0.2">
      <c r="A15" t="s">
        <v>24</v>
      </c>
      <c r="B15">
        <f>ConvBASE_formatting!K15</f>
        <v>4538284.7775991596</v>
      </c>
      <c r="C15">
        <f>BAU_swiss_formatting!K15</f>
        <v>1863951.5949636539</v>
      </c>
      <c r="D15">
        <f>BAU_Lancet_formatting!K15</f>
        <v>3668178.4069115338</v>
      </c>
      <c r="E15">
        <f>OrgBASE_formatting!K15</f>
        <v>2225859.2687680768</v>
      </c>
      <c r="F15">
        <f>OA_swiss_formatting!K15</f>
        <v>914198.6758221318</v>
      </c>
      <c r="G15">
        <f>'0A_lancet_formatting'!K15</f>
        <v>1799104.5751074089</v>
      </c>
      <c r="L15" t="s">
        <v>24</v>
      </c>
      <c r="M15">
        <v>3676453.313661993</v>
      </c>
      <c r="N15">
        <v>1863951.5949636539</v>
      </c>
      <c r="O15">
        <v>3668178.4069115338</v>
      </c>
      <c r="P15">
        <v>2225859.2687680768</v>
      </c>
      <c r="Q15">
        <v>914198.6758221318</v>
      </c>
      <c r="R15">
        <v>1799104.5751074089</v>
      </c>
    </row>
    <row r="16" spans="1:18" x14ac:dyDescent="0.2">
      <c r="A16" t="s">
        <v>25</v>
      </c>
      <c r="B16">
        <f>ConvBASE_formatting!K16</f>
        <v>425001786.75520629</v>
      </c>
      <c r="C16">
        <f>BAU_swiss_formatting!K16</f>
        <v>68653278.130147547</v>
      </c>
      <c r="D16">
        <f>BAU_Lancet_formatting!K16</f>
        <v>309062191.21306127</v>
      </c>
      <c r="E16">
        <f>OrgBASE_formatting!K16</f>
        <v>3733350.346239855</v>
      </c>
      <c r="F16">
        <f>OA_swiss_formatting!K16</f>
        <v>1533351.1829800201</v>
      </c>
      <c r="G16">
        <f>'0A_lancet_formatting'!K16</f>
        <v>3017570.6895056148</v>
      </c>
      <c r="L16" t="s">
        <v>25</v>
      </c>
      <c r="M16">
        <v>199156231.41442829</v>
      </c>
      <c r="N16">
        <v>68653278.130147547</v>
      </c>
      <c r="O16">
        <v>309062191.21306127</v>
      </c>
      <c r="P16">
        <v>3733350.346239855</v>
      </c>
      <c r="Q16">
        <v>1533351.1829800201</v>
      </c>
      <c r="R16">
        <v>3017570.6895056148</v>
      </c>
    </row>
    <row r="17" spans="1:18" x14ac:dyDescent="0.2">
      <c r="A17" t="s">
        <v>26</v>
      </c>
      <c r="B17">
        <f>ConvBASE_formatting!K17</f>
        <v>750043.6717841085</v>
      </c>
      <c r="C17">
        <f>BAU_swiss_formatting!K17</f>
        <v>308055.8331674324</v>
      </c>
      <c r="D17">
        <f>BAU_Lancet_formatting!K17</f>
        <v>606240.93372443609</v>
      </c>
      <c r="E17">
        <f>OrgBASE_formatting!K17</f>
        <v>69789.148813236505</v>
      </c>
      <c r="F17">
        <f>OA_swiss_formatting!K17</f>
        <v>28663.603457340709</v>
      </c>
      <c r="G17">
        <f>'0A_lancet_formatting'!K17</f>
        <v>56408.767025166337</v>
      </c>
      <c r="L17" t="s">
        <v>26</v>
      </c>
      <c r="M17">
        <v>313506.61582310859</v>
      </c>
      <c r="N17">
        <v>308055.8331674324</v>
      </c>
      <c r="O17">
        <v>606240.93372443609</v>
      </c>
      <c r="P17">
        <v>69789.148813236505</v>
      </c>
      <c r="Q17">
        <v>28663.603457340709</v>
      </c>
      <c r="R17">
        <v>56408.767025166337</v>
      </c>
    </row>
    <row r="18" spans="1:18" x14ac:dyDescent="0.2">
      <c r="A18" t="s">
        <v>27</v>
      </c>
      <c r="B18">
        <f>ConvBASE_formatting!K18</f>
        <v>2631193.3828482311</v>
      </c>
      <c r="C18">
        <f>BAU_swiss_formatting!K18</f>
        <v>694066.38138137956</v>
      </c>
      <c r="D18">
        <f>BAU_Lancet_formatting!K18</f>
        <v>2000940.3703397859</v>
      </c>
      <c r="E18">
        <f>OrgBASE_formatting!K18</f>
        <v>2241874.5551237818</v>
      </c>
      <c r="F18">
        <f>OA_swiss_formatting!K18</f>
        <v>920776.42931478703</v>
      </c>
      <c r="G18">
        <f>'0A_lancet_formatting'!K18</f>
        <v>1812049.3175529409</v>
      </c>
      <c r="L18" t="s">
        <v>27</v>
      </c>
      <c r="M18">
        <v>-1220451.433602131</v>
      </c>
      <c r="N18">
        <v>694066.38138137956</v>
      </c>
      <c r="O18">
        <v>2000940.3703397859</v>
      </c>
      <c r="P18">
        <v>2241874.5551237818</v>
      </c>
      <c r="Q18">
        <v>920776.42931478703</v>
      </c>
      <c r="R18">
        <v>1812049.3175529409</v>
      </c>
    </row>
    <row r="19" spans="1:18" x14ac:dyDescent="0.2">
      <c r="A19" t="s">
        <v>28</v>
      </c>
      <c r="B19">
        <f>ConvBASE_formatting!K19</f>
        <v>433648.29672215472</v>
      </c>
      <c r="C19">
        <f>BAU_swiss_formatting!K19</f>
        <v>33929.695281520508</v>
      </c>
      <c r="D19">
        <f>BAU_Lancet_formatting!K19</f>
        <v>303598.04574591108</v>
      </c>
      <c r="E19">
        <f>OrgBASE_formatting!K19</f>
        <v>169711.77718664191</v>
      </c>
      <c r="F19">
        <f>OA_swiss_formatting!K19</f>
        <v>69703.545121843286</v>
      </c>
      <c r="G19">
        <f>'0A_lancet_formatting'!K19</f>
        <v>137173.64753032391</v>
      </c>
      <c r="L19" t="s">
        <v>28</v>
      </c>
      <c r="M19">
        <v>403151.01740966708</v>
      </c>
      <c r="N19">
        <v>33929.695281520508</v>
      </c>
      <c r="O19">
        <v>303598.04574591108</v>
      </c>
      <c r="P19">
        <v>169711.77718664191</v>
      </c>
      <c r="Q19">
        <v>69703.545121843286</v>
      </c>
      <c r="R19">
        <v>137173.64753032391</v>
      </c>
    </row>
    <row r="20" spans="1:18" x14ac:dyDescent="0.2">
      <c r="A20" t="s">
        <v>29</v>
      </c>
      <c r="B20">
        <f>ConvBASE_formatting!K20</f>
        <v>49597565.644492328</v>
      </c>
      <c r="C20">
        <f>BAU_swiss_formatting!K20</f>
        <v>19770502.95421423</v>
      </c>
      <c r="D20">
        <f>BAU_Lancet_formatting!K20</f>
        <v>39893196.183640689</v>
      </c>
      <c r="E20">
        <f>OrgBASE_formatting!K20</f>
        <v>44213677.945190281</v>
      </c>
      <c r="F20">
        <f>OA_swiss_formatting!K20</f>
        <v>18159317.795994371</v>
      </c>
      <c r="G20">
        <f>'0A_lancet_formatting'!K20</f>
        <v>35736774.282923251</v>
      </c>
      <c r="L20" t="s">
        <v>29</v>
      </c>
      <c r="M20">
        <v>44598201.321646497</v>
      </c>
      <c r="N20">
        <v>19770502.95421423</v>
      </c>
      <c r="O20">
        <v>39893196.183640689</v>
      </c>
      <c r="P20">
        <v>44213677.945190281</v>
      </c>
      <c r="Q20">
        <v>18159317.795994371</v>
      </c>
      <c r="R20">
        <v>35736774.282923251</v>
      </c>
    </row>
    <row r="21" spans="1:18" x14ac:dyDescent="0.2">
      <c r="A21" t="s">
        <v>18</v>
      </c>
      <c r="B21">
        <f>ConvBASE_formatting!K21</f>
        <v>813219350.40270722</v>
      </c>
      <c r="C21">
        <f>BAU_swiss_formatting!K21</f>
        <v>788622867.86929655</v>
      </c>
      <c r="D21">
        <f>BAU_Lancet_formatting!K21</f>
        <v>679558978.27837551</v>
      </c>
      <c r="E21">
        <f>OrgBASE_formatting!K21</f>
        <v>1763951098.5726781</v>
      </c>
      <c r="F21">
        <f>OA_swiss_formatting!K21</f>
        <v>1700050830.6961031</v>
      </c>
      <c r="G21">
        <f>'0A_lancet_formatting'!K21</f>
        <v>1416709025.580086</v>
      </c>
      <c r="L21" t="s">
        <v>18</v>
      </c>
      <c r="M21">
        <v>813219350.40270722</v>
      </c>
      <c r="N21">
        <v>788622867.86929655</v>
      </c>
      <c r="O21">
        <v>679558978.27837551</v>
      </c>
      <c r="P21">
        <v>1763951098.5726781</v>
      </c>
      <c r="Q21">
        <v>1700050830.6961031</v>
      </c>
      <c r="R21">
        <v>1416709025.580086</v>
      </c>
    </row>
    <row r="22" spans="1:18" x14ac:dyDescent="0.2">
      <c r="A22" t="s">
        <v>19</v>
      </c>
      <c r="B22">
        <f>ConvBASE_formatting!K22</f>
        <v>714746592.75837541</v>
      </c>
      <c r="C22">
        <f>BAU_swiss_formatting!K22</f>
        <v>688854435.78299987</v>
      </c>
      <c r="D22">
        <f>BAU_Lancet_formatting!K22</f>
        <v>574045363.15250003</v>
      </c>
      <c r="E22">
        <f>OrgBASE_formatting!K22</f>
        <v>1126964635.3956211</v>
      </c>
      <c r="F22">
        <f>OA_swiss_formatting!K22</f>
        <v>1086139613.5753</v>
      </c>
      <c r="G22">
        <f>'0A_lancet_formatting'!K22</f>
        <v>905116344.64608383</v>
      </c>
      <c r="L22" t="s">
        <v>19</v>
      </c>
      <c r="M22">
        <v>714746592.75837541</v>
      </c>
      <c r="N22">
        <v>688854435.78299987</v>
      </c>
      <c r="O22">
        <v>574045363.15250003</v>
      </c>
      <c r="P22">
        <v>1126964635.3956211</v>
      </c>
      <c r="Q22">
        <v>1086139613.5753</v>
      </c>
      <c r="R22">
        <v>905116344.64608383</v>
      </c>
    </row>
    <row r="23" spans="1:18" x14ac:dyDescent="0.2">
      <c r="A23" t="s">
        <v>30</v>
      </c>
      <c r="B23">
        <f>ConvBASE_formatting!K23</f>
        <v>13581902.10223995</v>
      </c>
      <c r="C23">
        <f>BAU_swiss_formatting!K23</f>
        <v>4594331.8607209027</v>
      </c>
      <c r="D23">
        <f>BAU_Lancet_formatting!K23</f>
        <v>0</v>
      </c>
      <c r="E23">
        <f>OrgBASE_formatting!K23</f>
        <v>71304986.036759764</v>
      </c>
      <c r="F23">
        <f>OA_swiss_formatting!K23</f>
        <v>16680466.30616368</v>
      </c>
      <c r="G23">
        <f>'0A_lancet_formatting'!K23</f>
        <v>0</v>
      </c>
      <c r="L23" t="s">
        <v>30</v>
      </c>
      <c r="M23">
        <v>13581902.10223995</v>
      </c>
      <c r="N23">
        <v>4594331.8607209027</v>
      </c>
      <c r="O23">
        <v>0</v>
      </c>
      <c r="P23">
        <v>71304986.036759764</v>
      </c>
      <c r="Q23">
        <v>16680466.30616368</v>
      </c>
      <c r="R23">
        <v>0</v>
      </c>
    </row>
    <row r="24" spans="1:18" x14ac:dyDescent="0.2">
      <c r="A24" t="s">
        <v>13</v>
      </c>
      <c r="B24">
        <f>ConvBASE_formatting!K24</f>
        <v>404006777.48386788</v>
      </c>
      <c r="C24">
        <f>BAU_swiss_formatting!K24</f>
        <v>83286382.747363269</v>
      </c>
      <c r="D24">
        <f>BAU_Lancet_formatting!K24</f>
        <v>328313646.22414827</v>
      </c>
      <c r="E24">
        <f>OrgBASE_formatting!K24</f>
        <v>503913288.68078822</v>
      </c>
      <c r="F24">
        <f>OA_swiss_formatting!K24</f>
        <v>103882205.3776722</v>
      </c>
      <c r="G24">
        <f>'0A_lancet_formatting'!K24</f>
        <v>409502063.84643519</v>
      </c>
      <c r="L24" t="s">
        <v>13</v>
      </c>
      <c r="M24">
        <v>404006777.48386788</v>
      </c>
      <c r="N24">
        <v>83286382.747363269</v>
      </c>
      <c r="O24">
        <v>328313646.22414827</v>
      </c>
      <c r="P24">
        <v>503913288.68078822</v>
      </c>
      <c r="Q24">
        <v>103882205.3776722</v>
      </c>
      <c r="R24">
        <v>409502063.84643519</v>
      </c>
    </row>
    <row r="25" spans="1:18" x14ac:dyDescent="0.2">
      <c r="A25" t="s">
        <v>10</v>
      </c>
      <c r="B25">
        <f>ConvBASE_formatting!K25</f>
        <v>1221548.5522541001</v>
      </c>
      <c r="C25">
        <f>BAU_swiss_formatting!K25</f>
        <v>39657361.184269883</v>
      </c>
      <c r="D25">
        <f>BAU_Lancet_formatting!K25</f>
        <v>30600580.164731819</v>
      </c>
      <c r="E25">
        <f>OrgBASE_formatting!K25</f>
        <v>706811.46400282288</v>
      </c>
      <c r="F25">
        <f>OA_swiss_formatting!K25</f>
        <v>16505603.419740479</v>
      </c>
      <c r="G25">
        <f>'0A_lancet_formatting'!K25</f>
        <v>12782872.213657711</v>
      </c>
      <c r="L25" t="s">
        <v>10</v>
      </c>
      <c r="M25">
        <v>610488.59367168206</v>
      </c>
      <c r="N25">
        <v>39657361.184269883</v>
      </c>
      <c r="O25">
        <v>30600580.164731819</v>
      </c>
      <c r="P25">
        <v>706811.46400282288</v>
      </c>
      <c r="Q25">
        <v>16505603.419740479</v>
      </c>
      <c r="R25">
        <v>12782872.213657711</v>
      </c>
    </row>
    <row r="26" spans="1:18" x14ac:dyDescent="0.2">
      <c r="A26" t="s">
        <v>14</v>
      </c>
      <c r="B26">
        <f>ConvBASE_formatting!K26</f>
        <v>322416.34051061579</v>
      </c>
      <c r="C26">
        <f>BAU_swiss_formatting!K26</f>
        <v>7529131.2090135748</v>
      </c>
      <c r="D26">
        <f>BAU_Lancet_formatting!K26</f>
        <v>5830984.7678501885</v>
      </c>
      <c r="E26">
        <f>OrgBASE_formatting!K26</f>
        <v>132527.14950052931</v>
      </c>
      <c r="F26">
        <f>OA_swiss_formatting!K26</f>
        <v>3094800.6412013401</v>
      </c>
      <c r="G26">
        <f>'0A_lancet_formatting'!K26</f>
        <v>2396788.540060821</v>
      </c>
      <c r="L26" t="s">
        <v>14</v>
      </c>
      <c r="M26">
        <v>159467.018221971</v>
      </c>
      <c r="N26">
        <v>7529131.2090135748</v>
      </c>
      <c r="O26">
        <v>5830984.7678501885</v>
      </c>
      <c r="P26">
        <v>132527.14950052931</v>
      </c>
      <c r="Q26">
        <v>3094800.6412013401</v>
      </c>
      <c r="R26">
        <v>2396788.540060821</v>
      </c>
    </row>
    <row r="27" spans="1:18" x14ac:dyDescent="0.2">
      <c r="A27" t="s">
        <v>15</v>
      </c>
      <c r="B27">
        <f>ConvBASE_formatting!K27</f>
        <v>323594.10025113978</v>
      </c>
      <c r="C27">
        <f>BAU_swiss_formatting!K27</f>
        <v>3431668.1662876061</v>
      </c>
      <c r="D27">
        <f>BAU_Lancet_formatting!K27</f>
        <v>272879.27325149701</v>
      </c>
      <c r="E27">
        <f>OrgBASE_formatting!K27</f>
        <v>552477.61474574567</v>
      </c>
      <c r="F27">
        <f>OA_swiss_formatting!K27</f>
        <v>8995174.5981947165</v>
      </c>
      <c r="G27">
        <f>'0A_lancet_formatting'!K27</f>
        <v>414717.08915053669</v>
      </c>
      <c r="L27" t="s">
        <v>15</v>
      </c>
      <c r="M27">
        <v>323594.10025113978</v>
      </c>
      <c r="N27">
        <v>3431668.1662876061</v>
      </c>
      <c r="O27">
        <v>272879.27325149701</v>
      </c>
      <c r="P27">
        <v>552477.61474574567</v>
      </c>
      <c r="Q27">
        <v>8995174.5981947165</v>
      </c>
      <c r="R27">
        <v>414717.08915053669</v>
      </c>
    </row>
    <row r="28" spans="1:18" x14ac:dyDescent="0.2">
      <c r="A28" t="s">
        <v>16</v>
      </c>
      <c r="B28">
        <f>ConvBASE_formatting!K28</f>
        <v>19290992.865245041</v>
      </c>
      <c r="C28">
        <f>BAU_swiss_formatting!K28</f>
        <v>15141603.097153779</v>
      </c>
      <c r="D28">
        <f>BAU_Lancet_formatting!K28</f>
        <v>15727424.70066011</v>
      </c>
      <c r="E28">
        <f>OrgBASE_formatting!K28</f>
        <v>9785286.0096583795</v>
      </c>
      <c r="F28">
        <f>OA_swiss_formatting!K28</f>
        <v>7697397.9395975936</v>
      </c>
      <c r="G28">
        <f>'0A_lancet_formatting'!K28</f>
        <v>7992171.3895517532</v>
      </c>
      <c r="L28" t="s">
        <v>16</v>
      </c>
      <c r="M28">
        <v>19217076.746486861</v>
      </c>
      <c r="N28">
        <v>15141603.097153779</v>
      </c>
      <c r="O28">
        <v>15727424.70066011</v>
      </c>
      <c r="P28">
        <v>9785286.0096583795</v>
      </c>
      <c r="Q28">
        <v>7697397.9395975936</v>
      </c>
      <c r="R28">
        <v>7992171.3895517532</v>
      </c>
    </row>
    <row r="29" spans="1:18" x14ac:dyDescent="0.2">
      <c r="A29" t="s">
        <v>17</v>
      </c>
      <c r="B29">
        <f>ConvBASE_formatting!K29</f>
        <v>3173400.261083466</v>
      </c>
      <c r="C29">
        <f>BAU_swiss_formatting!K29</f>
        <v>2479939.754152549</v>
      </c>
      <c r="D29">
        <f>BAU_Lancet_formatting!K29</f>
        <v>2577844.3061092221</v>
      </c>
      <c r="E29">
        <f>OrgBASE_formatting!K29</f>
        <v>1635351.166309732</v>
      </c>
      <c r="F29">
        <f>OA_swiss_formatting!K29</f>
        <v>1286416.0215292999</v>
      </c>
      <c r="G29">
        <f>'0A_lancet_formatting'!K29</f>
        <v>1335679.589779004</v>
      </c>
      <c r="L29" t="s">
        <v>17</v>
      </c>
      <c r="M29">
        <v>3110181.3535235398</v>
      </c>
      <c r="N29">
        <v>2479939.754152549</v>
      </c>
      <c r="O29">
        <v>2577844.3061092221</v>
      </c>
      <c r="P29">
        <v>1635351.166309732</v>
      </c>
      <c r="Q29">
        <v>1286416.0215292999</v>
      </c>
      <c r="R29">
        <v>1335679.589779004</v>
      </c>
    </row>
    <row r="30" spans="1:18" x14ac:dyDescent="0.2">
      <c r="A30" t="s">
        <v>11</v>
      </c>
      <c r="B30">
        <f>ConvBASE_formatting!K30</f>
        <v>7381328.161523317</v>
      </c>
      <c r="C30">
        <f>BAU_swiss_formatting!K30</f>
        <v>15167443.29507952</v>
      </c>
      <c r="D30">
        <f>BAU_Lancet_formatting!K30</f>
        <v>4217701.1632180791</v>
      </c>
      <c r="E30">
        <f>OrgBASE_formatting!K30</f>
        <v>13742642.7528347</v>
      </c>
      <c r="F30">
        <f>OA_swiss_formatting!K30</f>
        <v>30032012.093285471</v>
      </c>
      <c r="G30">
        <f>'0A_lancet_formatting'!K30</f>
        <v>7124003.3226624867</v>
      </c>
      <c r="L30" t="s">
        <v>11</v>
      </c>
      <c r="M30">
        <v>7228097.2941632261</v>
      </c>
      <c r="N30">
        <v>15167443.29507952</v>
      </c>
      <c r="O30">
        <v>4217701.1632180791</v>
      </c>
      <c r="P30">
        <v>13742642.7528347</v>
      </c>
      <c r="Q30">
        <v>30032012.093285471</v>
      </c>
      <c r="R30">
        <v>7124003.3226624867</v>
      </c>
    </row>
    <row r="31" spans="1:18" x14ac:dyDescent="0.2">
      <c r="A31" t="s">
        <v>12</v>
      </c>
      <c r="B31">
        <f>ConvBASE_formatting!K31</f>
        <v>15904653.91334755</v>
      </c>
      <c r="C31">
        <f>BAU_swiss_formatting!K31</f>
        <v>6961985.5322406143</v>
      </c>
      <c r="D31">
        <f>BAU_Lancet_formatting!K31</f>
        <v>9222126.2116579209</v>
      </c>
      <c r="E31">
        <f>OrgBASE_formatting!K31</f>
        <v>12179866.65167862</v>
      </c>
      <c r="F31">
        <f>OA_swiss_formatting!K31</f>
        <v>5338353.3073148122</v>
      </c>
      <c r="G31">
        <f>'0A_lancet_formatting'!K31</f>
        <v>7067454.9534231499</v>
      </c>
      <c r="L31" t="s">
        <v>12</v>
      </c>
      <c r="M31">
        <v>15901823.70459081</v>
      </c>
      <c r="N31">
        <v>6961985.5322406143</v>
      </c>
      <c r="O31">
        <v>9222126.2116579209</v>
      </c>
      <c r="P31">
        <v>12179866.65167862</v>
      </c>
      <c r="Q31">
        <v>5338353.3073148122</v>
      </c>
      <c r="R31">
        <v>7067454.9534231499</v>
      </c>
    </row>
    <row r="32" spans="1:18" x14ac:dyDescent="0.2">
      <c r="A32" t="s">
        <v>20</v>
      </c>
      <c r="B32">
        <f>ConvBASE_formatting!K32</f>
        <v>139934542.43070111</v>
      </c>
      <c r="C32">
        <f>BAU_swiss_formatting!K32</f>
        <v>164413548.5975439</v>
      </c>
      <c r="D32">
        <f>BAU_Lancet_formatting!K32</f>
        <v>136856276.2830444</v>
      </c>
      <c r="E32">
        <f>OrgBASE_formatting!K32</f>
        <v>107983832.5161491</v>
      </c>
      <c r="F32">
        <f>OA_swiss_formatting!K32</f>
        <v>126711290.6091987</v>
      </c>
      <c r="G32">
        <f>'0A_lancet_formatting'!K32</f>
        <v>105628830.8511887</v>
      </c>
      <c r="L32" t="s">
        <v>20</v>
      </c>
      <c r="M32">
        <v>139934542.43070111</v>
      </c>
      <c r="N32">
        <v>164413548.5975439</v>
      </c>
      <c r="O32">
        <v>136856276.2830444</v>
      </c>
      <c r="P32">
        <v>107983832.5161491</v>
      </c>
      <c r="Q32">
        <v>126711290.6091987</v>
      </c>
      <c r="R32">
        <v>105628830.8511887</v>
      </c>
    </row>
    <row r="33" spans="1:18" x14ac:dyDescent="0.2">
      <c r="A33" t="s">
        <v>21</v>
      </c>
      <c r="B33">
        <f>ConvBASE_formatting!K33</f>
        <v>86644518.627435952</v>
      </c>
      <c r="C33">
        <f>BAU_swiss_formatting!K33</f>
        <v>101716842.6680122</v>
      </c>
      <c r="D33">
        <f>BAU_Lancet_formatting!K33</f>
        <v>84749154.71664688</v>
      </c>
      <c r="E33">
        <f>OrgBASE_formatting!K33</f>
        <v>86308057.763818026</v>
      </c>
      <c r="F33">
        <f>OA_swiss_formatting!K33</f>
        <v>101276321.9678383</v>
      </c>
      <c r="G33">
        <f>'0A_lancet_formatting'!K33</f>
        <v>84425779.509775713</v>
      </c>
      <c r="L33" t="s">
        <v>21</v>
      </c>
      <c r="M33">
        <v>86644518.627435952</v>
      </c>
      <c r="N33">
        <v>101716842.6680122</v>
      </c>
      <c r="O33">
        <v>84749154.71664688</v>
      </c>
      <c r="P33">
        <v>86308057.763818026</v>
      </c>
      <c r="Q33">
        <v>101276321.9678383</v>
      </c>
      <c r="R33">
        <v>84425779.509775713</v>
      </c>
    </row>
    <row r="34" spans="1:18" x14ac:dyDescent="0.2">
      <c r="A34" t="s">
        <v>22</v>
      </c>
      <c r="B34">
        <f>ConvBASE_formatting!K34</f>
        <v>827764014.31017733</v>
      </c>
      <c r="C34">
        <f>BAU_swiss_formatting!K34</f>
        <v>971321762.98158109</v>
      </c>
      <c r="D34">
        <f>BAU_Lancet_formatting!K34</f>
        <v>809711444.89796185</v>
      </c>
      <c r="E34">
        <f>OrgBASE_formatting!K34</f>
        <v>146219354.83398619</v>
      </c>
      <c r="F34">
        <f>OA_swiss_formatting!K34</f>
        <v>171577936.54237941</v>
      </c>
      <c r="G34">
        <f>'0A_lancet_formatting'!K34</f>
        <v>143030480.94370279</v>
      </c>
      <c r="L34" t="s">
        <v>22</v>
      </c>
      <c r="M34">
        <v>827764014.31017733</v>
      </c>
      <c r="N34">
        <v>971321762.98158109</v>
      </c>
      <c r="O34">
        <v>809711444.89796185</v>
      </c>
      <c r="P34">
        <v>146219354.83398619</v>
      </c>
      <c r="Q34">
        <v>171577936.54237941</v>
      </c>
      <c r="R34">
        <v>143030480.94370279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B156-108E-CC45-8264-787700DA4A53}">
  <dimension ref="A1:AH7"/>
  <sheetViews>
    <sheetView workbookViewId="0">
      <selection activeCell="K24" sqref="K24"/>
    </sheetView>
  </sheetViews>
  <sheetFormatPr baseColWidth="10" defaultRowHeight="15" x14ac:dyDescent="0.2"/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10</v>
      </c>
      <c r="Z1" t="s">
        <v>14</v>
      </c>
      <c r="AA1" t="s">
        <v>15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75</v>
      </c>
      <c r="B2">
        <v>49919608.43629989</v>
      </c>
      <c r="C2">
        <v>149595898.58070201</v>
      </c>
      <c r="D2">
        <v>75794599.072856292</v>
      </c>
      <c r="E2">
        <v>228015045.93626931</v>
      </c>
      <c r="F2">
        <v>43113221.998909473</v>
      </c>
      <c r="G2">
        <v>1618346.576892266</v>
      </c>
      <c r="H2">
        <v>830980.8017985099</v>
      </c>
      <c r="I2">
        <v>22285754.491932079</v>
      </c>
      <c r="J2">
        <v>762411666.81166339</v>
      </c>
      <c r="K2">
        <v>44590616.170177363</v>
      </c>
      <c r="L2">
        <v>888606561.49144709</v>
      </c>
      <c r="M2">
        <v>69656159.808957875</v>
      </c>
      <c r="N2">
        <v>12898590.282623131</v>
      </c>
      <c r="O2">
        <v>3676453.313661993</v>
      </c>
      <c r="P2">
        <v>199156231.41442829</v>
      </c>
      <c r="Q2">
        <v>313506.61582310859</v>
      </c>
      <c r="R2">
        <v>-1220451.433602131</v>
      </c>
      <c r="S2">
        <v>403151.01740966708</v>
      </c>
      <c r="T2">
        <v>44598201.321646497</v>
      </c>
      <c r="U2">
        <v>813219350.40270722</v>
      </c>
      <c r="V2">
        <v>714746592.75837541</v>
      </c>
      <c r="W2">
        <v>13581902.10223995</v>
      </c>
      <c r="X2">
        <v>404006777.48386788</v>
      </c>
      <c r="Y2">
        <v>610488.59367168206</v>
      </c>
      <c r="Z2">
        <v>159467.018221971</v>
      </c>
      <c r="AA2">
        <v>323594.10025113978</v>
      </c>
      <c r="AB2">
        <v>19217076.746486861</v>
      </c>
      <c r="AC2">
        <v>3110181.3535235398</v>
      </c>
      <c r="AD2">
        <v>7228097.2941632261</v>
      </c>
      <c r="AE2">
        <v>15901823.70459081</v>
      </c>
      <c r="AF2">
        <v>139934542.43070111</v>
      </c>
      <c r="AG2">
        <v>86644518.627435952</v>
      </c>
      <c r="AH2">
        <v>827764014.31017733</v>
      </c>
    </row>
    <row r="3" spans="1:34" x14ac:dyDescent="0.2">
      <c r="A3" t="s">
        <v>64</v>
      </c>
      <c r="B3">
        <v>115226815.6934067</v>
      </c>
      <c r="C3">
        <v>34842648.640773997</v>
      </c>
      <c r="D3">
        <v>17653455.80607076</v>
      </c>
      <c r="E3">
        <v>53107392.687517457</v>
      </c>
      <c r="F3">
        <v>10041577.74465532</v>
      </c>
      <c r="G3">
        <v>2103458.7756210761</v>
      </c>
      <c r="H3">
        <v>193545.22670068161</v>
      </c>
      <c r="I3">
        <v>28966085.83521723</v>
      </c>
      <c r="J3">
        <v>177574666.67453459</v>
      </c>
      <c r="K3">
        <v>61302027.085807271</v>
      </c>
      <c r="L3">
        <v>139786804.33970839</v>
      </c>
      <c r="M3">
        <v>53687921.537598737</v>
      </c>
      <c r="N3">
        <v>6280504.2562958859</v>
      </c>
      <c r="O3">
        <v>1863951.5949636539</v>
      </c>
      <c r="P3">
        <v>68653278.130147547</v>
      </c>
      <c r="Q3">
        <v>308055.8331674324</v>
      </c>
      <c r="R3">
        <v>694066.38138137956</v>
      </c>
      <c r="S3">
        <v>33929.695281520508</v>
      </c>
      <c r="T3">
        <v>19770502.95421423</v>
      </c>
      <c r="U3">
        <v>788622867.86929655</v>
      </c>
      <c r="V3">
        <v>688854435.78299987</v>
      </c>
      <c r="W3">
        <v>4594331.8607209027</v>
      </c>
      <c r="X3">
        <v>83286382.747363269</v>
      </c>
      <c r="Y3">
        <v>39657361.184269883</v>
      </c>
      <c r="Z3">
        <v>7529131.2090135748</v>
      </c>
      <c r="AA3">
        <v>3431668.1662876061</v>
      </c>
      <c r="AB3">
        <v>15141603.097153779</v>
      </c>
      <c r="AC3">
        <v>2479939.754152549</v>
      </c>
      <c r="AD3">
        <v>15167443.29507952</v>
      </c>
      <c r="AE3">
        <v>6961985.5322406143</v>
      </c>
      <c r="AF3">
        <v>164413548.5975439</v>
      </c>
      <c r="AG3">
        <v>101716842.6680122</v>
      </c>
      <c r="AH3">
        <v>971321762.98158109</v>
      </c>
    </row>
    <row r="4" spans="1:34" x14ac:dyDescent="0.2">
      <c r="A4" t="s">
        <v>65</v>
      </c>
      <c r="B4">
        <v>51836349.05551932</v>
      </c>
      <c r="C4">
        <v>20448109.028073531</v>
      </c>
      <c r="D4">
        <v>10360285.544491651</v>
      </c>
      <c r="E4">
        <v>31167141.369392421</v>
      </c>
      <c r="F4">
        <v>5893101.8319974449</v>
      </c>
      <c r="G4">
        <v>166344.16455388209</v>
      </c>
      <c r="H4">
        <v>113585.9084147636</v>
      </c>
      <c r="I4">
        <v>2290674.48551853</v>
      </c>
      <c r="J4">
        <v>104213264.101154</v>
      </c>
      <c r="K4">
        <v>21251369.389746521</v>
      </c>
      <c r="L4">
        <v>710464416.69126129</v>
      </c>
      <c r="M4">
        <v>52287367.057891279</v>
      </c>
      <c r="N4">
        <v>12981918.129245151</v>
      </c>
      <c r="O4">
        <v>3668178.4069115338</v>
      </c>
      <c r="P4">
        <v>309062191.21306127</v>
      </c>
      <c r="Q4">
        <v>606240.93372443609</v>
      </c>
      <c r="R4">
        <v>2000940.3703397859</v>
      </c>
      <c r="S4">
        <v>303598.04574591108</v>
      </c>
      <c r="T4">
        <v>39893196.183640689</v>
      </c>
      <c r="U4">
        <v>679558978.27837551</v>
      </c>
      <c r="V4">
        <v>574045363.15250003</v>
      </c>
      <c r="W4">
        <v>0</v>
      </c>
      <c r="X4">
        <v>328313646.22414827</v>
      </c>
      <c r="Y4">
        <v>30600580.164731819</v>
      </c>
      <c r="Z4">
        <v>5830984.7678501885</v>
      </c>
      <c r="AA4">
        <v>272879.27325149701</v>
      </c>
      <c r="AB4">
        <v>15727424.70066011</v>
      </c>
      <c r="AC4">
        <v>2577844.3061092221</v>
      </c>
      <c r="AD4">
        <v>4217701.1632180791</v>
      </c>
      <c r="AE4">
        <v>9222126.2116579209</v>
      </c>
      <c r="AF4">
        <v>136856276.2830444</v>
      </c>
      <c r="AG4">
        <v>84749154.71664688</v>
      </c>
      <c r="AH4">
        <v>809711444.89796185</v>
      </c>
    </row>
    <row r="5" spans="1:34" x14ac:dyDescent="0.2">
      <c r="A5" t="s">
        <v>76</v>
      </c>
      <c r="B5">
        <v>49268027.196073763</v>
      </c>
      <c r="C5">
        <v>155656332.76158291</v>
      </c>
      <c r="D5">
        <v>83347075.954354912</v>
      </c>
      <c r="E5">
        <v>237455177.51027671</v>
      </c>
      <c r="F5">
        <v>6307082.5991987344</v>
      </c>
      <c r="G5">
        <v>506883.10142821277</v>
      </c>
      <c r="H5">
        <v>197281.7932210897</v>
      </c>
      <c r="I5">
        <v>5290824.5292041814</v>
      </c>
      <c r="J5">
        <v>1045497513.7526931</v>
      </c>
      <c r="K5">
        <v>46163410.731229208</v>
      </c>
      <c r="L5">
        <v>1210884485.7786319</v>
      </c>
      <c r="M5">
        <v>69656159.808957875</v>
      </c>
      <c r="N5">
        <v>8267477.283995714</v>
      </c>
      <c r="O5">
        <v>2225859.2687680768</v>
      </c>
      <c r="P5">
        <v>3733350.346239855</v>
      </c>
      <c r="Q5">
        <v>69789.148813236505</v>
      </c>
      <c r="R5">
        <v>2241874.5551237818</v>
      </c>
      <c r="S5">
        <v>169711.77718664191</v>
      </c>
      <c r="T5">
        <v>44213677.945190281</v>
      </c>
      <c r="U5">
        <v>1763951098.5726781</v>
      </c>
      <c r="V5">
        <v>1126964635.3956211</v>
      </c>
      <c r="W5">
        <v>71304986.036759764</v>
      </c>
      <c r="X5">
        <v>503913288.68078822</v>
      </c>
      <c r="Y5">
        <v>706811.46400282288</v>
      </c>
      <c r="Z5">
        <v>132527.14950052931</v>
      </c>
      <c r="AA5">
        <v>552477.61474574567</v>
      </c>
      <c r="AB5">
        <v>9785286.0096583795</v>
      </c>
      <c r="AC5">
        <v>1635351.166309732</v>
      </c>
      <c r="AD5">
        <v>13742642.7528347</v>
      </c>
      <c r="AE5">
        <v>12179866.65167862</v>
      </c>
      <c r="AF5">
        <v>107983832.5161491</v>
      </c>
      <c r="AG5">
        <v>86308057.763818026</v>
      </c>
      <c r="AH5">
        <v>146219354.83398619</v>
      </c>
    </row>
    <row r="6" spans="1:34" x14ac:dyDescent="0.2">
      <c r="A6" t="s">
        <v>66</v>
      </c>
      <c r="B6">
        <v>113722804.8682292</v>
      </c>
      <c r="C6">
        <v>36254195.219111867</v>
      </c>
      <c r="D6">
        <v>19412516.721819501</v>
      </c>
      <c r="E6">
        <v>55306110.638186231</v>
      </c>
      <c r="F6">
        <v>1468993.9031561781</v>
      </c>
      <c r="G6">
        <v>658825.32402957603</v>
      </c>
      <c r="H6">
        <v>45949.255759281783</v>
      </c>
      <c r="I6">
        <v>6876791.0688185366</v>
      </c>
      <c r="J6">
        <v>243508698.24707279</v>
      </c>
      <c r="K6">
        <v>63464264.414263278</v>
      </c>
      <c r="L6">
        <v>190484383.10812011</v>
      </c>
      <c r="M6">
        <v>53687921.537598737</v>
      </c>
      <c r="N6">
        <v>3395595.0816250611</v>
      </c>
      <c r="O6">
        <v>914198.6758221318</v>
      </c>
      <c r="P6">
        <v>1533351.1829800201</v>
      </c>
      <c r="Q6">
        <v>28663.603457340709</v>
      </c>
      <c r="R6">
        <v>920776.42931478703</v>
      </c>
      <c r="S6">
        <v>69703.545121843286</v>
      </c>
      <c r="T6">
        <v>18159317.795994371</v>
      </c>
      <c r="U6">
        <v>1700050830.6961031</v>
      </c>
      <c r="V6">
        <v>1086139613.5753</v>
      </c>
      <c r="W6">
        <v>16680466.30616368</v>
      </c>
      <c r="X6">
        <v>103882205.3776722</v>
      </c>
      <c r="Y6">
        <v>16505603.419740479</v>
      </c>
      <c r="Z6">
        <v>3094800.6412013401</v>
      </c>
      <c r="AA6">
        <v>8995174.5981947165</v>
      </c>
      <c r="AB6">
        <v>7697397.9395975936</v>
      </c>
      <c r="AC6">
        <v>1286416.0215292999</v>
      </c>
      <c r="AD6">
        <v>30032012.093285471</v>
      </c>
      <c r="AE6">
        <v>5338353.3073148122</v>
      </c>
      <c r="AF6">
        <v>126711290.6091987</v>
      </c>
      <c r="AG6">
        <v>101276321.9678383</v>
      </c>
      <c r="AH6">
        <v>171577936.54237941</v>
      </c>
    </row>
    <row r="7" spans="1:34" x14ac:dyDescent="0.2">
      <c r="A7" t="s">
        <v>67</v>
      </c>
      <c r="B7">
        <v>51159749.34521731</v>
      </c>
      <c r="C7">
        <v>21276503.523269281</v>
      </c>
      <c r="D7">
        <v>11392625.81698633</v>
      </c>
      <c r="E7">
        <v>32457503.214176059</v>
      </c>
      <c r="F7">
        <v>862108.61301058461</v>
      </c>
      <c r="G7">
        <v>52100.734933719781</v>
      </c>
      <c r="H7">
        <v>26966.244765477091</v>
      </c>
      <c r="I7">
        <v>543825.28358154302</v>
      </c>
      <c r="J7">
        <v>142907976.43935341</v>
      </c>
      <c r="K7">
        <v>22000944.996944599</v>
      </c>
      <c r="L7">
        <v>968134129.49066341</v>
      </c>
      <c r="M7">
        <v>52287367.057891279</v>
      </c>
      <c r="N7">
        <v>6682388.4218275174</v>
      </c>
      <c r="O7">
        <v>1799104.5751074089</v>
      </c>
      <c r="P7">
        <v>3017570.6895056148</v>
      </c>
      <c r="Q7">
        <v>56408.767025166337</v>
      </c>
      <c r="R7">
        <v>1812049.3175529409</v>
      </c>
      <c r="S7">
        <v>137173.64753032391</v>
      </c>
      <c r="T7">
        <v>35736774.282923251</v>
      </c>
      <c r="U7">
        <v>1416709025.580086</v>
      </c>
      <c r="V7">
        <v>905116344.64608383</v>
      </c>
      <c r="W7">
        <v>0</v>
      </c>
      <c r="X7">
        <v>409502063.84643519</v>
      </c>
      <c r="Y7">
        <v>12782872.213657711</v>
      </c>
      <c r="Z7">
        <v>2396788.540060821</v>
      </c>
      <c r="AA7">
        <v>414717.08915053669</v>
      </c>
      <c r="AB7">
        <v>7992171.3895517532</v>
      </c>
      <c r="AC7">
        <v>1335679.589779004</v>
      </c>
      <c r="AD7">
        <v>7124003.3226624867</v>
      </c>
      <c r="AE7">
        <v>7067454.9534231499</v>
      </c>
      <c r="AF7">
        <v>105628830.8511887</v>
      </c>
      <c r="AG7">
        <v>84425779.509775713</v>
      </c>
      <c r="AH7">
        <v>143030480.94370279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F80D-675A-7641-8934-9843234B2CB3}">
  <dimension ref="A1:Q34"/>
  <sheetViews>
    <sheetView workbookViewId="0">
      <selection activeCell="K1" sqref="K1:Q34"/>
    </sheetView>
  </sheetViews>
  <sheetFormatPr baseColWidth="10" defaultRowHeight="15" x14ac:dyDescent="0.2"/>
  <cols>
    <col min="2" max="3" width="11.1640625" bestFit="1" customWidth="1"/>
    <col min="5" max="5" width="12.1640625" bestFit="1" customWidth="1"/>
  </cols>
  <sheetData>
    <row r="1" spans="1:17" x14ac:dyDescent="0.2">
      <c r="A1" s="2" t="s">
        <v>9</v>
      </c>
      <c r="B1" s="21" t="s">
        <v>75</v>
      </c>
      <c r="C1" t="s">
        <v>64</v>
      </c>
      <c r="D1" t="s">
        <v>65</v>
      </c>
      <c r="E1" t="s">
        <v>76</v>
      </c>
      <c r="F1" t="s">
        <v>66</v>
      </c>
      <c r="G1" t="s">
        <v>67</v>
      </c>
      <c r="K1" t="s">
        <v>9</v>
      </c>
      <c r="L1" t="s">
        <v>75</v>
      </c>
      <c r="M1" t="s">
        <v>64</v>
      </c>
      <c r="N1" t="s">
        <v>65</v>
      </c>
      <c r="O1" t="s">
        <v>76</v>
      </c>
      <c r="P1" t="s">
        <v>66</v>
      </c>
      <c r="Q1" t="s">
        <v>67</v>
      </c>
    </row>
    <row r="2" spans="1:17" x14ac:dyDescent="0.2">
      <c r="A2" s="2" t="s">
        <v>32</v>
      </c>
      <c r="B2" s="21">
        <f>ConvBASE_formatting!I2</f>
        <v>1110472971.2823141</v>
      </c>
      <c r="C2">
        <f>BAU_swiss_formatting!I2</f>
        <v>2563246555.864635</v>
      </c>
      <c r="D2">
        <f>BAU_Lancet_formatting!I2</f>
        <v>1153111299.531986</v>
      </c>
      <c r="E2">
        <f>OrgBASE_formatting!I2</f>
        <v>793313555.71098602</v>
      </c>
      <c r="F2">
        <f>OA_swiss_formatting!I2</f>
        <v>1831164100.328156</v>
      </c>
      <c r="G2">
        <f>'0A_lancet_formatting'!I2</f>
        <v>823774057.37836146</v>
      </c>
      <c r="K2" t="s">
        <v>32</v>
      </c>
      <c r="L2">
        <v>1110472971.2823141</v>
      </c>
      <c r="M2">
        <v>2563246555.864635</v>
      </c>
      <c r="N2">
        <v>1153111299.531986</v>
      </c>
      <c r="O2">
        <v>793313555.71098602</v>
      </c>
      <c r="P2">
        <v>1831164100.328156</v>
      </c>
      <c r="Q2">
        <v>823774057.37836146</v>
      </c>
    </row>
    <row r="3" spans="1:17" x14ac:dyDescent="0.2">
      <c r="A3" s="2" t="s">
        <v>36</v>
      </c>
      <c r="B3" s="21">
        <f>ConvBASE_formatting!I3</f>
        <v>6082960865.807209</v>
      </c>
      <c r="C3">
        <f>BAU_swiss_formatting!I3</f>
        <v>1416793308.865757</v>
      </c>
      <c r="D3">
        <f>BAU_Lancet_formatting!I3</f>
        <v>831473644.51592076</v>
      </c>
      <c r="E3">
        <f>OrgBASE_formatting!I3</f>
        <v>3460913144.836586</v>
      </c>
      <c r="F3">
        <f>OA_swiss_formatting!I3</f>
        <v>806087478.50613332</v>
      </c>
      <c r="G3">
        <f>'0A_lancet_formatting'!I3</f>
        <v>473068646.89297438</v>
      </c>
      <c r="K3" t="s">
        <v>36</v>
      </c>
      <c r="L3">
        <v>6082960865.807209</v>
      </c>
      <c r="M3">
        <v>1416793308.865757</v>
      </c>
      <c r="N3">
        <v>831473644.51592076</v>
      </c>
      <c r="O3">
        <v>3460913144.836586</v>
      </c>
      <c r="P3">
        <v>806087478.50613332</v>
      </c>
      <c r="Q3">
        <v>473068646.89297438</v>
      </c>
    </row>
    <row r="4" spans="1:17" x14ac:dyDescent="0.2">
      <c r="A4" s="2" t="s">
        <v>42</v>
      </c>
      <c r="B4" s="21">
        <f>ConvBASE_formatting!I4</f>
        <v>2575923595.1243091</v>
      </c>
      <c r="C4">
        <f>BAU_swiss_formatting!I4</f>
        <v>599962977.60782158</v>
      </c>
      <c r="D4">
        <f>BAU_Lancet_formatting!I4</f>
        <v>352100338.45061457</v>
      </c>
      <c r="E4">
        <f>OrgBASE_formatting!I4</f>
        <v>942712416.1192416</v>
      </c>
      <c r="F4">
        <f>OA_swiss_formatting!I4</f>
        <v>219568837.08558509</v>
      </c>
      <c r="G4">
        <f>'0A_lancet_formatting'!I4</f>
        <v>128858387.4946661</v>
      </c>
      <c r="K4" t="s">
        <v>42</v>
      </c>
      <c r="L4">
        <v>2575923595.1243091</v>
      </c>
      <c r="M4">
        <v>599962977.60782158</v>
      </c>
      <c r="N4">
        <v>352100338.45061457</v>
      </c>
      <c r="O4">
        <v>942712416.1192416</v>
      </c>
      <c r="P4">
        <v>219568837.08558509</v>
      </c>
      <c r="Q4">
        <v>128858387.4946661</v>
      </c>
    </row>
    <row r="5" spans="1:17" x14ac:dyDescent="0.2">
      <c r="A5" s="2" t="s">
        <v>37</v>
      </c>
      <c r="B5" s="21">
        <f>ConvBASE_formatting!I5</f>
        <v>9363929346.4617577</v>
      </c>
      <c r="C5">
        <f>BAU_swiss_formatting!I5</f>
        <v>2180969553.3851209</v>
      </c>
      <c r="D5">
        <f>BAU_Lancet_formatting!I5</f>
        <v>1279945840.923795</v>
      </c>
      <c r="E5">
        <f>OrgBASE_formatting!I5</f>
        <v>5279655061.7287226</v>
      </c>
      <c r="F5">
        <f>OA_swiss_formatting!I5</f>
        <v>1229693915.445544</v>
      </c>
      <c r="G5">
        <f>'0A_lancet_formatting'!I5</f>
        <v>721670602.98520768</v>
      </c>
      <c r="K5" t="s">
        <v>37</v>
      </c>
      <c r="L5">
        <v>9363929346.4617577</v>
      </c>
      <c r="M5">
        <v>2180969553.3851209</v>
      </c>
      <c r="N5">
        <v>1279945840.923795</v>
      </c>
      <c r="O5">
        <v>5279655061.7287226</v>
      </c>
      <c r="P5">
        <v>1229693915.445544</v>
      </c>
      <c r="Q5">
        <v>721670602.98520768</v>
      </c>
    </row>
    <row r="6" spans="1:17" x14ac:dyDescent="0.2">
      <c r="A6" s="2" t="s">
        <v>39</v>
      </c>
      <c r="B6" s="21">
        <f>ConvBASE_formatting!I6</f>
        <v>1480278801.045068</v>
      </c>
      <c r="C6">
        <f>BAU_swiss_formatting!I6</f>
        <v>344774386.49412942</v>
      </c>
      <c r="D6">
        <f>BAU_Lancet_formatting!I6</f>
        <v>202337782.0040063</v>
      </c>
      <c r="E6">
        <f>OrgBASE_formatting!I6</f>
        <v>114211562.09135009</v>
      </c>
      <c r="F6">
        <f>OA_swiss_formatting!I6</f>
        <v>26601219.461348299</v>
      </c>
      <c r="G6">
        <f>'0A_lancet_formatting'!I6</f>
        <v>15611460.581926581</v>
      </c>
      <c r="K6" t="s">
        <v>39</v>
      </c>
      <c r="L6">
        <v>1480278801.045068</v>
      </c>
      <c r="M6">
        <v>344774386.49412942</v>
      </c>
      <c r="N6">
        <v>202337782.0040063</v>
      </c>
      <c r="O6">
        <v>114211562.09135009</v>
      </c>
      <c r="P6">
        <v>26601219.461348299</v>
      </c>
      <c r="Q6">
        <v>15611460.581926581</v>
      </c>
    </row>
    <row r="7" spans="1:17" x14ac:dyDescent="0.2">
      <c r="A7" s="2" t="s">
        <v>40</v>
      </c>
      <c r="B7" s="21">
        <f>ConvBASE_formatting!I7</f>
        <v>115116041.97213291</v>
      </c>
      <c r="C7">
        <f>BAU_swiss_formatting!I7</f>
        <v>149622986.91670579</v>
      </c>
      <c r="D7">
        <f>BAU_Lancet_formatting!I7</f>
        <v>11832373.91917369</v>
      </c>
      <c r="E7">
        <f>OrgBASE_formatting!I7</f>
        <v>9814831.4978227131</v>
      </c>
      <c r="F7">
        <f>OA_swiss_formatting!I7</f>
        <v>12756904.942439711</v>
      </c>
      <c r="G7">
        <f>'0A_lancet_formatting'!I7</f>
        <v>1008832.081492475</v>
      </c>
      <c r="K7" t="s">
        <v>40</v>
      </c>
      <c r="L7">
        <v>115116041.97213291</v>
      </c>
      <c r="M7">
        <v>149622986.91670579</v>
      </c>
      <c r="N7">
        <v>11832373.91917369</v>
      </c>
      <c r="O7">
        <v>9814831.4978227131</v>
      </c>
      <c r="P7">
        <v>12756904.942439711</v>
      </c>
      <c r="Q7">
        <v>1008832.081492475</v>
      </c>
    </row>
    <row r="8" spans="1:17" x14ac:dyDescent="0.2">
      <c r="A8" s="2" t="s">
        <v>34</v>
      </c>
      <c r="B8" s="21">
        <f>ConvBASE_formatting!I8</f>
        <v>20470502.39645138</v>
      </c>
      <c r="C8">
        <f>BAU_swiss_formatting!I8</f>
        <v>4767821.3725552419</v>
      </c>
      <c r="D8">
        <f>BAU_Lancet_formatting!I8</f>
        <v>2798091.8516710969</v>
      </c>
      <c r="E8">
        <f>OrgBASE_formatting!I8</f>
        <v>1702982.3418387719</v>
      </c>
      <c r="F8">
        <f>OA_swiss_formatting!I8</f>
        <v>396644.66700683488</v>
      </c>
      <c r="G8">
        <f>'0A_lancet_formatting'!I8</f>
        <v>232778.89921572589</v>
      </c>
      <c r="K8" t="s">
        <v>34</v>
      </c>
      <c r="L8">
        <v>20470502.39645138</v>
      </c>
      <c r="M8">
        <v>4767821.3725552419</v>
      </c>
      <c r="N8">
        <v>2798091.8516710969</v>
      </c>
      <c r="O8">
        <v>1702982.3418387719</v>
      </c>
      <c r="P8">
        <v>396644.66700683488</v>
      </c>
      <c r="Q8">
        <v>232778.89921572589</v>
      </c>
    </row>
    <row r="9" spans="1:17" x14ac:dyDescent="0.2">
      <c r="A9" s="2" t="s">
        <v>35</v>
      </c>
      <c r="B9" s="21">
        <f>ConvBASE_formatting!I9</f>
        <v>302457977.61641651</v>
      </c>
      <c r="C9">
        <f>BAU_swiss_formatting!I9</f>
        <v>393122150.9397409</v>
      </c>
      <c r="D9">
        <f>BAU_Lancet_formatting!I9</f>
        <v>31088593.949927989</v>
      </c>
      <c r="E9">
        <f>OrgBASE_formatting!I9</f>
        <v>25162088.60210067</v>
      </c>
      <c r="F9">
        <f>OA_swiss_formatting!I9</f>
        <v>32704623.8665892</v>
      </c>
      <c r="G9">
        <f>'0A_lancet_formatting'!I9</f>
        <v>2586322.7733238689</v>
      </c>
      <c r="K9" t="s">
        <v>35</v>
      </c>
      <c r="L9">
        <v>302457977.61641651</v>
      </c>
      <c r="M9">
        <v>393122150.9397409</v>
      </c>
      <c r="N9">
        <v>31088593.949927989</v>
      </c>
      <c r="O9">
        <v>25162088.60210067</v>
      </c>
      <c r="P9">
        <v>32704623.8665892</v>
      </c>
      <c r="Q9">
        <v>2586322.7733238689</v>
      </c>
    </row>
    <row r="10" spans="1:17" x14ac:dyDescent="0.2">
      <c r="A10" s="2" t="s">
        <v>41</v>
      </c>
      <c r="B10" s="21">
        <f>ConvBASE_formatting!I10</f>
        <v>35184365430.348267</v>
      </c>
      <c r="C10">
        <f>BAU_swiss_formatting!I10</f>
        <v>8194853561.956974</v>
      </c>
      <c r="D10">
        <f>BAU_Lancet_formatting!I10</f>
        <v>4809314608.4163609</v>
      </c>
      <c r="E10">
        <f>OrgBASE_formatting!I10</f>
        <v>16482173979.712851</v>
      </c>
      <c r="F10">
        <f>OA_swiss_formatting!I10</f>
        <v>3838892658.553978</v>
      </c>
      <c r="G10">
        <f>'0A_lancet_formatting'!I10</f>
        <v>2252931355.4343791</v>
      </c>
      <c r="K10" t="s">
        <v>41</v>
      </c>
      <c r="L10">
        <v>35184365430.348267</v>
      </c>
      <c r="M10">
        <v>8194853561.956974</v>
      </c>
      <c r="N10">
        <v>4809314608.4163609</v>
      </c>
      <c r="O10">
        <v>16482173979.712851</v>
      </c>
      <c r="P10">
        <v>3838892658.553978</v>
      </c>
      <c r="Q10">
        <v>2252931355.4343791</v>
      </c>
    </row>
    <row r="11" spans="1:17" x14ac:dyDescent="0.2">
      <c r="A11" s="2" t="s">
        <v>33</v>
      </c>
      <c r="B11" s="21">
        <f>ConvBASE_formatting!I11</f>
        <v>1355843811.19892</v>
      </c>
      <c r="C11">
        <f>BAU_swiss_formatting!I11</f>
        <v>1863979042.609175</v>
      </c>
      <c r="D11">
        <f>BAU_Lancet_formatting!I11</f>
        <v>646179401.43784714</v>
      </c>
      <c r="E11">
        <f>OrgBASE_formatting!I11</f>
        <v>1402787221.666625</v>
      </c>
      <c r="F11">
        <f>OA_swiss_formatting!I11</f>
        <v>1928515630.5093901</v>
      </c>
      <c r="G11">
        <f>'0A_lancet_formatting'!I11</f>
        <v>668552085.24325514</v>
      </c>
      <c r="K11" t="s">
        <v>33</v>
      </c>
      <c r="L11">
        <v>1355843811.19892</v>
      </c>
      <c r="M11">
        <v>1863979042.609175</v>
      </c>
      <c r="N11">
        <v>646179401.43784714</v>
      </c>
      <c r="O11">
        <v>1402787221.666625</v>
      </c>
      <c r="P11">
        <v>1928515630.5093901</v>
      </c>
      <c r="Q11">
        <v>668552085.24325514</v>
      </c>
    </row>
    <row r="12" spans="1:17" x14ac:dyDescent="0.2">
      <c r="A12" s="2" t="s">
        <v>38</v>
      </c>
      <c r="B12" s="21">
        <f>ConvBASE_formatting!I12</f>
        <v>21073734249.1068</v>
      </c>
      <c r="C12">
        <f>BAU_swiss_formatting!I12</f>
        <v>3315111652.1608729</v>
      </c>
      <c r="D12">
        <f>BAU_Lancet_formatting!I12</f>
        <v>16849007153.02947</v>
      </c>
      <c r="E12">
        <f>OrgBASE_formatting!I12</f>
        <v>20594094260.684319</v>
      </c>
      <c r="F12">
        <f>OA_swiss_formatting!I12</f>
        <v>3239659428.2851238</v>
      </c>
      <c r="G12">
        <f>'0A_lancet_formatting'!I12</f>
        <v>16465522313.54727</v>
      </c>
      <c r="K12" t="s">
        <v>38</v>
      </c>
      <c r="L12">
        <v>21073734249.1068</v>
      </c>
      <c r="M12">
        <v>3315111652.1608729</v>
      </c>
      <c r="N12">
        <v>16849007153.02947</v>
      </c>
      <c r="O12">
        <v>20594094260.684319</v>
      </c>
      <c r="P12">
        <v>3239659428.2851238</v>
      </c>
      <c r="Q12">
        <v>16465522313.54727</v>
      </c>
    </row>
    <row r="13" spans="1:17" x14ac:dyDescent="0.2">
      <c r="A13" s="2" t="s">
        <v>31</v>
      </c>
      <c r="B13" s="21">
        <f>ConvBASE_formatting!I13</f>
        <v>448955695.10418081</v>
      </c>
      <c r="C13">
        <f>BAU_swiss_formatting!I13</f>
        <v>346035414.50919342</v>
      </c>
      <c r="D13">
        <f>BAU_Lancet_formatting!I13</f>
        <v>337008403.6648851</v>
      </c>
      <c r="E13">
        <f>OrgBASE_formatting!I13</f>
        <v>448955695.10418081</v>
      </c>
      <c r="F13">
        <f>OA_swiss_formatting!I13</f>
        <v>346035414.50919342</v>
      </c>
      <c r="G13">
        <f>'0A_lancet_formatting'!I13</f>
        <v>337008403.6648851</v>
      </c>
      <c r="K13" t="s">
        <v>31</v>
      </c>
      <c r="L13">
        <v>448955695.10418081</v>
      </c>
      <c r="M13">
        <v>346035414.50919342</v>
      </c>
      <c r="N13">
        <v>337008403.6648851</v>
      </c>
      <c r="O13">
        <v>448955695.10418081</v>
      </c>
      <c r="P13">
        <v>346035414.50919342</v>
      </c>
      <c r="Q13">
        <v>337008403.6648851</v>
      </c>
    </row>
    <row r="14" spans="1:17" x14ac:dyDescent="0.2">
      <c r="A14" s="2" t="s">
        <v>23</v>
      </c>
      <c r="B14" s="21">
        <f>ConvBASE_formatting!I14</f>
        <v>3345260063.371572</v>
      </c>
      <c r="C14">
        <f>BAU_swiss_formatting!I14</f>
        <v>1242629502.42577</v>
      </c>
      <c r="D14">
        <f>BAU_Lancet_formatting!I14</f>
        <v>2661159720.841145</v>
      </c>
      <c r="E14">
        <f>OrgBASE_formatting!I14</f>
        <v>590063016.68064678</v>
      </c>
      <c r="F14">
        <f>OA_swiss_formatting!I14</f>
        <v>242349027.21393311</v>
      </c>
      <c r="G14">
        <f>'0A_lancet_formatting'!I14</f>
        <v>476932700.91571212</v>
      </c>
      <c r="K14" t="s">
        <v>23</v>
      </c>
      <c r="L14">
        <v>2643521194.0004191</v>
      </c>
      <c r="M14">
        <v>1242629502.42577</v>
      </c>
      <c r="N14">
        <v>2661159720.841145</v>
      </c>
      <c r="O14">
        <v>590063016.68064678</v>
      </c>
      <c r="P14">
        <v>242349027.21393311</v>
      </c>
      <c r="Q14">
        <v>476932700.91571212</v>
      </c>
    </row>
    <row r="15" spans="1:17" x14ac:dyDescent="0.2">
      <c r="A15" s="2" t="s">
        <v>24</v>
      </c>
      <c r="B15" s="21">
        <f>ConvBASE_formatting!I15</f>
        <v>960647143.84901929</v>
      </c>
      <c r="C15">
        <f>BAU_swiss_formatting!I15</f>
        <v>394554300.51745683</v>
      </c>
      <c r="D15">
        <f>BAU_Lancet_formatting!I15</f>
        <v>776466282.3985194</v>
      </c>
      <c r="E15">
        <f>OrgBASE_formatting!I15</f>
        <v>158863119.87555879</v>
      </c>
      <c r="F15">
        <f>OA_swiss_formatting!I15</f>
        <v>65247815.019135833</v>
      </c>
      <c r="G15">
        <f>'0A_lancet_formatting'!I15</f>
        <v>128404957.9388456</v>
      </c>
      <c r="K15" t="s">
        <v>24</v>
      </c>
      <c r="L15">
        <v>778217883.70275724</v>
      </c>
      <c r="M15">
        <v>394554300.51745683</v>
      </c>
      <c r="N15">
        <v>776466282.3985194</v>
      </c>
      <c r="O15">
        <v>158863119.87555879</v>
      </c>
      <c r="P15">
        <v>65247815.019135833</v>
      </c>
      <c r="Q15">
        <v>128404957.9388456</v>
      </c>
    </row>
    <row r="16" spans="1:17" x14ac:dyDescent="0.2">
      <c r="A16" s="2" t="s">
        <v>25</v>
      </c>
      <c r="B16" s="21">
        <f>ConvBASE_formatting!I16</f>
        <v>2937456053.1012001</v>
      </c>
      <c r="C16">
        <f>BAU_swiss_formatting!I16</f>
        <v>551426362.64416432</v>
      </c>
      <c r="D16">
        <f>BAU_Lancet_formatting!I16</f>
        <v>2161150524.7561741</v>
      </c>
      <c r="E16">
        <f>OrgBASE_formatting!I16</f>
        <v>331784087.20524389</v>
      </c>
      <c r="F16">
        <f>OA_swiss_formatting!I16</f>
        <v>136269429.71545649</v>
      </c>
      <c r="G16">
        <f>'0A_lancet_formatting'!I16</f>
        <v>268172511.00028339</v>
      </c>
      <c r="K16" t="s">
        <v>25</v>
      </c>
      <c r="L16">
        <v>1425244868.1012809</v>
      </c>
      <c r="M16">
        <v>551426362.64416432</v>
      </c>
      <c r="N16">
        <v>2161150524.7561741</v>
      </c>
      <c r="O16">
        <v>331784087.20524389</v>
      </c>
      <c r="P16">
        <v>136269429.71545649</v>
      </c>
      <c r="Q16">
        <v>268172511.00028339</v>
      </c>
    </row>
    <row r="17" spans="1:17" x14ac:dyDescent="0.2">
      <c r="A17" s="2" t="s">
        <v>26</v>
      </c>
      <c r="B17" s="21">
        <f>ConvBASE_formatting!I17</f>
        <v>13231639.92052938</v>
      </c>
      <c r="C17">
        <f>BAU_swiss_formatting!I17</f>
        <v>5434462.0363164553</v>
      </c>
      <c r="D17">
        <f>BAU_Lancet_formatting!I17</f>
        <v>10694792.905920509</v>
      </c>
      <c r="E17">
        <f>OrgBASE_formatting!I17</f>
        <v>1398417.066004385</v>
      </c>
      <c r="F17">
        <f>OA_swiss_formatting!I17</f>
        <v>574353.93509664224</v>
      </c>
      <c r="G17">
        <f>'0A_lancet_formatting'!I17</f>
        <v>1130304.4072275141</v>
      </c>
      <c r="K17" t="s">
        <v>26</v>
      </c>
      <c r="L17">
        <v>5530620.1616339022</v>
      </c>
      <c r="M17">
        <v>5434462.0363164553</v>
      </c>
      <c r="N17">
        <v>10694792.905920509</v>
      </c>
      <c r="O17">
        <v>1398417.066004385</v>
      </c>
      <c r="P17">
        <v>574353.93509664224</v>
      </c>
      <c r="Q17">
        <v>1130304.4072275141</v>
      </c>
    </row>
    <row r="18" spans="1:17" x14ac:dyDescent="0.2">
      <c r="A18" s="2" t="s">
        <v>27</v>
      </c>
      <c r="B18" s="21">
        <f>ConvBASE_formatting!I18</f>
        <v>66549565.13455306</v>
      </c>
      <c r="C18">
        <f>BAU_swiss_formatting!I18</f>
        <v>-15184092.341089141</v>
      </c>
      <c r="D18">
        <f>BAU_Lancet_formatting!I18</f>
        <v>39957150.797057509</v>
      </c>
      <c r="E18">
        <f>OrgBASE_formatting!I18</f>
        <v>23734519.101003021</v>
      </c>
      <c r="F18">
        <f>OA_swiss_formatting!I18</f>
        <v>9748175.1150516625</v>
      </c>
      <c r="G18">
        <f>'0A_lancet_formatting'!I18</f>
        <v>19183998.962442011</v>
      </c>
      <c r="K18" t="s">
        <v>27</v>
      </c>
      <c r="L18">
        <v>-95963795.067025691</v>
      </c>
      <c r="M18">
        <v>-15184092.341089141</v>
      </c>
      <c r="N18">
        <v>39957150.797057509</v>
      </c>
      <c r="O18">
        <v>23734519.101003021</v>
      </c>
      <c r="P18">
        <v>9748175.1150516625</v>
      </c>
      <c r="Q18">
        <v>19183998.962442011</v>
      </c>
    </row>
    <row r="19" spans="1:17" x14ac:dyDescent="0.2">
      <c r="A19" s="2" t="s">
        <v>28</v>
      </c>
      <c r="B19" s="21">
        <f>ConvBASE_formatting!I19</f>
        <v>100603290.6747479</v>
      </c>
      <c r="C19">
        <f>BAU_swiss_formatting!I19</f>
        <v>2142268.166662544</v>
      </c>
      <c r="D19">
        <f>BAU_Lancet_formatting!I19</f>
        <v>68568552.630524471</v>
      </c>
      <c r="E19">
        <f>OrgBASE_formatting!I19</f>
        <v>28883847.2328825</v>
      </c>
      <c r="F19">
        <f>OA_swiss_formatting!I19</f>
        <v>11863092.722642951</v>
      </c>
      <c r="G19">
        <f>'0A_lancet_formatting'!I19</f>
        <v>23346067.935437329</v>
      </c>
      <c r="K19" t="s">
        <v>28</v>
      </c>
      <c r="L19">
        <v>93091022.559129149</v>
      </c>
      <c r="M19">
        <v>2142268.166662544</v>
      </c>
      <c r="N19">
        <v>68568552.630524471</v>
      </c>
      <c r="O19">
        <v>28883847.2328825</v>
      </c>
      <c r="P19">
        <v>11863092.722642951</v>
      </c>
      <c r="Q19">
        <v>23346067.935437329</v>
      </c>
    </row>
    <row r="20" spans="1:17" x14ac:dyDescent="0.2">
      <c r="A20" s="2" t="s">
        <v>29</v>
      </c>
      <c r="B20" s="21">
        <f>ConvBASE_formatting!I20</f>
        <v>9563936372.050827</v>
      </c>
      <c r="C20">
        <f>BAU_swiss_formatting!I20</f>
        <v>3079049640.5432668</v>
      </c>
      <c r="D20">
        <f>BAU_Lancet_formatting!I20</f>
        <v>7454049206.5661726</v>
      </c>
      <c r="E20">
        <f>OrgBASE_formatting!I20</f>
        <v>1946414517.6766059</v>
      </c>
      <c r="F20">
        <f>OA_swiss_formatting!I20</f>
        <v>799425911.43498373</v>
      </c>
      <c r="G20">
        <f>'0A_lancet_formatting'!I20</f>
        <v>1573236598.0826671</v>
      </c>
      <c r="K20" t="s">
        <v>29</v>
      </c>
      <c r="L20">
        <v>8476993561.0926981</v>
      </c>
      <c r="M20">
        <v>3079049640.5432668</v>
      </c>
      <c r="N20">
        <v>7454049206.5661726</v>
      </c>
      <c r="O20">
        <v>1946414517.6766059</v>
      </c>
      <c r="P20">
        <v>799425911.43498373</v>
      </c>
      <c r="Q20">
        <v>1573236598.0826671</v>
      </c>
    </row>
    <row r="21" spans="1:17" x14ac:dyDescent="0.2">
      <c r="A21" s="2" t="s">
        <v>18</v>
      </c>
      <c r="B21" s="21">
        <f>ConvBASE_formatting!I21</f>
        <v>5422730850.7224627</v>
      </c>
      <c r="C21">
        <f>BAU_swiss_formatting!I21</f>
        <v>5282080003.4233408</v>
      </c>
      <c r="D21">
        <f>BAU_Lancet_formatting!I21</f>
        <v>4658416499.5111895</v>
      </c>
      <c r="E21">
        <f>OrgBASE_formatting!I21</f>
        <v>16330255571.87973</v>
      </c>
      <c r="F21">
        <f>OA_swiss_formatting!I21</f>
        <v>15738681516.124769</v>
      </c>
      <c r="G21">
        <f>'0A_lancet_formatting'!I21</f>
        <v>13115567930.103979</v>
      </c>
      <c r="K21" t="s">
        <v>18</v>
      </c>
      <c r="L21">
        <v>5422730850.7224627</v>
      </c>
      <c r="M21">
        <v>5282080003.4233408</v>
      </c>
      <c r="N21">
        <v>4658416499.5111895</v>
      </c>
      <c r="O21">
        <v>16330255571.87973</v>
      </c>
      <c r="P21">
        <v>15738681516.124769</v>
      </c>
      <c r="Q21">
        <v>13115567930.103979</v>
      </c>
    </row>
    <row r="22" spans="1:17" x14ac:dyDescent="0.2">
      <c r="A22" s="2" t="s">
        <v>19</v>
      </c>
      <c r="B22" s="21">
        <f>ConvBASE_formatting!I22</f>
        <v>1709215850.2310801</v>
      </c>
      <c r="C22">
        <f>BAU_swiss_formatting!I22</f>
        <v>1647298402.0790131</v>
      </c>
      <c r="D22">
        <f>BAU_Lancet_formatting!I22</f>
        <v>1372748668.399178</v>
      </c>
      <c r="E22">
        <f>OrgBASE_formatting!I22</f>
        <v>3904409122.001133</v>
      </c>
      <c r="F22">
        <f>OA_swiss_formatting!I22</f>
        <v>3762969379.7103758</v>
      </c>
      <c r="G22">
        <f>'0A_lancet_formatting'!I22</f>
        <v>3135807816.425313</v>
      </c>
      <c r="K22" t="s">
        <v>19</v>
      </c>
      <c r="L22">
        <v>1709215850.2310801</v>
      </c>
      <c r="M22">
        <v>1647298402.0790131</v>
      </c>
      <c r="N22">
        <v>1372748668.399178</v>
      </c>
      <c r="O22">
        <v>3904409122.001133</v>
      </c>
      <c r="P22">
        <v>3762969379.7103758</v>
      </c>
      <c r="Q22">
        <v>3135807816.425313</v>
      </c>
    </row>
    <row r="23" spans="1:17" x14ac:dyDescent="0.2">
      <c r="A23" s="2" t="s">
        <v>30</v>
      </c>
      <c r="B23" s="21">
        <f>ConvBASE_formatting!I23</f>
        <v>29667705971.863682</v>
      </c>
      <c r="C23">
        <f>BAU_swiss_formatting!I23</f>
        <v>8712265255.6866455</v>
      </c>
      <c r="D23">
        <f>BAU_Lancet_formatting!I23</f>
        <v>0</v>
      </c>
      <c r="E23">
        <f>OrgBASE_formatting!I23</f>
        <v>101849493243.40919</v>
      </c>
      <c r="F23">
        <f>OA_swiss_formatting!I23</f>
        <v>23825781825.000332</v>
      </c>
      <c r="G23">
        <f>'0A_lancet_formatting'!I23</f>
        <v>0</v>
      </c>
      <c r="K23" t="s">
        <v>30</v>
      </c>
      <c r="L23">
        <v>29667705971.863682</v>
      </c>
      <c r="M23">
        <v>8712265255.6866455</v>
      </c>
      <c r="N23">
        <v>0</v>
      </c>
      <c r="O23">
        <v>101849493243.40919</v>
      </c>
      <c r="P23">
        <v>23825781825.000332</v>
      </c>
      <c r="Q23">
        <v>0</v>
      </c>
    </row>
    <row r="24" spans="1:17" x14ac:dyDescent="0.2">
      <c r="A24" s="2" t="s">
        <v>13</v>
      </c>
      <c r="B24" s="21">
        <f>ConvBASE_formatting!I24</f>
        <v>3864783404.9915042</v>
      </c>
      <c r="C24">
        <f>BAU_swiss_formatting!I24</f>
        <v>796728787.34474492</v>
      </c>
      <c r="D24">
        <f>BAU_Lancet_formatting!I24</f>
        <v>3140692687.04287</v>
      </c>
      <c r="E24">
        <f>OrgBASE_formatting!I24</f>
        <v>315851598.26306891</v>
      </c>
      <c r="F24">
        <f>OA_swiss_formatting!I24</f>
        <v>65113108.418966517</v>
      </c>
      <c r="G24">
        <f>'0A_lancet_formatting'!I24</f>
        <v>256674876.93474081</v>
      </c>
      <c r="K24" t="s">
        <v>13</v>
      </c>
      <c r="L24">
        <v>3864783404.9915042</v>
      </c>
      <c r="M24">
        <v>796728787.34474492</v>
      </c>
      <c r="N24">
        <v>3140692687.04287</v>
      </c>
      <c r="O24">
        <v>315851598.26306891</v>
      </c>
      <c r="P24">
        <v>65113108.418966517</v>
      </c>
      <c r="Q24">
        <v>256674876.93474081</v>
      </c>
    </row>
    <row r="25" spans="1:17" x14ac:dyDescent="0.2">
      <c r="A25" s="2" t="s">
        <v>10</v>
      </c>
      <c r="B25" s="21">
        <f>ConvBASE_formatting!I25</f>
        <v>135855502.5302684</v>
      </c>
      <c r="C25">
        <f>BAU_swiss_formatting!I25</f>
        <v>5410268369.7795334</v>
      </c>
      <c r="D25">
        <f>BAU_Lancet_formatting!I25</f>
        <v>4167437814.7798901</v>
      </c>
      <c r="E25">
        <f>OrgBASE_formatting!I25</f>
        <v>32379055.101464391</v>
      </c>
      <c r="F25">
        <f>OA_swiss_formatting!I25</f>
        <v>756122204.90040267</v>
      </c>
      <c r="G25">
        <f>'0A_lancet_formatting'!I25</f>
        <v>585583772.81688797</v>
      </c>
      <c r="K25" t="s">
        <v>10</v>
      </c>
      <c r="L25">
        <v>52001870.006228358</v>
      </c>
      <c r="M25">
        <v>5410268369.7795334</v>
      </c>
      <c r="N25">
        <v>4167437814.7798901</v>
      </c>
      <c r="O25">
        <v>32379055.101464391</v>
      </c>
      <c r="P25">
        <v>756122204.90040267</v>
      </c>
      <c r="Q25">
        <v>585583772.81688797</v>
      </c>
    </row>
    <row r="26" spans="1:17" x14ac:dyDescent="0.2">
      <c r="A26" s="2" t="s">
        <v>14</v>
      </c>
      <c r="B26" s="21">
        <f>ConvBASE_formatting!I26</f>
        <v>44244072.872394629</v>
      </c>
      <c r="C26">
        <f>BAU_swiss_formatting!I26</f>
        <v>1033196485.481632</v>
      </c>
      <c r="D26">
        <f>BAU_Lancet_formatting!I26</f>
        <v>800165756.41919875</v>
      </c>
      <c r="E26">
        <f>OrgBASE_formatting!I26</f>
        <v>6071072.8315245742</v>
      </c>
      <c r="F26">
        <f>OA_swiss_formatting!I26</f>
        <v>141772913.41882551</v>
      </c>
      <c r="G26">
        <f>'0A_lancet_formatting'!I26</f>
        <v>109796957.4031665</v>
      </c>
      <c r="K26" t="s">
        <v>14</v>
      </c>
      <c r="L26">
        <v>21883104.19931728</v>
      </c>
      <c r="M26">
        <v>1033196485.481632</v>
      </c>
      <c r="N26">
        <v>800165756.41919875</v>
      </c>
      <c r="O26">
        <v>6071072.8315245742</v>
      </c>
      <c r="P26">
        <v>141772913.41882551</v>
      </c>
      <c r="Q26">
        <v>109796957.4031665</v>
      </c>
    </row>
    <row r="27" spans="1:17" x14ac:dyDescent="0.2">
      <c r="A27" s="2" t="s">
        <v>15</v>
      </c>
      <c r="B27" s="21">
        <f>ConvBASE_formatting!I27</f>
        <v>102222578.4488831</v>
      </c>
      <c r="C27">
        <f>BAU_swiss_formatting!I27</f>
        <v>2375660125.1210408</v>
      </c>
      <c r="D27">
        <f>BAU_Lancet_formatting!I27</f>
        <v>65126618.241923749</v>
      </c>
      <c r="E27">
        <f>OrgBASE_formatting!I27</f>
        <v>13591406.905157849</v>
      </c>
      <c r="F27">
        <f>OA_swiss_formatting!I27</f>
        <v>221288745.2521815</v>
      </c>
      <c r="G27">
        <f>'0A_lancet_formatting'!I27</f>
        <v>10202383.877148701</v>
      </c>
      <c r="K27" t="s">
        <v>15</v>
      </c>
      <c r="L27">
        <v>102222578.4488831</v>
      </c>
      <c r="M27">
        <v>2375660125.1210408</v>
      </c>
      <c r="N27">
        <v>65126618.241923749</v>
      </c>
      <c r="O27">
        <v>13591406.905157849</v>
      </c>
      <c r="P27">
        <v>221288745.2521815</v>
      </c>
      <c r="Q27">
        <v>10202383.877148701</v>
      </c>
    </row>
    <row r="28" spans="1:17" x14ac:dyDescent="0.2">
      <c r="A28" s="2" t="s">
        <v>16</v>
      </c>
      <c r="B28" s="21">
        <f>ConvBASE_formatting!I28</f>
        <v>2420064126.630548</v>
      </c>
      <c r="C28">
        <f>BAU_swiss_formatting!I28</f>
        <v>1899429872.280086</v>
      </c>
      <c r="D28">
        <f>BAU_Lancet_formatting!I28</f>
        <v>1972934365.897279</v>
      </c>
      <c r="E28">
        <f>OrgBASE_formatting!I28</f>
        <v>1201464866.4786451</v>
      </c>
      <c r="F28">
        <f>OA_swiss_formatting!I28</f>
        <v>945108112.18020713</v>
      </c>
      <c r="G28">
        <f>'0A_lancet_formatting'!I28</f>
        <v>981301223.27998042</v>
      </c>
      <c r="K28" t="s">
        <v>16</v>
      </c>
      <c r="L28">
        <v>2410789687.3696032</v>
      </c>
      <c r="M28">
        <v>1899429872.280086</v>
      </c>
      <c r="N28">
        <v>1972934365.897279</v>
      </c>
      <c r="O28">
        <v>1201464866.4786451</v>
      </c>
      <c r="P28">
        <v>945108112.18020713</v>
      </c>
      <c r="Q28">
        <v>981301223.27998042</v>
      </c>
    </row>
    <row r="29" spans="1:17" x14ac:dyDescent="0.2">
      <c r="A29" s="2" t="s">
        <v>17</v>
      </c>
      <c r="B29" s="21">
        <f>ConvBASE_formatting!I29</f>
        <v>1016154678.32135</v>
      </c>
      <c r="C29">
        <f>BAU_swiss_formatting!I29</f>
        <v>793985167.19470561</v>
      </c>
      <c r="D29">
        <f>BAU_Lancet_formatting!I29</f>
        <v>825351634.68332088</v>
      </c>
      <c r="E29">
        <f>OrgBASE_formatting!I29</f>
        <v>512699385.01149499</v>
      </c>
      <c r="F29">
        <f>OA_swiss_formatting!I29</f>
        <v>403304633.70464242</v>
      </c>
      <c r="G29">
        <f>'0A_lancet_formatting'!I29</f>
        <v>418749268.26719308</v>
      </c>
      <c r="K29" t="s">
        <v>17</v>
      </c>
      <c r="L29">
        <v>995900729.25551164</v>
      </c>
      <c r="M29">
        <v>793985167.19470561</v>
      </c>
      <c r="N29">
        <v>825351634.68332088</v>
      </c>
      <c r="O29">
        <v>512699385.01149499</v>
      </c>
      <c r="P29">
        <v>403304633.70464242</v>
      </c>
      <c r="Q29">
        <v>418749268.26719308</v>
      </c>
    </row>
    <row r="30" spans="1:17" x14ac:dyDescent="0.2">
      <c r="A30" s="2" t="s">
        <v>11</v>
      </c>
      <c r="B30" s="21">
        <f>ConvBASE_formatting!I30</f>
        <v>3323602540.0232158</v>
      </c>
      <c r="C30">
        <f>BAU_swiss_formatting!I30</f>
        <v>7335393905.3056335</v>
      </c>
      <c r="D30">
        <f>BAU_Lancet_formatting!I30</f>
        <v>1693545540.2138021</v>
      </c>
      <c r="E30">
        <f>OrgBASE_formatting!I30</f>
        <v>2846228750.8459668</v>
      </c>
      <c r="F30">
        <f>OA_swiss_formatting!I30</f>
        <v>6219908194.0066662</v>
      </c>
      <c r="G30">
        <f>'0A_lancet_formatting'!I30</f>
        <v>1475447149.6322441</v>
      </c>
      <c r="K30" t="s">
        <v>11</v>
      </c>
      <c r="L30">
        <v>3244650423.3353162</v>
      </c>
      <c r="M30">
        <v>7335393905.3056335</v>
      </c>
      <c r="N30">
        <v>1693545540.2138021</v>
      </c>
      <c r="O30">
        <v>2846228750.8459668</v>
      </c>
      <c r="P30">
        <v>6219908194.0066662</v>
      </c>
      <c r="Q30">
        <v>1475447149.6322441</v>
      </c>
    </row>
    <row r="31" spans="1:17" x14ac:dyDescent="0.2">
      <c r="A31" s="2" t="s">
        <v>12</v>
      </c>
      <c r="B31" s="21">
        <f>ConvBASE_formatting!I31</f>
        <v>4295288848.9878578</v>
      </c>
      <c r="C31">
        <f>BAU_swiss_formatting!I31</f>
        <v>1882550798.935864</v>
      </c>
      <c r="D31">
        <f>BAU_Lancet_formatting!I31</f>
        <v>2492338301.2009878</v>
      </c>
      <c r="E31">
        <f>OrgBASE_formatting!I31</f>
        <v>4276366371.6194849</v>
      </c>
      <c r="F31">
        <f>OA_swiss_formatting!I31</f>
        <v>1874302503.966944</v>
      </c>
      <c r="G31">
        <f>'0A_lancet_formatting'!I31</f>
        <v>2481392248.3781052</v>
      </c>
      <c r="K31" t="s">
        <v>12</v>
      </c>
      <c r="L31">
        <v>4294525256.728148</v>
      </c>
      <c r="M31">
        <v>1882550798.935864</v>
      </c>
      <c r="N31">
        <v>2492338301.2009878</v>
      </c>
      <c r="O31">
        <v>4276366371.6194849</v>
      </c>
      <c r="P31">
        <v>1874302503.966944</v>
      </c>
      <c r="Q31">
        <v>2481392248.3781052</v>
      </c>
    </row>
    <row r="32" spans="1:17" x14ac:dyDescent="0.2">
      <c r="A32" s="2" t="s">
        <v>20</v>
      </c>
      <c r="B32" s="21">
        <f>ConvBASE_formatting!I32</f>
        <v>562178217.42285216</v>
      </c>
      <c r="C32">
        <f>BAU_swiss_formatting!I32</f>
        <v>659691639.8214817</v>
      </c>
      <c r="D32">
        <f>BAU_Lancet_formatting!I32</f>
        <v>549915780.57938135</v>
      </c>
      <c r="E32">
        <f>OrgBASE_formatting!I32</f>
        <v>559781677.85657668</v>
      </c>
      <c r="F32">
        <f>OA_swiss_formatting!I32</f>
        <v>656863691.60847998</v>
      </c>
      <c r="G32">
        <f>'0A_lancet_formatting'!I32</f>
        <v>547573491.19891715</v>
      </c>
      <c r="K32" t="s">
        <v>20</v>
      </c>
      <c r="L32">
        <v>562178217.42285216</v>
      </c>
      <c r="M32">
        <v>659691639.8214817</v>
      </c>
      <c r="N32">
        <v>549915780.57938135</v>
      </c>
      <c r="O32">
        <v>559781677.85657668</v>
      </c>
      <c r="P32">
        <v>656863691.60847998</v>
      </c>
      <c r="Q32">
        <v>547573491.19891715</v>
      </c>
    </row>
    <row r="33" spans="1:17" x14ac:dyDescent="0.2">
      <c r="A33" s="2" t="s">
        <v>21</v>
      </c>
      <c r="B33" s="21">
        <f>ConvBASE_formatting!I33</f>
        <v>1289562061.5681491</v>
      </c>
      <c r="C33">
        <f>BAU_swiss_formatting!I33</f>
        <v>1628901417.2798979</v>
      </c>
      <c r="D33">
        <f>BAU_Lancet_formatting!I33</f>
        <v>1246889706.1573329</v>
      </c>
      <c r="E33">
        <f>OrgBASE_formatting!I33</f>
        <v>437936726.23451447</v>
      </c>
      <c r="F33">
        <f>OA_swiss_formatting!I33</f>
        <v>513887370.8528896</v>
      </c>
      <c r="G33">
        <f>'0A_lancet_formatting'!I33</f>
        <v>428385836.11144561</v>
      </c>
      <c r="K33" t="s">
        <v>21</v>
      </c>
      <c r="L33">
        <v>1289562061.5681491</v>
      </c>
      <c r="M33">
        <v>1628901417.2798979</v>
      </c>
      <c r="N33">
        <v>1246889706.1573329</v>
      </c>
      <c r="O33">
        <v>437936726.23451447</v>
      </c>
      <c r="P33">
        <v>513887370.8528896</v>
      </c>
      <c r="Q33">
        <v>428385836.11144561</v>
      </c>
    </row>
    <row r="34" spans="1:17" x14ac:dyDescent="0.2">
      <c r="A34" s="2" t="s">
        <v>22</v>
      </c>
      <c r="B34" s="21">
        <f>ConvBASE_formatting!I34</f>
        <v>10783540272.42547</v>
      </c>
      <c r="C34">
        <f>BAU_swiss_formatting!I34</f>
        <v>12653711888.313971</v>
      </c>
      <c r="D34">
        <f>BAU_Lancet_formatting!I34</f>
        <v>10548363814.024321</v>
      </c>
      <c r="E34">
        <f>OrgBASE_formatting!I34</f>
        <v>10691530741.171169</v>
      </c>
      <c r="F34">
        <f>OA_swiss_formatting!I34</f>
        <v>12545745295.705429</v>
      </c>
      <c r="G34">
        <f>'0A_lancet_formatting'!I34</f>
        <v>10458360903.52284</v>
      </c>
      <c r="K34" t="s">
        <v>22</v>
      </c>
      <c r="L34">
        <v>10783540272.42547</v>
      </c>
      <c r="M34">
        <v>12653711888.313971</v>
      </c>
      <c r="N34">
        <v>10548363814.024321</v>
      </c>
      <c r="O34">
        <v>10691530741.171169</v>
      </c>
      <c r="P34">
        <v>12545745295.705429</v>
      </c>
      <c r="Q34">
        <v>10458360903.52284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6FC0-97FA-5442-AEA7-E290A0AB551C}">
  <dimension ref="A1:AH7"/>
  <sheetViews>
    <sheetView workbookViewId="0">
      <selection activeCell="F13" sqref="F13"/>
    </sheetView>
  </sheetViews>
  <sheetFormatPr baseColWidth="10" defaultRowHeight="15" x14ac:dyDescent="0.2"/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10</v>
      </c>
      <c r="Z1" t="s">
        <v>14</v>
      </c>
      <c r="AA1" t="s">
        <v>15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75</v>
      </c>
      <c r="B2">
        <v>1110472971.2823141</v>
      </c>
      <c r="C2">
        <v>6082960865.807209</v>
      </c>
      <c r="D2">
        <v>2575923595.1243091</v>
      </c>
      <c r="E2">
        <v>9363929346.4617577</v>
      </c>
      <c r="F2">
        <v>1480278801.045068</v>
      </c>
      <c r="G2">
        <v>115116041.97213291</v>
      </c>
      <c r="H2">
        <v>20470502.39645138</v>
      </c>
      <c r="I2">
        <v>302457977.61641651</v>
      </c>
      <c r="J2">
        <v>35184365430.348267</v>
      </c>
      <c r="K2">
        <v>1355843811.19892</v>
      </c>
      <c r="L2">
        <v>21073734249.1068</v>
      </c>
      <c r="M2">
        <v>448955695.10418081</v>
      </c>
      <c r="N2">
        <v>2643521194.0004191</v>
      </c>
      <c r="O2">
        <v>778217883.70275724</v>
      </c>
      <c r="P2">
        <v>1425244868.1012809</v>
      </c>
      <c r="Q2">
        <v>5530620.1616339022</v>
      </c>
      <c r="R2">
        <v>-95963795.067025691</v>
      </c>
      <c r="S2">
        <v>93091022.559129149</v>
      </c>
      <c r="T2">
        <v>8476993561.0926981</v>
      </c>
      <c r="U2">
        <v>5422730850.7224627</v>
      </c>
      <c r="V2">
        <v>1709215850.2310801</v>
      </c>
      <c r="W2">
        <v>29667705971.863682</v>
      </c>
      <c r="X2">
        <v>3864783404.9915042</v>
      </c>
      <c r="Y2">
        <v>52001870.006228358</v>
      </c>
      <c r="Z2">
        <v>21883104.19931728</v>
      </c>
      <c r="AA2">
        <v>102222578.4488831</v>
      </c>
      <c r="AB2">
        <v>2410789687.3696032</v>
      </c>
      <c r="AC2">
        <v>995900729.25551164</v>
      </c>
      <c r="AD2">
        <v>3244650423.3353162</v>
      </c>
      <c r="AE2">
        <v>4294525256.728148</v>
      </c>
      <c r="AF2">
        <v>562178217.42285216</v>
      </c>
      <c r="AG2">
        <v>1289562061.5681491</v>
      </c>
      <c r="AH2">
        <v>10783540272.42547</v>
      </c>
    </row>
    <row r="3" spans="1:34" x14ac:dyDescent="0.2">
      <c r="A3" t="s">
        <v>64</v>
      </c>
      <c r="B3">
        <v>2563246555.864635</v>
      </c>
      <c r="C3">
        <v>1416793308.865757</v>
      </c>
      <c r="D3">
        <v>599962977.60782158</v>
      </c>
      <c r="E3">
        <v>2180969553.3851209</v>
      </c>
      <c r="F3">
        <v>344774386.49412942</v>
      </c>
      <c r="G3">
        <v>149622986.91670579</v>
      </c>
      <c r="H3">
        <v>4767821.3725552419</v>
      </c>
      <c r="I3">
        <v>393122150.9397409</v>
      </c>
      <c r="J3">
        <v>8194853561.956974</v>
      </c>
      <c r="K3">
        <v>1863979042.609175</v>
      </c>
      <c r="L3">
        <v>3315111652.1608729</v>
      </c>
      <c r="M3">
        <v>346035414.50919342</v>
      </c>
      <c r="N3">
        <v>1242629502.42577</v>
      </c>
      <c r="O3">
        <v>394554300.51745683</v>
      </c>
      <c r="P3">
        <v>551426362.64416432</v>
      </c>
      <c r="Q3">
        <v>5434462.0363164553</v>
      </c>
      <c r="R3">
        <v>-15184092.341089141</v>
      </c>
      <c r="S3">
        <v>2142268.166662544</v>
      </c>
      <c r="T3">
        <v>3079049640.5432668</v>
      </c>
      <c r="U3">
        <v>5282080003.4233408</v>
      </c>
      <c r="V3">
        <v>1647298402.0790131</v>
      </c>
      <c r="W3">
        <v>8712265255.6866455</v>
      </c>
      <c r="X3">
        <v>796728787.34474492</v>
      </c>
      <c r="Y3">
        <v>5410268369.7795334</v>
      </c>
      <c r="Z3">
        <v>1033196485.481632</v>
      </c>
      <c r="AA3">
        <v>2375660125.1210408</v>
      </c>
      <c r="AB3">
        <v>1899429872.280086</v>
      </c>
      <c r="AC3">
        <v>793985167.19470561</v>
      </c>
      <c r="AD3">
        <v>7335393905.3056335</v>
      </c>
      <c r="AE3">
        <v>1882550798.935864</v>
      </c>
      <c r="AF3">
        <v>659691639.8214817</v>
      </c>
      <c r="AG3">
        <v>1628901417.2798979</v>
      </c>
      <c r="AH3">
        <v>12653711888.313971</v>
      </c>
    </row>
    <row r="4" spans="1:34" x14ac:dyDescent="0.2">
      <c r="A4" t="s">
        <v>65</v>
      </c>
      <c r="B4">
        <v>1153111299.531986</v>
      </c>
      <c r="C4">
        <v>831473644.51592076</v>
      </c>
      <c r="D4">
        <v>352100338.45061457</v>
      </c>
      <c r="E4">
        <v>1279945840.923795</v>
      </c>
      <c r="F4">
        <v>202337782.0040063</v>
      </c>
      <c r="G4">
        <v>11832373.91917369</v>
      </c>
      <c r="H4">
        <v>2798091.8516710969</v>
      </c>
      <c r="I4">
        <v>31088593.949927989</v>
      </c>
      <c r="J4">
        <v>4809314608.4163609</v>
      </c>
      <c r="K4">
        <v>646179401.43784714</v>
      </c>
      <c r="L4">
        <v>16849007153.02947</v>
      </c>
      <c r="M4">
        <v>337008403.6648851</v>
      </c>
      <c r="N4">
        <v>2661159720.841145</v>
      </c>
      <c r="O4">
        <v>776466282.3985194</v>
      </c>
      <c r="P4">
        <v>2161150524.7561741</v>
      </c>
      <c r="Q4">
        <v>10694792.905920509</v>
      </c>
      <c r="R4">
        <v>39957150.797057509</v>
      </c>
      <c r="S4">
        <v>68568552.630524471</v>
      </c>
      <c r="T4">
        <v>7454049206.5661726</v>
      </c>
      <c r="U4">
        <v>4658416499.5111895</v>
      </c>
      <c r="V4">
        <v>1372748668.399178</v>
      </c>
      <c r="W4">
        <v>0</v>
      </c>
      <c r="X4">
        <v>3140692687.04287</v>
      </c>
      <c r="Y4">
        <v>4167437814.7798901</v>
      </c>
      <c r="Z4">
        <v>800165756.41919875</v>
      </c>
      <c r="AA4">
        <v>65126618.241923749</v>
      </c>
      <c r="AB4">
        <v>1972934365.897279</v>
      </c>
      <c r="AC4">
        <v>825351634.68332088</v>
      </c>
      <c r="AD4">
        <v>1693545540.2138021</v>
      </c>
      <c r="AE4">
        <v>2492338301.2009878</v>
      </c>
      <c r="AF4">
        <v>549915780.57938135</v>
      </c>
      <c r="AG4">
        <v>1246889706.1573329</v>
      </c>
      <c r="AH4">
        <v>10548363814.024321</v>
      </c>
    </row>
    <row r="5" spans="1:34" x14ac:dyDescent="0.2">
      <c r="A5" t="s">
        <v>76</v>
      </c>
      <c r="B5">
        <v>793313555.71098602</v>
      </c>
      <c r="C5">
        <v>3460913144.836586</v>
      </c>
      <c r="D5">
        <v>942712416.1192416</v>
      </c>
      <c r="E5">
        <v>5279655061.7287226</v>
      </c>
      <c r="F5">
        <v>114211562.09135009</v>
      </c>
      <c r="G5">
        <v>9814831.4978227131</v>
      </c>
      <c r="H5">
        <v>1702982.3418387719</v>
      </c>
      <c r="I5">
        <v>25162088.60210067</v>
      </c>
      <c r="J5">
        <v>16482173979.712851</v>
      </c>
      <c r="K5">
        <v>1402787221.666625</v>
      </c>
      <c r="L5">
        <v>20594094260.684319</v>
      </c>
      <c r="M5">
        <v>448955695.10418081</v>
      </c>
      <c r="N5">
        <v>590063016.68064678</v>
      </c>
      <c r="O5">
        <v>158863119.87555879</v>
      </c>
      <c r="P5">
        <v>331784087.20524389</v>
      </c>
      <c r="Q5">
        <v>1398417.066004385</v>
      </c>
      <c r="R5">
        <v>23734519.101003021</v>
      </c>
      <c r="S5">
        <v>28883847.2328825</v>
      </c>
      <c r="T5">
        <v>1946414517.6766059</v>
      </c>
      <c r="U5">
        <v>16330255571.87973</v>
      </c>
      <c r="V5">
        <v>3904409122.001133</v>
      </c>
      <c r="W5">
        <v>101849493243.40919</v>
      </c>
      <c r="X5">
        <v>315851598.26306891</v>
      </c>
      <c r="Y5">
        <v>32379055.101464391</v>
      </c>
      <c r="Z5">
        <v>6071072.8315245742</v>
      </c>
      <c r="AA5">
        <v>13591406.905157849</v>
      </c>
      <c r="AB5">
        <v>1201464866.4786451</v>
      </c>
      <c r="AC5">
        <v>512699385.01149499</v>
      </c>
      <c r="AD5">
        <v>2846228750.8459668</v>
      </c>
      <c r="AE5">
        <v>4276366371.6194849</v>
      </c>
      <c r="AF5">
        <v>559781677.85657668</v>
      </c>
      <c r="AG5">
        <v>437936726.23451447</v>
      </c>
      <c r="AH5">
        <v>10691530741.171169</v>
      </c>
    </row>
    <row r="6" spans="1:34" x14ac:dyDescent="0.2">
      <c r="A6" t="s">
        <v>66</v>
      </c>
      <c r="B6">
        <v>1831164100.328156</v>
      </c>
      <c r="C6">
        <v>806087478.50613332</v>
      </c>
      <c r="D6">
        <v>219568837.08558509</v>
      </c>
      <c r="E6">
        <v>1229693915.445544</v>
      </c>
      <c r="F6">
        <v>26601219.461348299</v>
      </c>
      <c r="G6">
        <v>12756904.942439711</v>
      </c>
      <c r="H6">
        <v>396644.66700683488</v>
      </c>
      <c r="I6">
        <v>32704623.8665892</v>
      </c>
      <c r="J6">
        <v>3838892658.553978</v>
      </c>
      <c r="K6">
        <v>1928515630.5093901</v>
      </c>
      <c r="L6">
        <v>3239659428.2851238</v>
      </c>
      <c r="M6">
        <v>346035414.50919342</v>
      </c>
      <c r="N6">
        <v>242349027.21393311</v>
      </c>
      <c r="O6">
        <v>65247815.019135833</v>
      </c>
      <c r="P6">
        <v>136269429.71545649</v>
      </c>
      <c r="Q6">
        <v>574353.93509664224</v>
      </c>
      <c r="R6">
        <v>9748175.1150516625</v>
      </c>
      <c r="S6">
        <v>11863092.722642951</v>
      </c>
      <c r="T6">
        <v>799425911.43498373</v>
      </c>
      <c r="U6">
        <v>15738681516.124769</v>
      </c>
      <c r="V6">
        <v>3762969379.7103758</v>
      </c>
      <c r="W6">
        <v>23825781825.000332</v>
      </c>
      <c r="X6">
        <v>65113108.418966517</v>
      </c>
      <c r="Y6">
        <v>756122204.90040267</v>
      </c>
      <c r="Z6">
        <v>141772913.41882551</v>
      </c>
      <c r="AA6">
        <v>221288745.2521815</v>
      </c>
      <c r="AB6">
        <v>945108112.18020713</v>
      </c>
      <c r="AC6">
        <v>403304633.70464242</v>
      </c>
      <c r="AD6">
        <v>6219908194.0066662</v>
      </c>
      <c r="AE6">
        <v>1874302503.966944</v>
      </c>
      <c r="AF6">
        <v>656863691.60847998</v>
      </c>
      <c r="AG6">
        <v>513887370.8528896</v>
      </c>
      <c r="AH6">
        <v>12545745295.705429</v>
      </c>
    </row>
    <row r="7" spans="1:34" x14ac:dyDescent="0.2">
      <c r="A7" t="s">
        <v>67</v>
      </c>
      <c r="B7">
        <v>823774057.37836146</v>
      </c>
      <c r="C7">
        <v>473068646.89297438</v>
      </c>
      <c r="D7">
        <v>128858387.4946661</v>
      </c>
      <c r="E7">
        <v>721670602.98520768</v>
      </c>
      <c r="F7">
        <v>15611460.581926581</v>
      </c>
      <c r="G7">
        <v>1008832.081492475</v>
      </c>
      <c r="H7">
        <v>232778.89921572589</v>
      </c>
      <c r="I7">
        <v>2586322.7733238689</v>
      </c>
      <c r="J7">
        <v>2252931355.4343791</v>
      </c>
      <c r="K7">
        <v>668552085.24325514</v>
      </c>
      <c r="L7">
        <v>16465522313.54727</v>
      </c>
      <c r="M7">
        <v>337008403.6648851</v>
      </c>
      <c r="N7">
        <v>476932700.91571212</v>
      </c>
      <c r="O7">
        <v>128404957.9388456</v>
      </c>
      <c r="P7">
        <v>268172511.00028339</v>
      </c>
      <c r="Q7">
        <v>1130304.4072275141</v>
      </c>
      <c r="R7">
        <v>19183998.962442011</v>
      </c>
      <c r="S7">
        <v>23346067.935437329</v>
      </c>
      <c r="T7">
        <v>1573236598.0826671</v>
      </c>
      <c r="U7">
        <v>13115567930.103979</v>
      </c>
      <c r="V7">
        <v>3135807816.425313</v>
      </c>
      <c r="W7">
        <v>0</v>
      </c>
      <c r="X7">
        <v>256674876.93474081</v>
      </c>
      <c r="Y7">
        <v>585583772.81688797</v>
      </c>
      <c r="Z7">
        <v>109796957.4031665</v>
      </c>
      <c r="AA7">
        <v>10202383.877148701</v>
      </c>
      <c r="AB7">
        <v>981301223.27998042</v>
      </c>
      <c r="AC7">
        <v>418749268.26719308</v>
      </c>
      <c r="AD7">
        <v>1475447149.6322441</v>
      </c>
      <c r="AE7">
        <v>2481392248.3781052</v>
      </c>
      <c r="AF7">
        <v>547573491.19891715</v>
      </c>
      <c r="AG7">
        <v>428385836.11144561</v>
      </c>
      <c r="AH7">
        <v>10458360903.52284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32E8-5258-DD40-BA4F-9B7CC4506399}">
  <dimension ref="A1:P34"/>
  <sheetViews>
    <sheetView workbookViewId="0">
      <selection activeCell="J1" sqref="J1:P34"/>
    </sheetView>
  </sheetViews>
  <sheetFormatPr baseColWidth="10" defaultRowHeight="15" x14ac:dyDescent="0.2"/>
  <cols>
    <col min="2" max="3" width="12.1640625" bestFit="1" customWidth="1"/>
    <col min="5" max="5" width="12.1640625" bestFit="1" customWidth="1"/>
  </cols>
  <sheetData>
    <row r="1" spans="1:16" x14ac:dyDescent="0.2">
      <c r="A1" s="2" t="s">
        <v>9</v>
      </c>
      <c r="B1" s="21" t="s">
        <v>75</v>
      </c>
      <c r="C1" t="s">
        <v>64</v>
      </c>
      <c r="D1" t="s">
        <v>65</v>
      </c>
      <c r="E1" t="s">
        <v>76</v>
      </c>
      <c r="F1" t="s">
        <v>66</v>
      </c>
      <c r="G1" t="s">
        <v>67</v>
      </c>
      <c r="J1" t="s">
        <v>9</v>
      </c>
      <c r="K1" t="s">
        <v>75</v>
      </c>
      <c r="L1" t="s">
        <v>64</v>
      </c>
      <c r="M1" t="s">
        <v>65</v>
      </c>
      <c r="N1" t="s">
        <v>76</v>
      </c>
      <c r="O1" t="s">
        <v>66</v>
      </c>
      <c r="P1" t="s">
        <v>67</v>
      </c>
    </row>
    <row r="2" spans="1:16" x14ac:dyDescent="0.2">
      <c r="A2" s="2" t="s">
        <v>32</v>
      </c>
      <c r="B2" s="21">
        <f>ConvBASE_formatting!J2</f>
        <v>17868646639.098759</v>
      </c>
      <c r="C2">
        <f>BAU_swiss_formatting!J2</f>
        <v>41245260479.183678</v>
      </c>
      <c r="D2">
        <f>BAU_Lancet_formatting!J2</f>
        <v>18554740979.508968</v>
      </c>
      <c r="E2">
        <f>OrgBASE_formatting!J2</f>
        <v>18642697980.0368</v>
      </c>
      <c r="F2">
        <f>OA_swiss_formatting!J2</f>
        <v>43031962618.751038</v>
      </c>
      <c r="G2">
        <f>'0A_lancet_formatting'!J2</f>
        <v>19358513219.568859</v>
      </c>
      <c r="J2" t="s">
        <v>32</v>
      </c>
      <c r="K2">
        <v>17868646639.098759</v>
      </c>
      <c r="L2">
        <v>41245260479.183678</v>
      </c>
      <c r="M2">
        <v>18554740979.508968</v>
      </c>
      <c r="N2">
        <v>18642697980.0368</v>
      </c>
      <c r="O2">
        <v>43031962618.751038</v>
      </c>
      <c r="P2">
        <v>19358513219.568859</v>
      </c>
    </row>
    <row r="3" spans="1:16" x14ac:dyDescent="0.2">
      <c r="A3" s="2" t="s">
        <v>36</v>
      </c>
      <c r="B3" s="21">
        <f>ConvBASE_formatting!J3</f>
        <v>54855780513.404167</v>
      </c>
      <c r="C3">
        <f>BAU_swiss_formatting!J3</f>
        <v>12776558077.311621</v>
      </c>
      <c r="D3">
        <f>BAU_Lancet_formatting!J3</f>
        <v>7498180039.6956825</v>
      </c>
      <c r="E3">
        <f>OrgBASE_formatting!J3</f>
        <v>57799567389.452728</v>
      </c>
      <c r="F3">
        <f>OA_swiss_formatting!J3</f>
        <v>13462200750.46385</v>
      </c>
      <c r="G3">
        <f>'0A_lancet_formatting'!J3</f>
        <v>7900563230.4646463</v>
      </c>
      <c r="J3" t="s">
        <v>36</v>
      </c>
      <c r="K3">
        <v>54855780513.404167</v>
      </c>
      <c r="L3">
        <v>12776558077.311621</v>
      </c>
      <c r="M3">
        <v>7498180039.6956825</v>
      </c>
      <c r="N3">
        <v>57799567389.452728</v>
      </c>
      <c r="O3">
        <v>13462200750.46385</v>
      </c>
      <c r="P3">
        <v>7900563230.4646463</v>
      </c>
    </row>
    <row r="4" spans="1:16" x14ac:dyDescent="0.2">
      <c r="A4" s="2" t="s">
        <v>42</v>
      </c>
      <c r="B4" s="21">
        <f>ConvBASE_formatting!J4</f>
        <v>19955566283.466171</v>
      </c>
      <c r="C4">
        <f>BAU_swiss_formatting!J4</f>
        <v>4647886680.3115864</v>
      </c>
      <c r="D4">
        <f>BAU_Lancet_formatting!J4</f>
        <v>2727705765.6840291</v>
      </c>
      <c r="E4">
        <f>OrgBASE_formatting!J4</f>
        <v>21444692400.749111</v>
      </c>
      <c r="F4">
        <f>OA_swiss_formatting!J4</f>
        <v>4994721711.0748072</v>
      </c>
      <c r="G4">
        <f>'0A_lancet_formatting'!J4</f>
        <v>2931252878.2161732</v>
      </c>
      <c r="J4" t="s">
        <v>42</v>
      </c>
      <c r="K4">
        <v>19955566283.466171</v>
      </c>
      <c r="L4">
        <v>4647886680.3115864</v>
      </c>
      <c r="M4">
        <v>2727705765.6840291</v>
      </c>
      <c r="N4">
        <v>21444692400.749111</v>
      </c>
      <c r="O4">
        <v>4994721711.0748072</v>
      </c>
      <c r="P4">
        <v>2931252878.2161732</v>
      </c>
    </row>
    <row r="5" spans="1:16" x14ac:dyDescent="0.2">
      <c r="A5" s="2" t="s">
        <v>37</v>
      </c>
      <c r="B5" s="21">
        <f>ConvBASE_formatting!J5</f>
        <v>83588339073.484268</v>
      </c>
      <c r="C5">
        <f>BAU_swiss_formatting!J5</f>
        <v>19468709746.959599</v>
      </c>
      <c r="D5">
        <f>BAU_Lancet_formatting!J5</f>
        <v>11425603823.811489</v>
      </c>
      <c r="E5">
        <f>OrgBASE_formatting!J5</f>
        <v>88173775464.065674</v>
      </c>
      <c r="F5">
        <f>OA_swiss_formatting!J5</f>
        <v>20536711948.473549</v>
      </c>
      <c r="G5">
        <f>'0A_lancet_formatting'!J5</f>
        <v>12052382392.91325</v>
      </c>
      <c r="J5" t="s">
        <v>37</v>
      </c>
      <c r="K5">
        <v>83588339073.484268</v>
      </c>
      <c r="L5">
        <v>19468709746.959599</v>
      </c>
      <c r="M5">
        <v>11425603823.811489</v>
      </c>
      <c r="N5">
        <v>88173775464.065674</v>
      </c>
      <c r="O5">
        <v>20536711948.473549</v>
      </c>
      <c r="P5">
        <v>12052382392.91325</v>
      </c>
    </row>
    <row r="6" spans="1:16" x14ac:dyDescent="0.2">
      <c r="A6" s="2" t="s">
        <v>39</v>
      </c>
      <c r="B6" s="21">
        <f>ConvBASE_formatting!J6</f>
        <v>12902273735.48019</v>
      </c>
      <c r="C6">
        <f>BAU_swiss_formatting!J6</f>
        <v>3005091681.6406312</v>
      </c>
      <c r="D6">
        <f>BAU_Lancet_formatting!J6</f>
        <v>1763598484.692564</v>
      </c>
      <c r="E6">
        <f>OrgBASE_formatting!J6</f>
        <v>3939355785.332931</v>
      </c>
      <c r="F6">
        <f>OA_swiss_formatting!J6</f>
        <v>917522410.71843135</v>
      </c>
      <c r="G6">
        <f>'0A_lancet_formatting'!J6</f>
        <v>538466477.77849782</v>
      </c>
      <c r="J6" t="s">
        <v>39</v>
      </c>
      <c r="K6">
        <v>12902273735.48019</v>
      </c>
      <c r="L6">
        <v>3005091681.6406312</v>
      </c>
      <c r="M6">
        <v>1763598484.692564</v>
      </c>
      <c r="N6">
        <v>3939355785.332931</v>
      </c>
      <c r="O6">
        <v>917522410.71843135</v>
      </c>
      <c r="P6">
        <v>538466477.77849782</v>
      </c>
    </row>
    <row r="7" spans="1:16" x14ac:dyDescent="0.2">
      <c r="A7" s="2" t="s">
        <v>40</v>
      </c>
      <c r="B7" s="21">
        <f>ConvBASE_formatting!J7</f>
        <v>1348136008.375644</v>
      </c>
      <c r="C7">
        <f>BAU_swiss_formatting!J7</f>
        <v>1752250449.958652</v>
      </c>
      <c r="D7">
        <f>BAU_Lancet_formatting!J7</f>
        <v>138570168.60312521</v>
      </c>
      <c r="E7">
        <f>OrgBASE_formatting!J7</f>
        <v>190472515.22527969</v>
      </c>
      <c r="F7">
        <f>OA_swiss_formatting!J7</f>
        <v>247568159.61795381</v>
      </c>
      <c r="G7">
        <f>'0A_lancet_formatting'!J7</f>
        <v>19578001.31815334</v>
      </c>
      <c r="J7" t="s">
        <v>40</v>
      </c>
      <c r="K7">
        <v>1348136008.375644</v>
      </c>
      <c r="L7">
        <v>1752250449.958652</v>
      </c>
      <c r="M7">
        <v>138570168.60312521</v>
      </c>
      <c r="N7">
        <v>190472515.22527969</v>
      </c>
      <c r="O7">
        <v>247568159.61795381</v>
      </c>
      <c r="P7">
        <v>19578001.31815334</v>
      </c>
    </row>
    <row r="8" spans="1:16" x14ac:dyDescent="0.2">
      <c r="A8" s="2" t="s">
        <v>34</v>
      </c>
      <c r="B8" s="21">
        <f>ConvBASE_formatting!J8</f>
        <v>97189239.26848194</v>
      </c>
      <c r="C8">
        <f>BAU_swiss_formatting!J8</f>
        <v>22636519.768414758</v>
      </c>
      <c r="D8">
        <f>BAU_Lancet_formatting!J8</f>
        <v>13284696.83843198</v>
      </c>
      <c r="E8">
        <f>OrgBASE_formatting!J8</f>
        <v>22427426.06468223</v>
      </c>
      <c r="F8">
        <f>OA_swiss_formatting!J8</f>
        <v>5223611.9686603826</v>
      </c>
      <c r="G8">
        <f>'0A_lancet_formatting'!J8</f>
        <v>3065581.7287816992</v>
      </c>
      <c r="J8" t="s">
        <v>34</v>
      </c>
      <c r="K8">
        <v>97189239.26848194</v>
      </c>
      <c r="L8">
        <v>22636519.768414758</v>
      </c>
      <c r="M8">
        <v>13284696.83843198</v>
      </c>
      <c r="N8">
        <v>22427426.06468223</v>
      </c>
      <c r="O8">
        <v>5223611.9686603826</v>
      </c>
      <c r="P8">
        <v>3065581.7287816992</v>
      </c>
    </row>
    <row r="9" spans="1:16" x14ac:dyDescent="0.2">
      <c r="A9" s="2" t="s">
        <v>35</v>
      </c>
      <c r="B9" s="21">
        <f>ConvBASE_formatting!J9</f>
        <v>1479100471.7321041</v>
      </c>
      <c r="C9">
        <f>BAU_swiss_formatting!J9</f>
        <v>1922472548.040175</v>
      </c>
      <c r="D9">
        <f>BAU_Lancet_formatting!J9</f>
        <v>152031546.13148651</v>
      </c>
      <c r="E9">
        <f>OrgBASE_formatting!J9</f>
        <v>341317791.16380078</v>
      </c>
      <c r="F9">
        <f>OA_swiss_formatting!J9</f>
        <v>443630501.24762791</v>
      </c>
      <c r="G9">
        <f>'0A_lancet_formatting'!J9</f>
        <v>35082857.794000491</v>
      </c>
      <c r="J9" t="s">
        <v>35</v>
      </c>
      <c r="K9">
        <v>1479100471.7321041</v>
      </c>
      <c r="L9">
        <v>1922472548.040175</v>
      </c>
      <c r="M9">
        <v>152031546.13148651</v>
      </c>
      <c r="N9">
        <v>341317791.16380078</v>
      </c>
      <c r="O9">
        <v>443630501.24762791</v>
      </c>
      <c r="P9">
        <v>35082857.794000491</v>
      </c>
    </row>
    <row r="10" spans="1:16" x14ac:dyDescent="0.2">
      <c r="A10" s="2" t="s">
        <v>41</v>
      </c>
      <c r="B10" s="21">
        <f>ConvBASE_formatting!J10</f>
        <v>132013830052.87869</v>
      </c>
      <c r="C10">
        <f>BAU_swiss_formatting!J10</f>
        <v>30747577573.284279</v>
      </c>
      <c r="D10">
        <f>BAU_Lancet_formatting!J10</f>
        <v>18044834221.69878</v>
      </c>
      <c r="E10">
        <f>OrgBASE_formatting!J10</f>
        <v>160735306990.46069</v>
      </c>
      <c r="F10">
        <f>OA_swiss_formatting!J10</f>
        <v>37437148202.390823</v>
      </c>
      <c r="G10">
        <f>'0A_lancet_formatting'!J10</f>
        <v>21970743270.269051</v>
      </c>
      <c r="J10" t="s">
        <v>41</v>
      </c>
      <c r="K10">
        <v>132013830052.87869</v>
      </c>
      <c r="L10">
        <v>30747577573.284279</v>
      </c>
      <c r="M10">
        <v>18044834221.69878</v>
      </c>
      <c r="N10">
        <v>160735306990.46069</v>
      </c>
      <c r="O10">
        <v>37437148202.390823</v>
      </c>
      <c r="P10">
        <v>21970743270.269051</v>
      </c>
    </row>
    <row r="11" spans="1:16" x14ac:dyDescent="0.2">
      <c r="A11" s="2" t="s">
        <v>33</v>
      </c>
      <c r="B11" s="21">
        <f>ConvBASE_formatting!J11</f>
        <v>2976115307.2313972</v>
      </c>
      <c r="C11">
        <f>BAU_swiss_formatting!J11</f>
        <v>4091486434.6818261</v>
      </c>
      <c r="D11">
        <f>BAU_Lancet_formatting!J11</f>
        <v>1418381964.0230329</v>
      </c>
      <c r="E11">
        <f>OrgBASE_formatting!J11</f>
        <v>3081519001.9739161</v>
      </c>
      <c r="F11">
        <f>OA_swiss_formatting!J11</f>
        <v>4236392711.0470209</v>
      </c>
      <c r="G11">
        <f>'0A_lancet_formatting'!J11</f>
        <v>1468616139.829634</v>
      </c>
      <c r="J11" t="s">
        <v>33</v>
      </c>
      <c r="K11">
        <v>2976115307.2313972</v>
      </c>
      <c r="L11">
        <v>4091486434.6818261</v>
      </c>
      <c r="M11">
        <v>1418381964.0230329</v>
      </c>
      <c r="N11">
        <v>3081519001.9739161</v>
      </c>
      <c r="O11">
        <v>4236392711.0470209</v>
      </c>
      <c r="P11">
        <v>1468616139.829634</v>
      </c>
    </row>
    <row r="12" spans="1:16" x14ac:dyDescent="0.2">
      <c r="A12" s="2" t="s">
        <v>38</v>
      </c>
      <c r="B12" s="21">
        <f>ConvBASE_formatting!J12</f>
        <v>66716092887.379753</v>
      </c>
      <c r="C12">
        <f>BAU_swiss_formatting!J12</f>
        <v>10495116541.909229</v>
      </c>
      <c r="D12">
        <f>BAU_Lancet_formatting!J12</f>
        <v>53341278436.653183</v>
      </c>
      <c r="E12">
        <f>OrgBASE_formatting!J12</f>
        <v>155211028606.49631</v>
      </c>
      <c r="F12">
        <f>OA_swiss_formatting!J12</f>
        <v>24416265451.34396</v>
      </c>
      <c r="G12">
        <f>'0A_lancet_formatting'!J12</f>
        <v>124095316962.1924</v>
      </c>
      <c r="J12" t="s">
        <v>38</v>
      </c>
      <c r="K12">
        <v>66716092887.379753</v>
      </c>
      <c r="L12">
        <v>10495116541.909229</v>
      </c>
      <c r="M12">
        <v>53341278436.653183</v>
      </c>
      <c r="N12">
        <v>155211028606.49631</v>
      </c>
      <c r="O12">
        <v>24416265451.34396</v>
      </c>
      <c r="P12">
        <v>124095316962.1924</v>
      </c>
    </row>
    <row r="13" spans="1:16" x14ac:dyDescent="0.2">
      <c r="A13" s="2" t="s">
        <v>31</v>
      </c>
      <c r="B13" s="21">
        <f>ConvBASE_formatting!J13</f>
        <v>1072588108.224968</v>
      </c>
      <c r="C13">
        <f>BAU_swiss_formatting!J13</f>
        <v>826704003.70159388</v>
      </c>
      <c r="D13">
        <f>BAU_Lancet_formatting!J13</f>
        <v>805137812.22656167</v>
      </c>
      <c r="E13">
        <f>OrgBASE_formatting!J13</f>
        <v>1072588108.224968</v>
      </c>
      <c r="F13">
        <f>OA_swiss_formatting!J13</f>
        <v>826704003.70159388</v>
      </c>
      <c r="G13">
        <f>'0A_lancet_formatting'!J13</f>
        <v>805137812.22656167</v>
      </c>
      <c r="J13" t="s">
        <v>31</v>
      </c>
      <c r="K13">
        <v>1072588108.224968</v>
      </c>
      <c r="L13">
        <v>826704003.70159388</v>
      </c>
      <c r="M13">
        <v>805137812.22656167</v>
      </c>
      <c r="N13">
        <v>1072588108.224968</v>
      </c>
      <c r="O13">
        <v>826704003.70159388</v>
      </c>
      <c r="P13">
        <v>805137812.22656167</v>
      </c>
    </row>
    <row r="14" spans="1:16" x14ac:dyDescent="0.2">
      <c r="A14" s="2" t="s">
        <v>23</v>
      </c>
      <c r="B14" s="21">
        <f>ConvBASE_formatting!J14</f>
        <v>3915368975.2736559</v>
      </c>
      <c r="C14">
        <f>BAU_swiss_formatting!J14</f>
        <v>1482208535.2194321</v>
      </c>
      <c r="D14">
        <f>BAU_Lancet_formatting!J14</f>
        <v>3123729244.8381562</v>
      </c>
      <c r="E14">
        <f>OrgBASE_formatting!J14</f>
        <v>1273997697.51455</v>
      </c>
      <c r="F14">
        <f>OA_swiss_formatting!J14</f>
        <v>523252761.03949451</v>
      </c>
      <c r="G14">
        <f>'0A_lancet_formatting'!J14</f>
        <v>1029739444.193743</v>
      </c>
      <c r="J14" t="s">
        <v>23</v>
      </c>
      <c r="K14">
        <v>3103317972.1558151</v>
      </c>
      <c r="L14">
        <v>1482208535.2194321</v>
      </c>
      <c r="M14">
        <v>3123729244.8381562</v>
      </c>
      <c r="N14">
        <v>1273997697.51455</v>
      </c>
      <c r="O14">
        <v>523252761.03949451</v>
      </c>
      <c r="P14">
        <v>1029739444.193743</v>
      </c>
    </row>
    <row r="15" spans="1:16" x14ac:dyDescent="0.2">
      <c r="A15" s="2" t="s">
        <v>24</v>
      </c>
      <c r="B15" s="21">
        <f>ConvBASE_formatting!J15</f>
        <v>1111659209.5061641</v>
      </c>
      <c r="C15">
        <f>BAU_swiss_formatting!J15</f>
        <v>456577552.56848788</v>
      </c>
      <c r="D15">
        <f>BAU_Lancet_formatting!J15</f>
        <v>898525435.92737508</v>
      </c>
      <c r="E15">
        <f>OrgBASE_formatting!J15</f>
        <v>342999380.10007131</v>
      </c>
      <c r="F15">
        <f>OA_swiss_formatting!J15</f>
        <v>140875743.356787</v>
      </c>
      <c r="G15">
        <f>'0A_lancet_formatting'!J15</f>
        <v>277237542.66754627</v>
      </c>
      <c r="J15" t="s">
        <v>24</v>
      </c>
      <c r="K15">
        <v>900552385.92010319</v>
      </c>
      <c r="L15">
        <v>456577552.56848788</v>
      </c>
      <c r="M15">
        <v>898525435.92737508</v>
      </c>
      <c r="N15">
        <v>342999380.10007131</v>
      </c>
      <c r="O15">
        <v>140875743.356787</v>
      </c>
      <c r="P15">
        <v>277237542.66754627</v>
      </c>
    </row>
    <row r="16" spans="1:16" x14ac:dyDescent="0.2">
      <c r="A16" s="2" t="s">
        <v>25</v>
      </c>
      <c r="B16" s="21">
        <f>ConvBASE_formatting!J16</f>
        <v>4631221505.3697548</v>
      </c>
      <c r="C16">
        <f>BAU_swiss_formatting!J16</f>
        <v>2574409411.7460308</v>
      </c>
      <c r="D16">
        <f>BAU_Lancet_formatting!J16</f>
        <v>3962028407.9690442</v>
      </c>
      <c r="E16">
        <f>OrgBASE_formatting!J16</f>
        <v>7305511246.8231564</v>
      </c>
      <c r="F16">
        <f>OA_swiss_formatting!J16</f>
        <v>3000499088.9409671</v>
      </c>
      <c r="G16">
        <f>'0A_lancet_formatting'!J16</f>
        <v>5904856112.0094976</v>
      </c>
      <c r="J16" t="s">
        <v>25</v>
      </c>
      <c r="K16">
        <v>3327660922.7580938</v>
      </c>
      <c r="L16">
        <v>2574409411.7460308</v>
      </c>
      <c r="M16">
        <v>3962028407.9690442</v>
      </c>
      <c r="N16">
        <v>7305511246.8231564</v>
      </c>
      <c r="O16">
        <v>3000499088.9409671</v>
      </c>
      <c r="P16">
        <v>5904856112.0094976</v>
      </c>
    </row>
    <row r="17" spans="1:16" x14ac:dyDescent="0.2">
      <c r="A17" s="2" t="s">
        <v>26</v>
      </c>
      <c r="B17" s="21">
        <f>ConvBASE_formatting!J17</f>
        <v>57240557.202105492</v>
      </c>
      <c r="C17">
        <f>BAU_swiss_formatting!J17</f>
        <v>23509681.1068599</v>
      </c>
      <c r="D17">
        <f>BAU_Lancet_formatting!J17</f>
        <v>46266064.4313787</v>
      </c>
      <c r="E17">
        <f>OrgBASE_formatting!J17</f>
        <v>15429323.95504868</v>
      </c>
      <c r="F17">
        <f>OA_swiss_formatting!J17</f>
        <v>6337088.6589532727</v>
      </c>
      <c r="G17">
        <f>'0A_lancet_formatting'!J17</f>
        <v>12471124.166671099</v>
      </c>
      <c r="J17" t="s">
        <v>26</v>
      </c>
      <c r="K17">
        <v>23925664.666398931</v>
      </c>
      <c r="L17">
        <v>23509681.1068599</v>
      </c>
      <c r="M17">
        <v>46266064.4313787</v>
      </c>
      <c r="N17">
        <v>15429323.95504868</v>
      </c>
      <c r="O17">
        <v>6337088.6589532727</v>
      </c>
      <c r="P17">
        <v>12471124.166671099</v>
      </c>
    </row>
    <row r="18" spans="1:16" x14ac:dyDescent="0.2">
      <c r="A18" s="2" t="s">
        <v>27</v>
      </c>
      <c r="B18" s="21">
        <f>ConvBASE_formatting!J18</f>
        <v>535264700.40200847</v>
      </c>
      <c r="C18">
        <f>BAU_swiss_formatting!J18</f>
        <v>-46886553.631964557</v>
      </c>
      <c r="D18">
        <f>BAU_Lancet_formatting!J18</f>
        <v>345859162.5551607</v>
      </c>
      <c r="E18">
        <f>OrgBASE_formatting!J18</f>
        <v>266666852.42269871</v>
      </c>
      <c r="F18">
        <f>OA_swiss_formatting!J18</f>
        <v>109524661.68510871</v>
      </c>
      <c r="G18">
        <f>'0A_lancet_formatting'!J18</f>
        <v>215539931.45698649</v>
      </c>
      <c r="J18" t="s">
        <v>27</v>
      </c>
      <c r="K18">
        <v>-622243226.69422102</v>
      </c>
      <c r="L18">
        <v>-46886553.631964557</v>
      </c>
      <c r="M18">
        <v>345859162.5551607</v>
      </c>
      <c r="N18">
        <v>266666852.42269871</v>
      </c>
      <c r="O18">
        <v>109524661.68510871</v>
      </c>
      <c r="P18">
        <v>215539931.45698649</v>
      </c>
    </row>
    <row r="19" spans="1:16" x14ac:dyDescent="0.2">
      <c r="A19" s="2" t="s">
        <v>28</v>
      </c>
      <c r="B19" s="21">
        <f>ConvBASE_formatting!J19</f>
        <v>155953204.50321129</v>
      </c>
      <c r="C19">
        <f>BAU_swiss_formatting!J19</f>
        <v>28664928.454916589</v>
      </c>
      <c r="D19">
        <f>BAU_Lancet_formatting!J19</f>
        <v>114539389.4174186</v>
      </c>
      <c r="E19">
        <f>OrgBASE_formatting!J19</f>
        <v>91170972.588562787</v>
      </c>
      <c r="F19">
        <f>OA_swiss_formatting!J19</f>
        <v>37445486.147023991</v>
      </c>
      <c r="G19">
        <f>'0A_lancet_formatting'!J19</f>
        <v>73691143.102617294</v>
      </c>
      <c r="J19" t="s">
        <v>28</v>
      </c>
      <c r="K19">
        <v>146241507.08943361</v>
      </c>
      <c r="L19">
        <v>28664928.454916589</v>
      </c>
      <c r="M19">
        <v>114539389.4174186</v>
      </c>
      <c r="N19">
        <v>91170972.588562787</v>
      </c>
      <c r="O19">
        <v>37445486.147023991</v>
      </c>
      <c r="P19">
        <v>73691143.102617294</v>
      </c>
    </row>
    <row r="20" spans="1:16" x14ac:dyDescent="0.2">
      <c r="A20" s="2" t="s">
        <v>29</v>
      </c>
      <c r="B20" s="21">
        <f>ConvBASE_formatting!J20</f>
        <v>9988184331.0879955</v>
      </c>
      <c r="C20">
        <f>BAU_swiss_formatting!J20</f>
        <v>3282456753.0612402</v>
      </c>
      <c r="D20">
        <f>BAU_Lancet_formatting!J20</f>
        <v>7806445599.496295</v>
      </c>
      <c r="E20">
        <f>OrgBASE_formatting!J20</f>
        <v>2632299446.9166422</v>
      </c>
      <c r="F20">
        <f>OA_swiss_formatting!J20</f>
        <v>1081130645.8158939</v>
      </c>
      <c r="G20">
        <f>'0A_lancet_formatting'!J20</f>
        <v>2127619676.7918279</v>
      </c>
      <c r="J20" t="s">
        <v>29</v>
      </c>
      <c r="K20">
        <v>8864226013.0858231</v>
      </c>
      <c r="L20">
        <v>3282456753.0612402</v>
      </c>
      <c r="M20">
        <v>7806445599.496295</v>
      </c>
      <c r="N20">
        <v>2632299446.9166422</v>
      </c>
      <c r="O20">
        <v>1081130645.8158939</v>
      </c>
      <c r="P20">
        <v>2127619676.7918279</v>
      </c>
    </row>
    <row r="21" spans="1:16" x14ac:dyDescent="0.2">
      <c r="A21" s="2" t="s">
        <v>18</v>
      </c>
      <c r="B21" s="21">
        <f>ConvBASE_formatting!J21</f>
        <v>4692943236.3657389</v>
      </c>
      <c r="C21">
        <f>BAU_swiss_formatting!J21</f>
        <v>4541956720.3037319</v>
      </c>
      <c r="D21">
        <f>BAU_Lancet_formatting!J21</f>
        <v>3872463564.3154149</v>
      </c>
      <c r="E21">
        <f>OrgBASE_formatting!J21</f>
        <v>8411162900.2698402</v>
      </c>
      <c r="F21">
        <f>OA_swiss_formatting!J21</f>
        <v>8106463091.4624071</v>
      </c>
      <c r="G21">
        <f>'0A_lancet_formatting'!J21</f>
        <v>6755385909.5520058</v>
      </c>
      <c r="J21" t="s">
        <v>18</v>
      </c>
      <c r="K21">
        <v>4692943236.3657389</v>
      </c>
      <c r="L21">
        <v>4541956720.3037319</v>
      </c>
      <c r="M21">
        <v>3872463564.3154149</v>
      </c>
      <c r="N21">
        <v>8411162900.2698402</v>
      </c>
      <c r="O21">
        <v>8106463091.4624071</v>
      </c>
      <c r="P21">
        <v>6755385909.5520058</v>
      </c>
    </row>
    <row r="22" spans="1:16" x14ac:dyDescent="0.2">
      <c r="A22" s="2" t="s">
        <v>19</v>
      </c>
      <c r="B22" s="21">
        <f>ConvBASE_formatting!J22</f>
        <v>1333390373.247014</v>
      </c>
      <c r="C22">
        <f>BAU_swiss_formatting!J22</f>
        <v>1285087445.7432549</v>
      </c>
      <c r="D22">
        <f>BAU_Lancet_formatting!J22</f>
        <v>1070906204.786046</v>
      </c>
      <c r="E22">
        <f>OrgBASE_formatting!J22</f>
        <v>2284984703.8577728</v>
      </c>
      <c r="F22">
        <f>OA_swiss_formatting!J22</f>
        <v>2202209657.095685</v>
      </c>
      <c r="G22">
        <f>'0A_lancet_formatting'!J22</f>
        <v>1835174714.2464049</v>
      </c>
      <c r="J22" t="s">
        <v>19</v>
      </c>
      <c r="K22">
        <v>1333390373.247014</v>
      </c>
      <c r="L22">
        <v>1285087445.7432549</v>
      </c>
      <c r="M22">
        <v>1070906204.786046</v>
      </c>
      <c r="N22">
        <v>2284984703.8577728</v>
      </c>
      <c r="O22">
        <v>2202209657.095685</v>
      </c>
      <c r="P22">
        <v>1835174714.2464049</v>
      </c>
    </row>
    <row r="23" spans="1:16" x14ac:dyDescent="0.2">
      <c r="A23" s="2" t="s">
        <v>30</v>
      </c>
      <c r="B23" s="21">
        <f>ConvBASE_formatting!J23</f>
        <v>30600365613.857521</v>
      </c>
      <c r="C23">
        <f>BAU_swiss_formatting!J23</f>
        <v>7304064559.9227772</v>
      </c>
      <c r="D23">
        <f>BAU_Lancet_formatting!J23</f>
        <v>0</v>
      </c>
      <c r="E23">
        <f>OrgBASE_formatting!J23</f>
        <v>36534466211.248199</v>
      </c>
      <c r="F23">
        <f>OA_swiss_formatting!J23</f>
        <v>8546554266.713295</v>
      </c>
      <c r="G23">
        <f>'0A_lancet_formatting'!J23</f>
        <v>0</v>
      </c>
      <c r="J23" t="s">
        <v>30</v>
      </c>
      <c r="K23">
        <v>30600365613.857521</v>
      </c>
      <c r="L23">
        <v>7304064559.9227772</v>
      </c>
      <c r="M23">
        <v>0</v>
      </c>
      <c r="N23">
        <v>36534466211.248199</v>
      </c>
      <c r="O23">
        <v>8546554266.713295</v>
      </c>
      <c r="P23">
        <v>0</v>
      </c>
    </row>
    <row r="24" spans="1:16" x14ac:dyDescent="0.2">
      <c r="A24" s="2" t="s">
        <v>13</v>
      </c>
      <c r="B24" s="21">
        <f>ConvBASE_formatting!J24</f>
        <v>6532509759.4900656</v>
      </c>
      <c r="C24">
        <f>BAU_swiss_formatting!J24</f>
        <v>1346683121.3035791</v>
      </c>
      <c r="D24">
        <f>BAU_Lancet_formatting!J24</f>
        <v>5308604255.3299904</v>
      </c>
      <c r="E24">
        <f>OrgBASE_formatting!J24</f>
        <v>8390918323.787981</v>
      </c>
      <c r="F24">
        <f>OA_swiss_formatting!J24</f>
        <v>1729795820.429708</v>
      </c>
      <c r="G24">
        <f>'0A_lancet_formatting'!J24</f>
        <v>6818828652.3531227</v>
      </c>
      <c r="J24" t="s">
        <v>13</v>
      </c>
      <c r="K24">
        <v>6532509759.4900656</v>
      </c>
      <c r="L24">
        <v>1346683121.3035791</v>
      </c>
      <c r="M24">
        <v>5308604255.3299904</v>
      </c>
      <c r="N24">
        <v>8390918323.787981</v>
      </c>
      <c r="O24">
        <v>1729795820.429708</v>
      </c>
      <c r="P24">
        <v>6818828652.3531227</v>
      </c>
    </row>
    <row r="25" spans="1:16" x14ac:dyDescent="0.2">
      <c r="A25" s="2" t="s">
        <v>10</v>
      </c>
      <c r="B25" s="21">
        <f>ConvBASE_formatting!J25</f>
        <v>881143588.17759037</v>
      </c>
      <c r="C25">
        <f>BAU_swiss_formatting!J25</f>
        <v>19168499568.679459</v>
      </c>
      <c r="D25">
        <f>BAU_Lancet_formatting!J25</f>
        <v>14859378277.881371</v>
      </c>
      <c r="E25">
        <f>OrgBASE_formatting!J25</f>
        <v>946258115.25635457</v>
      </c>
      <c r="F25">
        <f>OA_swiss_formatting!J25</f>
        <v>22097209763.239052</v>
      </c>
      <c r="G25">
        <f>'0A_lancet_formatting'!J25</f>
        <v>17113328213.378071</v>
      </c>
      <c r="J25" t="s">
        <v>10</v>
      </c>
      <c r="K25">
        <v>590407677.50455153</v>
      </c>
      <c r="L25">
        <v>19168499568.679459</v>
      </c>
      <c r="M25">
        <v>14859378277.881371</v>
      </c>
      <c r="N25">
        <v>946258115.25635457</v>
      </c>
      <c r="O25">
        <v>22097209763.239052</v>
      </c>
      <c r="P25">
        <v>17113328213.378071</v>
      </c>
    </row>
    <row r="26" spans="1:16" x14ac:dyDescent="0.2">
      <c r="A26" s="2" t="s">
        <v>14</v>
      </c>
      <c r="B26" s="21">
        <f>ConvBASE_formatting!J26</f>
        <v>153402308.6567198</v>
      </c>
      <c r="C26">
        <f>BAU_swiss_formatting!J26</f>
        <v>3582281555.0008202</v>
      </c>
      <c r="D26">
        <f>BAU_Lancet_formatting!J26</f>
        <v>2774321312.9761801</v>
      </c>
      <c r="E26">
        <f>OrgBASE_formatting!J26</f>
        <v>177423396.6105665</v>
      </c>
      <c r="F26">
        <f>OA_swiss_formatting!J26</f>
        <v>4143226830.6073222</v>
      </c>
      <c r="G26">
        <f>'0A_lancet_formatting'!J26</f>
        <v>3208749040.008389</v>
      </c>
      <c r="J26" t="s">
        <v>14</v>
      </c>
      <c r="K26">
        <v>75872732.477242753</v>
      </c>
      <c r="L26">
        <v>3582281555.0008202</v>
      </c>
      <c r="M26">
        <v>2774321312.9761801</v>
      </c>
      <c r="N26">
        <v>177423396.6105665</v>
      </c>
      <c r="O26">
        <v>4143226830.6073222</v>
      </c>
      <c r="P26">
        <v>3208749040.008389</v>
      </c>
    </row>
    <row r="27" spans="1:16" x14ac:dyDescent="0.2">
      <c r="A27" s="2" t="s">
        <v>15</v>
      </c>
      <c r="B27" s="21">
        <f>ConvBASE_formatting!J27</f>
        <v>566781142.31151593</v>
      </c>
      <c r="C27">
        <f>BAU_swiss_formatting!J27</f>
        <v>8250964673.2148323</v>
      </c>
      <c r="D27">
        <f>BAU_Lancet_formatting!J27</f>
        <v>441397374.06038481</v>
      </c>
      <c r="E27">
        <f>OrgBASE_formatting!J27</f>
        <v>688527677.00979245</v>
      </c>
      <c r="F27">
        <f>OA_swiss_formatting!J27</f>
        <v>11210276226.74407</v>
      </c>
      <c r="G27">
        <f>'0A_lancet_formatting'!J27</f>
        <v>516843011.16976762</v>
      </c>
      <c r="J27" t="s">
        <v>15</v>
      </c>
      <c r="K27">
        <v>566781142.31151593</v>
      </c>
      <c r="L27">
        <v>8250964673.2148323</v>
      </c>
      <c r="M27">
        <v>441397374.06038481</v>
      </c>
      <c r="N27">
        <v>688527677.00979245</v>
      </c>
      <c r="O27">
        <v>11210276226.74407</v>
      </c>
      <c r="P27">
        <v>516843011.16976762</v>
      </c>
    </row>
    <row r="28" spans="1:16" x14ac:dyDescent="0.2">
      <c r="A28" s="2" t="s">
        <v>16</v>
      </c>
      <c r="B28" s="21">
        <f>ConvBASE_formatting!J28</f>
        <v>9705699459.2155304</v>
      </c>
      <c r="C28">
        <f>BAU_swiss_formatting!J28</f>
        <v>7635211431.8665514</v>
      </c>
      <c r="D28">
        <f>BAU_Lancet_formatting!J28</f>
        <v>7927528298.6862698</v>
      </c>
      <c r="E28">
        <f>OrgBASE_formatting!J28</f>
        <v>9825322000.0611076</v>
      </c>
      <c r="F28">
        <f>OA_swiss_formatting!J28</f>
        <v>7728891444.2055864</v>
      </c>
      <c r="G28">
        <f>'0A_lancet_formatting'!J28</f>
        <v>8024870944.4480762</v>
      </c>
      <c r="J28" t="s">
        <v>16</v>
      </c>
      <c r="K28">
        <v>9668816339.6556816</v>
      </c>
      <c r="L28">
        <v>7635211431.8665514</v>
      </c>
      <c r="M28">
        <v>7927528298.6862698</v>
      </c>
      <c r="N28">
        <v>9825322000.0611076</v>
      </c>
      <c r="O28">
        <v>7728891444.2055864</v>
      </c>
      <c r="P28">
        <v>8024870944.4480762</v>
      </c>
    </row>
    <row r="29" spans="1:16" x14ac:dyDescent="0.2">
      <c r="A29" s="2" t="s">
        <v>17</v>
      </c>
      <c r="B29" s="21">
        <f>ConvBASE_formatting!J29</f>
        <v>4142570524.4317079</v>
      </c>
      <c r="C29">
        <f>BAU_swiss_formatting!J29</f>
        <v>3259194896.116075</v>
      </c>
      <c r="D29">
        <f>BAU_Lancet_formatting!J29</f>
        <v>3383912157.2077761</v>
      </c>
      <c r="E29">
        <f>OrgBASE_formatting!J29</f>
        <v>4191982701.9335341</v>
      </c>
      <c r="F29">
        <f>OA_swiss_formatting!J29</f>
        <v>3297538669.880784</v>
      </c>
      <c r="G29">
        <f>'0A_lancet_formatting'!J29</f>
        <v>3423818596.9036059</v>
      </c>
      <c r="J29" t="s">
        <v>17</v>
      </c>
      <c r="K29">
        <v>4062038119.732357</v>
      </c>
      <c r="L29">
        <v>3259194896.116075</v>
      </c>
      <c r="M29">
        <v>3383912157.2077761</v>
      </c>
      <c r="N29">
        <v>4191982701.9335341</v>
      </c>
      <c r="O29">
        <v>3297538669.880784</v>
      </c>
      <c r="P29">
        <v>3423818596.9036059</v>
      </c>
    </row>
    <row r="30" spans="1:16" x14ac:dyDescent="0.2">
      <c r="A30" s="2" t="s">
        <v>11</v>
      </c>
      <c r="B30" s="21">
        <f>ConvBASE_formatting!J30</f>
        <v>7852432791.8264847</v>
      </c>
      <c r="C30">
        <f>BAU_swiss_formatting!J30</f>
        <v>16615528107.40572</v>
      </c>
      <c r="D30">
        <f>BAU_Lancet_formatting!J30</f>
        <v>4291842631.8365889</v>
      </c>
      <c r="E30">
        <f>OrgBASE_formatting!J30</f>
        <v>11449026190.51255</v>
      </c>
      <c r="F30">
        <f>OA_swiss_formatting!J30</f>
        <v>25019735955.727402</v>
      </c>
      <c r="G30">
        <f>'0A_lancet_formatting'!J30</f>
        <v>5935022985.7090054</v>
      </c>
      <c r="J30" t="s">
        <v>11</v>
      </c>
      <c r="K30">
        <v>7679974939.2347202</v>
      </c>
      <c r="L30">
        <v>16615528107.40572</v>
      </c>
      <c r="M30">
        <v>4291842631.8365889</v>
      </c>
      <c r="N30">
        <v>11449026190.51255</v>
      </c>
      <c r="O30">
        <v>25019735955.727402</v>
      </c>
      <c r="P30">
        <v>5935022985.7090054</v>
      </c>
    </row>
    <row r="31" spans="1:16" x14ac:dyDescent="0.2">
      <c r="A31" s="2" t="s">
        <v>12</v>
      </c>
      <c r="B31" s="21">
        <f>ConvBASE_formatting!J31</f>
        <v>17743327086.86425</v>
      </c>
      <c r="C31">
        <f>BAU_swiss_formatting!J31</f>
        <v>7801946184.9175911</v>
      </c>
      <c r="D31">
        <f>BAU_Lancet_formatting!J31</f>
        <v>10314498191.602949</v>
      </c>
      <c r="E31">
        <f>OrgBASE_formatting!J31</f>
        <v>28255638406.518021</v>
      </c>
      <c r="F31">
        <f>OA_swiss_formatting!J31</f>
        <v>12384255513.744761</v>
      </c>
      <c r="G31">
        <f>'0A_lancet_formatting'!J31</f>
        <v>16395536776.32073</v>
      </c>
      <c r="J31" t="s">
        <v>12</v>
      </c>
      <c r="K31">
        <v>17740180801.875969</v>
      </c>
      <c r="L31">
        <v>7801946184.9175911</v>
      </c>
      <c r="M31">
        <v>10314498191.602949</v>
      </c>
      <c r="N31">
        <v>28255638406.518021</v>
      </c>
      <c r="O31">
        <v>12384255513.744761</v>
      </c>
      <c r="P31">
        <v>16395536776.32073</v>
      </c>
    </row>
    <row r="32" spans="1:16" x14ac:dyDescent="0.2">
      <c r="A32" s="2" t="s">
        <v>20</v>
      </c>
      <c r="B32" s="21">
        <f>ConvBASE_formatting!J32</f>
        <v>781749846.74538958</v>
      </c>
      <c r="C32">
        <f>BAU_swiss_formatting!J32</f>
        <v>914432355.88286638</v>
      </c>
      <c r="D32">
        <f>BAU_Lancet_formatting!J32</f>
        <v>765064852.53115296</v>
      </c>
      <c r="E32">
        <f>OrgBASE_formatting!J32</f>
        <v>1221410457.6377549</v>
      </c>
      <c r="F32">
        <f>OA_swiss_formatting!J32</f>
        <v>1433237660.162751</v>
      </c>
      <c r="G32">
        <f>'0A_lancet_formatting'!J32</f>
        <v>1194772917.606873</v>
      </c>
      <c r="J32" t="s">
        <v>20</v>
      </c>
      <c r="K32">
        <v>781749846.74538958</v>
      </c>
      <c r="L32">
        <v>914432355.88286638</v>
      </c>
      <c r="M32">
        <v>765064852.53115296</v>
      </c>
      <c r="N32">
        <v>1221410457.6377549</v>
      </c>
      <c r="O32">
        <v>1433237660.162751</v>
      </c>
      <c r="P32">
        <v>1194772917.606873</v>
      </c>
    </row>
    <row r="33" spans="1:16" x14ac:dyDescent="0.2">
      <c r="A33" s="2" t="s">
        <v>21</v>
      </c>
      <c r="B33" s="21">
        <f>ConvBASE_formatting!J33</f>
        <v>-324484492.06157249</v>
      </c>
      <c r="C33">
        <f>BAU_swiss_formatting!J33</f>
        <v>-326149563.79793572</v>
      </c>
      <c r="D33">
        <f>BAU_Lancet_formatting!J33</f>
        <v>-324275107.17378199</v>
      </c>
      <c r="E33">
        <f>OrgBASE_formatting!J33</f>
        <v>-726472033.2121135</v>
      </c>
      <c r="F33">
        <f>OA_swiss_formatting!J33</f>
        <v>-852462880.55231786</v>
      </c>
      <c r="G33">
        <f>'0A_lancet_formatting'!J33</f>
        <v>-710628523.9765445</v>
      </c>
      <c r="J33" t="s">
        <v>21</v>
      </c>
      <c r="K33">
        <v>-324484492.06157249</v>
      </c>
      <c r="L33">
        <v>-326149563.79793572</v>
      </c>
      <c r="M33">
        <v>-324275107.17378199</v>
      </c>
      <c r="N33">
        <v>-726472033.2121135</v>
      </c>
      <c r="O33">
        <v>-852462880.55231786</v>
      </c>
      <c r="P33">
        <v>-710628523.9765445</v>
      </c>
    </row>
    <row r="34" spans="1:16" x14ac:dyDescent="0.2">
      <c r="A34" s="2" t="s">
        <v>22</v>
      </c>
      <c r="B34" s="21">
        <f>ConvBASE_formatting!J34</f>
        <v>3242155724.8871179</v>
      </c>
      <c r="C34">
        <f>BAU_swiss_formatting!J34</f>
        <v>3804437448.4949908</v>
      </c>
      <c r="D34">
        <f>BAU_Lancet_formatting!J34</f>
        <v>3171448083.2683749</v>
      </c>
      <c r="E34">
        <f>OrgBASE_formatting!J34</f>
        <v>4210315639.2067251</v>
      </c>
      <c r="F34">
        <f>OA_swiss_formatting!J34</f>
        <v>4940503741.0224581</v>
      </c>
      <c r="G34">
        <f>'0A_lancet_formatting'!J34</f>
        <v>4118493557.0551391</v>
      </c>
      <c r="J34" t="s">
        <v>22</v>
      </c>
      <c r="K34">
        <v>3242155724.8871179</v>
      </c>
      <c r="L34">
        <v>3804437448.4949908</v>
      </c>
      <c r="M34">
        <v>3171448083.2683749</v>
      </c>
      <c r="N34">
        <v>4210315639.2067251</v>
      </c>
      <c r="O34">
        <v>4940503741.0224581</v>
      </c>
      <c r="P34">
        <v>4118493557.0551391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E278-04C6-3945-90B1-C6987B0813BD}">
  <dimension ref="A1:AH7"/>
  <sheetViews>
    <sheetView workbookViewId="0">
      <selection activeCell="F16" sqref="F16"/>
    </sheetView>
  </sheetViews>
  <sheetFormatPr baseColWidth="10" defaultRowHeight="15" x14ac:dyDescent="0.2"/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10</v>
      </c>
      <c r="Z1" t="s">
        <v>14</v>
      </c>
      <c r="AA1" t="s">
        <v>15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75</v>
      </c>
      <c r="B2">
        <v>17868646639.098759</v>
      </c>
      <c r="C2">
        <v>54855780513.404167</v>
      </c>
      <c r="D2">
        <v>19955566283.466171</v>
      </c>
      <c r="E2">
        <v>83588339073.484268</v>
      </c>
      <c r="F2">
        <v>12902273735.48019</v>
      </c>
      <c r="G2">
        <v>1348136008.375644</v>
      </c>
      <c r="H2">
        <v>97189239.26848194</v>
      </c>
      <c r="I2">
        <v>1479100471.7321041</v>
      </c>
      <c r="J2">
        <v>132013830052.87869</v>
      </c>
      <c r="K2">
        <v>2976115307.2313972</v>
      </c>
      <c r="L2">
        <v>66716092887.379753</v>
      </c>
      <c r="M2">
        <v>1072588108.224968</v>
      </c>
      <c r="N2">
        <v>3103317972.1558151</v>
      </c>
      <c r="O2">
        <v>900552385.92010319</v>
      </c>
      <c r="P2">
        <v>3327660922.7580938</v>
      </c>
      <c r="Q2">
        <v>23925664.666398931</v>
      </c>
      <c r="R2">
        <v>-622243226.69422102</v>
      </c>
      <c r="S2">
        <v>146241507.08943361</v>
      </c>
      <c r="T2">
        <v>8864226013.0858231</v>
      </c>
      <c r="U2">
        <v>4692943236.3657389</v>
      </c>
      <c r="V2">
        <v>1333390373.247014</v>
      </c>
      <c r="W2">
        <v>30600365613.857521</v>
      </c>
      <c r="X2">
        <v>6532509759.4900656</v>
      </c>
      <c r="Y2">
        <v>590407677.50455153</v>
      </c>
      <c r="Z2">
        <v>75872732.477242753</v>
      </c>
      <c r="AA2">
        <v>566781142.31151593</v>
      </c>
      <c r="AB2">
        <v>9668816339.6556816</v>
      </c>
      <c r="AC2">
        <v>4062038119.732357</v>
      </c>
      <c r="AD2">
        <v>7679974939.2347202</v>
      </c>
      <c r="AE2">
        <v>17740180801.875969</v>
      </c>
      <c r="AF2">
        <v>781749846.74538958</v>
      </c>
      <c r="AG2">
        <v>-324484492.06157249</v>
      </c>
      <c r="AH2">
        <v>3242155724.8871179</v>
      </c>
    </row>
    <row r="3" spans="1:34" x14ac:dyDescent="0.2">
      <c r="A3" t="s">
        <v>64</v>
      </c>
      <c r="B3">
        <v>41245260479.183678</v>
      </c>
      <c r="C3">
        <v>12776558077.311621</v>
      </c>
      <c r="D3">
        <v>4647886680.3115864</v>
      </c>
      <c r="E3">
        <v>19468709746.959599</v>
      </c>
      <c r="F3">
        <v>3005091681.6406312</v>
      </c>
      <c r="G3">
        <v>1752250449.958652</v>
      </c>
      <c r="H3">
        <v>22636519.768414758</v>
      </c>
      <c r="I3">
        <v>1922472548.040175</v>
      </c>
      <c r="J3">
        <v>30747577573.284279</v>
      </c>
      <c r="K3">
        <v>4091486434.6818261</v>
      </c>
      <c r="L3">
        <v>10495116541.909229</v>
      </c>
      <c r="M3">
        <v>826704003.70159388</v>
      </c>
      <c r="N3">
        <v>1482208535.2194321</v>
      </c>
      <c r="O3">
        <v>456577552.56848788</v>
      </c>
      <c r="P3">
        <v>2574409411.7460308</v>
      </c>
      <c r="Q3">
        <v>23509681.1068599</v>
      </c>
      <c r="R3">
        <v>-46886553.631964557</v>
      </c>
      <c r="S3">
        <v>28664928.454916589</v>
      </c>
      <c r="T3">
        <v>3282456753.0612402</v>
      </c>
      <c r="U3">
        <v>4541956720.3037319</v>
      </c>
      <c r="V3">
        <v>1285087445.7432549</v>
      </c>
      <c r="W3">
        <v>7304064559.9227772</v>
      </c>
      <c r="X3">
        <v>1346683121.3035791</v>
      </c>
      <c r="Y3">
        <v>19168499568.679459</v>
      </c>
      <c r="Z3">
        <v>3582281555.0008202</v>
      </c>
      <c r="AA3">
        <v>8250964673.2148323</v>
      </c>
      <c r="AB3">
        <v>7635211431.8665514</v>
      </c>
      <c r="AC3">
        <v>3259194896.116075</v>
      </c>
      <c r="AD3">
        <v>16615528107.40572</v>
      </c>
      <c r="AE3">
        <v>7801946184.9175911</v>
      </c>
      <c r="AF3">
        <v>914432355.88286638</v>
      </c>
      <c r="AG3">
        <v>-326149563.79793572</v>
      </c>
      <c r="AH3">
        <v>3804437448.4949908</v>
      </c>
    </row>
    <row r="4" spans="1:34" x14ac:dyDescent="0.2">
      <c r="A4" t="s">
        <v>65</v>
      </c>
      <c r="B4">
        <v>18554740979.508968</v>
      </c>
      <c r="C4">
        <v>7498180039.6956825</v>
      </c>
      <c r="D4">
        <v>2727705765.6840291</v>
      </c>
      <c r="E4">
        <v>11425603823.811489</v>
      </c>
      <c r="F4">
        <v>1763598484.692564</v>
      </c>
      <c r="G4">
        <v>138570168.60312521</v>
      </c>
      <c r="H4">
        <v>13284696.83843198</v>
      </c>
      <c r="I4">
        <v>152031546.13148651</v>
      </c>
      <c r="J4">
        <v>18044834221.69878</v>
      </c>
      <c r="K4">
        <v>1418381964.0230329</v>
      </c>
      <c r="L4">
        <v>53341278436.653183</v>
      </c>
      <c r="M4">
        <v>805137812.22656167</v>
      </c>
      <c r="N4">
        <v>3123729244.8381562</v>
      </c>
      <c r="O4">
        <v>898525435.92737508</v>
      </c>
      <c r="P4">
        <v>3962028407.9690442</v>
      </c>
      <c r="Q4">
        <v>46266064.4313787</v>
      </c>
      <c r="R4">
        <v>345859162.5551607</v>
      </c>
      <c r="S4">
        <v>114539389.4174186</v>
      </c>
      <c r="T4">
        <v>7806445599.496295</v>
      </c>
      <c r="U4">
        <v>3872463564.3154149</v>
      </c>
      <c r="V4">
        <v>1070906204.786046</v>
      </c>
      <c r="W4">
        <v>0</v>
      </c>
      <c r="X4">
        <v>5308604255.3299904</v>
      </c>
      <c r="Y4">
        <v>14859378277.881371</v>
      </c>
      <c r="Z4">
        <v>2774321312.9761801</v>
      </c>
      <c r="AA4">
        <v>441397374.06038481</v>
      </c>
      <c r="AB4">
        <v>7927528298.6862698</v>
      </c>
      <c r="AC4">
        <v>3383912157.2077761</v>
      </c>
      <c r="AD4">
        <v>4291842631.8365889</v>
      </c>
      <c r="AE4">
        <v>10314498191.602949</v>
      </c>
      <c r="AF4">
        <v>765064852.53115296</v>
      </c>
      <c r="AG4">
        <v>-324275107.17378199</v>
      </c>
      <c r="AH4">
        <v>3171448083.2683749</v>
      </c>
    </row>
    <row r="5" spans="1:34" x14ac:dyDescent="0.2">
      <c r="A5" t="s">
        <v>76</v>
      </c>
      <c r="B5">
        <v>18642697980.0368</v>
      </c>
      <c r="C5">
        <v>57799567389.452728</v>
      </c>
      <c r="D5">
        <v>21444692400.749111</v>
      </c>
      <c r="E5">
        <v>88173775464.065674</v>
      </c>
      <c r="F5">
        <v>3939355785.332931</v>
      </c>
      <c r="G5">
        <v>190472515.22527969</v>
      </c>
      <c r="H5">
        <v>22427426.06468223</v>
      </c>
      <c r="I5">
        <v>341317791.16380078</v>
      </c>
      <c r="J5">
        <v>160735306990.46069</v>
      </c>
      <c r="K5">
        <v>3081519001.9739161</v>
      </c>
      <c r="L5">
        <v>155211028606.49631</v>
      </c>
      <c r="M5">
        <v>1072588108.224968</v>
      </c>
      <c r="N5">
        <v>1273997697.51455</v>
      </c>
      <c r="O5">
        <v>342999380.10007131</v>
      </c>
      <c r="P5">
        <v>7305511246.8231564</v>
      </c>
      <c r="Q5">
        <v>15429323.95504868</v>
      </c>
      <c r="R5">
        <v>266666852.42269871</v>
      </c>
      <c r="S5">
        <v>91170972.588562787</v>
      </c>
      <c r="T5">
        <v>2632299446.9166422</v>
      </c>
      <c r="U5">
        <v>8411162900.2698402</v>
      </c>
      <c r="V5">
        <v>2284984703.8577728</v>
      </c>
      <c r="W5">
        <v>36534466211.248199</v>
      </c>
      <c r="X5">
        <v>8390918323.787981</v>
      </c>
      <c r="Y5">
        <v>946258115.25635457</v>
      </c>
      <c r="Z5">
        <v>177423396.6105665</v>
      </c>
      <c r="AA5">
        <v>688527677.00979245</v>
      </c>
      <c r="AB5">
        <v>9825322000.0611076</v>
      </c>
      <c r="AC5">
        <v>4191982701.9335341</v>
      </c>
      <c r="AD5">
        <v>11449026190.51255</v>
      </c>
      <c r="AE5">
        <v>28255638406.518021</v>
      </c>
      <c r="AF5">
        <v>1221410457.6377549</v>
      </c>
      <c r="AG5">
        <v>-726472033.2121135</v>
      </c>
      <c r="AH5">
        <v>4210315639.2067251</v>
      </c>
    </row>
    <row r="6" spans="1:34" x14ac:dyDescent="0.2">
      <c r="A6" t="s">
        <v>66</v>
      </c>
      <c r="B6">
        <v>43031962618.751038</v>
      </c>
      <c r="C6">
        <v>13462200750.46385</v>
      </c>
      <c r="D6">
        <v>4994721711.0748072</v>
      </c>
      <c r="E6">
        <v>20536711948.473549</v>
      </c>
      <c r="F6">
        <v>917522410.71843135</v>
      </c>
      <c r="G6">
        <v>247568159.61795381</v>
      </c>
      <c r="H6">
        <v>5223611.9686603826</v>
      </c>
      <c r="I6">
        <v>443630501.24762791</v>
      </c>
      <c r="J6">
        <v>37437148202.390823</v>
      </c>
      <c r="K6">
        <v>4236392711.0470209</v>
      </c>
      <c r="L6">
        <v>24416265451.34396</v>
      </c>
      <c r="M6">
        <v>826704003.70159388</v>
      </c>
      <c r="N6">
        <v>523252761.03949451</v>
      </c>
      <c r="O6">
        <v>140875743.356787</v>
      </c>
      <c r="P6">
        <v>3000499088.9409671</v>
      </c>
      <c r="Q6">
        <v>6337088.6589532727</v>
      </c>
      <c r="R6">
        <v>109524661.68510871</v>
      </c>
      <c r="S6">
        <v>37445486.147023991</v>
      </c>
      <c r="T6">
        <v>1081130645.8158939</v>
      </c>
      <c r="U6">
        <v>8106463091.4624071</v>
      </c>
      <c r="V6">
        <v>2202209657.095685</v>
      </c>
      <c r="W6">
        <v>8546554266.713295</v>
      </c>
      <c r="X6">
        <v>1729795820.429708</v>
      </c>
      <c r="Y6">
        <v>22097209763.239052</v>
      </c>
      <c r="Z6">
        <v>4143226830.6073222</v>
      </c>
      <c r="AA6">
        <v>11210276226.74407</v>
      </c>
      <c r="AB6">
        <v>7728891444.2055864</v>
      </c>
      <c r="AC6">
        <v>3297538669.880784</v>
      </c>
      <c r="AD6">
        <v>25019735955.727402</v>
      </c>
      <c r="AE6">
        <v>12384255513.744761</v>
      </c>
      <c r="AF6">
        <v>1433237660.162751</v>
      </c>
      <c r="AG6">
        <v>-852462880.55231786</v>
      </c>
      <c r="AH6">
        <v>4940503741.0224581</v>
      </c>
    </row>
    <row r="7" spans="1:34" x14ac:dyDescent="0.2">
      <c r="A7" t="s">
        <v>67</v>
      </c>
      <c r="B7">
        <v>19358513219.568859</v>
      </c>
      <c r="C7">
        <v>7900563230.4646463</v>
      </c>
      <c r="D7">
        <v>2931252878.2161732</v>
      </c>
      <c r="E7">
        <v>12052382392.91325</v>
      </c>
      <c r="F7">
        <v>538466477.77849782</v>
      </c>
      <c r="G7">
        <v>19578001.31815334</v>
      </c>
      <c r="H7">
        <v>3065581.7287816992</v>
      </c>
      <c r="I7">
        <v>35082857.794000491</v>
      </c>
      <c r="J7">
        <v>21970743270.269051</v>
      </c>
      <c r="K7">
        <v>1468616139.829634</v>
      </c>
      <c r="L7">
        <v>124095316962.1924</v>
      </c>
      <c r="M7">
        <v>805137812.22656167</v>
      </c>
      <c r="N7">
        <v>1029739444.193743</v>
      </c>
      <c r="O7">
        <v>277237542.66754627</v>
      </c>
      <c r="P7">
        <v>5904856112.0094976</v>
      </c>
      <c r="Q7">
        <v>12471124.166671099</v>
      </c>
      <c r="R7">
        <v>215539931.45698649</v>
      </c>
      <c r="S7">
        <v>73691143.102617294</v>
      </c>
      <c r="T7">
        <v>2127619676.7918279</v>
      </c>
      <c r="U7">
        <v>6755385909.5520058</v>
      </c>
      <c r="V7">
        <v>1835174714.2464049</v>
      </c>
      <c r="W7">
        <v>0</v>
      </c>
      <c r="X7">
        <v>6818828652.3531227</v>
      </c>
      <c r="Y7">
        <v>17113328213.378071</v>
      </c>
      <c r="Z7">
        <v>3208749040.008389</v>
      </c>
      <c r="AA7">
        <v>516843011.16976762</v>
      </c>
      <c r="AB7">
        <v>8024870944.4480762</v>
      </c>
      <c r="AC7">
        <v>3423818596.9036059</v>
      </c>
      <c r="AD7">
        <v>5935022985.7090054</v>
      </c>
      <c r="AE7">
        <v>16395536776.32073</v>
      </c>
      <c r="AF7">
        <v>1194772917.606873</v>
      </c>
      <c r="AG7">
        <v>-710628523.9765445</v>
      </c>
      <c r="AH7">
        <v>4118493557.0551391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46D6-1A59-FC4F-918E-0ACBFB74FE0E}">
  <dimension ref="A1:P34"/>
  <sheetViews>
    <sheetView workbookViewId="0">
      <selection activeCell="J1" sqref="J1:P34"/>
    </sheetView>
  </sheetViews>
  <sheetFormatPr baseColWidth="10" defaultRowHeight="15" x14ac:dyDescent="0.2"/>
  <cols>
    <col min="2" max="2" width="12.1640625" bestFit="1" customWidth="1"/>
    <col min="3" max="3" width="11.1640625" bestFit="1" customWidth="1"/>
    <col min="5" max="5" width="11.1640625" bestFit="1" customWidth="1"/>
  </cols>
  <sheetData>
    <row r="1" spans="1:16" x14ac:dyDescent="0.2">
      <c r="A1" s="2" t="s">
        <v>9</v>
      </c>
      <c r="B1" s="21" t="s">
        <v>75</v>
      </c>
      <c r="C1" t="s">
        <v>64</v>
      </c>
      <c r="D1" t="s">
        <v>65</v>
      </c>
      <c r="E1" t="s">
        <v>76</v>
      </c>
      <c r="F1" t="s">
        <v>66</v>
      </c>
      <c r="G1" t="s">
        <v>67</v>
      </c>
      <c r="J1" t="s">
        <v>9</v>
      </c>
      <c r="K1" t="s">
        <v>75</v>
      </c>
      <c r="L1" t="s">
        <v>64</v>
      </c>
      <c r="M1" t="s">
        <v>65</v>
      </c>
      <c r="N1" t="s">
        <v>76</v>
      </c>
      <c r="O1" t="s">
        <v>66</v>
      </c>
      <c r="P1" t="s">
        <v>67</v>
      </c>
    </row>
    <row r="2" spans="1:16" x14ac:dyDescent="0.2">
      <c r="A2" s="2" t="s">
        <v>32</v>
      </c>
      <c r="B2" s="21">
        <f>ConvBASE_formatting!H2</f>
        <v>23070128.0467523</v>
      </c>
      <c r="C2">
        <f>BAU_swiss_formatting!H2</f>
        <v>53251567.384759247</v>
      </c>
      <c r="D2">
        <f>BAU_Lancet_formatting!H2</f>
        <v>23955941.3153846</v>
      </c>
      <c r="E2">
        <f>OrgBASE_formatting!H2</f>
        <v>17371925.29639785</v>
      </c>
      <c r="F2">
        <f>OA_swiss_formatting!H2</f>
        <v>40098704.638718396</v>
      </c>
      <c r="G2">
        <f>'0A_lancet_formatting'!H2</f>
        <v>18038947.25215178</v>
      </c>
      <c r="J2" t="s">
        <v>32</v>
      </c>
      <c r="K2">
        <v>23070128.0467523</v>
      </c>
      <c r="L2">
        <v>53251567.384759247</v>
      </c>
      <c r="M2">
        <v>23955941.3153846</v>
      </c>
      <c r="N2">
        <v>17371925.29639785</v>
      </c>
      <c r="O2">
        <v>40098704.638718396</v>
      </c>
      <c r="P2">
        <v>18038947.25215178</v>
      </c>
    </row>
    <row r="3" spans="1:16" x14ac:dyDescent="0.2">
      <c r="A3" s="2" t="s">
        <v>36</v>
      </c>
      <c r="B3" s="21">
        <f>ConvBASE_formatting!H3</f>
        <v>45643500.021547683</v>
      </c>
      <c r="C3">
        <f>BAU_swiss_formatting!H3</f>
        <v>10630909.330231469</v>
      </c>
      <c r="D3">
        <f>BAU_Lancet_formatting!H3</f>
        <v>6238962.9242407763</v>
      </c>
      <c r="E3">
        <f>OrgBASE_formatting!H3</f>
        <v>40946083.529419526</v>
      </c>
      <c r="F3">
        <f>OA_swiss_formatting!H3</f>
        <v>9536825.6427278128</v>
      </c>
      <c r="G3">
        <f>'0A_lancet_formatting'!H3</f>
        <v>5596877.9105965737</v>
      </c>
      <c r="J3" t="s">
        <v>36</v>
      </c>
      <c r="K3">
        <v>45643500.021547683</v>
      </c>
      <c r="L3">
        <v>10630909.330231469</v>
      </c>
      <c r="M3">
        <v>6238962.9242407763</v>
      </c>
      <c r="N3">
        <v>40946083.529419526</v>
      </c>
      <c r="O3">
        <v>9536825.6427278128</v>
      </c>
      <c r="P3">
        <v>5596877.9105965737</v>
      </c>
    </row>
    <row r="4" spans="1:16" x14ac:dyDescent="0.2">
      <c r="A4" s="2" t="s">
        <v>42</v>
      </c>
      <c r="B4" s="21">
        <f>ConvBASE_formatting!H4</f>
        <v>15270403.72372601</v>
      </c>
      <c r="C4">
        <f>BAU_swiss_formatting!H4</f>
        <v>3556657.078145246</v>
      </c>
      <c r="D4">
        <f>BAU_Lancet_formatting!H4</f>
        <v>2087295.72941467</v>
      </c>
      <c r="E4">
        <f>OrgBASE_formatting!H4</f>
        <v>15488217.804457569</v>
      </c>
      <c r="F4">
        <f>OA_swiss_formatting!H4</f>
        <v>3607388.5457586362</v>
      </c>
      <c r="G4">
        <f>'0A_lancet_formatting'!H4</f>
        <v>2117068.5113753048</v>
      </c>
      <c r="J4" t="s">
        <v>42</v>
      </c>
      <c r="K4">
        <v>15270403.72372601</v>
      </c>
      <c r="L4">
        <v>3556657.078145246</v>
      </c>
      <c r="M4">
        <v>2087295.72941467</v>
      </c>
      <c r="N4">
        <v>15488217.804457569</v>
      </c>
      <c r="O4">
        <v>3607388.5457586362</v>
      </c>
      <c r="P4">
        <v>2117068.5113753048</v>
      </c>
    </row>
    <row r="5" spans="1:16" x14ac:dyDescent="0.2">
      <c r="A5" s="2" t="s">
        <v>37</v>
      </c>
      <c r="B5" s="21">
        <f>ConvBASE_formatting!H5</f>
        <v>69780635.136763126</v>
      </c>
      <c r="C5">
        <f>BAU_swiss_formatting!H5</f>
        <v>16252732.695667179</v>
      </c>
      <c r="D5">
        <f>BAU_Lancet_formatting!H5</f>
        <v>9538243.0191092175</v>
      </c>
      <c r="E5">
        <f>OrgBASE_formatting!H5</f>
        <v>62463629.717663527</v>
      </c>
      <c r="F5">
        <f>OA_swiss_formatting!H5</f>
        <v>14548515.859917549</v>
      </c>
      <c r="G5">
        <f>'0A_lancet_formatting'!H5</f>
        <v>8538089.097856896</v>
      </c>
      <c r="J5" t="s">
        <v>37</v>
      </c>
      <c r="K5">
        <v>69780635.136763126</v>
      </c>
      <c r="L5">
        <v>16252732.695667179</v>
      </c>
      <c r="M5">
        <v>9538243.0191092175</v>
      </c>
      <c r="N5">
        <v>62463629.717663527</v>
      </c>
      <c r="O5">
        <v>14548515.859917549</v>
      </c>
      <c r="P5">
        <v>8538089.097856896</v>
      </c>
    </row>
    <row r="6" spans="1:16" x14ac:dyDescent="0.2">
      <c r="A6" s="2" t="s">
        <v>39</v>
      </c>
      <c r="B6" s="21">
        <f>ConvBASE_formatting!H6</f>
        <v>9719171.2662969902</v>
      </c>
      <c r="C6">
        <f>BAU_swiss_formatting!H6</f>
        <v>2263709.5851154421</v>
      </c>
      <c r="D6">
        <f>BAU_Lancet_formatting!H6</f>
        <v>1328503.4924172561</v>
      </c>
      <c r="E6">
        <f>OrgBASE_formatting!H6</f>
        <v>4386486.0710842721</v>
      </c>
      <c r="F6">
        <f>OA_swiss_formatting!H6</f>
        <v>1021664.326311648</v>
      </c>
      <c r="G6">
        <f>'0A_lancet_formatting'!H6</f>
        <v>599584.25520115066</v>
      </c>
      <c r="J6" t="s">
        <v>39</v>
      </c>
      <c r="K6">
        <v>9719171.2662969902</v>
      </c>
      <c r="L6">
        <v>2263709.5851154421</v>
      </c>
      <c r="M6">
        <v>1328503.4924172561</v>
      </c>
      <c r="N6">
        <v>4386486.0710842721</v>
      </c>
      <c r="O6">
        <v>1021664.326311648</v>
      </c>
      <c r="P6">
        <v>599584.25520115066</v>
      </c>
    </row>
    <row r="7" spans="1:16" x14ac:dyDescent="0.2">
      <c r="A7" s="2" t="s">
        <v>40</v>
      </c>
      <c r="B7" s="21">
        <f>ConvBASE_formatting!H7</f>
        <v>1077781.344071032</v>
      </c>
      <c r="C7">
        <f>BAU_swiss_formatting!H7</f>
        <v>1400854.8346549941</v>
      </c>
      <c r="D7">
        <f>BAU_Lancet_formatting!H7</f>
        <v>110781.3615520694</v>
      </c>
      <c r="E7">
        <f>OrgBASE_formatting!H7</f>
        <v>334283.0875769378</v>
      </c>
      <c r="F7">
        <f>OA_swiss_formatting!H7</f>
        <v>434487.08956748247</v>
      </c>
      <c r="G7">
        <f>'0A_lancet_formatting'!H7</f>
        <v>34359.785302761898</v>
      </c>
      <c r="J7" t="s">
        <v>40</v>
      </c>
      <c r="K7">
        <v>1077781.344071032</v>
      </c>
      <c r="L7">
        <v>1400854.8346549941</v>
      </c>
      <c r="M7">
        <v>110781.3615520694</v>
      </c>
      <c r="N7">
        <v>334283.0875769378</v>
      </c>
      <c r="O7">
        <v>434487.08956748247</v>
      </c>
      <c r="P7">
        <v>34359.785302761898</v>
      </c>
    </row>
    <row r="8" spans="1:16" x14ac:dyDescent="0.2">
      <c r="A8" s="2" t="s">
        <v>34</v>
      </c>
      <c r="B8" s="21">
        <f>ConvBASE_formatting!H8</f>
        <v>111046.125531019</v>
      </c>
      <c r="C8">
        <f>BAU_swiss_formatting!H8</f>
        <v>25863.951963290649</v>
      </c>
      <c r="D8">
        <f>BAU_Lancet_formatting!H8</f>
        <v>15178.780324505071</v>
      </c>
      <c r="E8">
        <f>OrgBASE_formatting!H8</f>
        <v>43219.534150185929</v>
      </c>
      <c r="F8">
        <f>OA_swiss_formatting!H8</f>
        <v>10066.339098197181</v>
      </c>
      <c r="G8">
        <f>'0A_lancet_formatting'!H8</f>
        <v>5907.633530265477</v>
      </c>
      <c r="J8" t="s">
        <v>34</v>
      </c>
      <c r="K8">
        <v>111046.125531019</v>
      </c>
      <c r="L8">
        <v>25863.951963290649</v>
      </c>
      <c r="M8">
        <v>15178.780324505071</v>
      </c>
      <c r="N8">
        <v>43219.534150185929</v>
      </c>
      <c r="O8">
        <v>10066.339098197181</v>
      </c>
      <c r="P8">
        <v>5907.633530265477</v>
      </c>
    </row>
    <row r="9" spans="1:16" x14ac:dyDescent="0.2">
      <c r="A9" s="2" t="s">
        <v>35</v>
      </c>
      <c r="B9" s="21">
        <f>ConvBASE_formatting!H9</f>
        <v>2996699.990455531</v>
      </c>
      <c r="C9">
        <f>BAU_swiss_formatting!H9</f>
        <v>3894984.5372008379</v>
      </c>
      <c r="D9">
        <f>BAU_Lancet_formatting!H9</f>
        <v>308020.27417896898</v>
      </c>
      <c r="E9">
        <f>OrgBASE_formatting!H9</f>
        <v>1166325.947492661</v>
      </c>
      <c r="F9">
        <f>OA_swiss_formatting!H9</f>
        <v>1515941.383951976</v>
      </c>
      <c r="G9">
        <f>'0A_lancet_formatting'!H9</f>
        <v>119882.5505632698</v>
      </c>
      <c r="J9" t="s">
        <v>35</v>
      </c>
      <c r="K9">
        <v>2996699.990455531</v>
      </c>
      <c r="L9">
        <v>3894984.5372008379</v>
      </c>
      <c r="M9">
        <v>308020.27417896898</v>
      </c>
      <c r="N9">
        <v>1166325.947492661</v>
      </c>
      <c r="O9">
        <v>1515941.383951976</v>
      </c>
      <c r="P9">
        <v>119882.5505632698</v>
      </c>
    </row>
    <row r="10" spans="1:16" x14ac:dyDescent="0.2">
      <c r="A10" s="2" t="s">
        <v>41</v>
      </c>
      <c r="B10" s="21">
        <f>ConvBASE_formatting!H10</f>
        <v>113430037.8941855</v>
      </c>
      <c r="C10">
        <f>BAU_swiss_formatting!H10</f>
        <v>26419193.261001769</v>
      </c>
      <c r="D10">
        <f>BAU_Lancet_formatting!H10</f>
        <v>15504634.84577127</v>
      </c>
      <c r="E10">
        <f>OrgBASE_formatting!H10</f>
        <v>152513721.9550319</v>
      </c>
      <c r="F10">
        <f>OA_swiss_formatting!H10</f>
        <v>35522244.108244441</v>
      </c>
      <c r="G10">
        <f>'0A_lancet_formatting'!H10</f>
        <v>20846943.294580981</v>
      </c>
      <c r="J10" t="s">
        <v>41</v>
      </c>
      <c r="K10">
        <v>113430037.8941855</v>
      </c>
      <c r="L10">
        <v>26419193.261001769</v>
      </c>
      <c r="M10">
        <v>15504634.84577127</v>
      </c>
      <c r="N10">
        <v>152513721.9550319</v>
      </c>
      <c r="O10">
        <v>35522244.108244441</v>
      </c>
      <c r="P10">
        <v>20846943.294580981</v>
      </c>
    </row>
    <row r="11" spans="1:16" x14ac:dyDescent="0.2">
      <c r="A11" s="2" t="s">
        <v>33</v>
      </c>
      <c r="B11" s="21">
        <f>ConvBASE_formatting!H11</f>
        <v>4175681.7452249988</v>
      </c>
      <c r="C11">
        <f>BAU_swiss_formatting!H11</f>
        <v>5740619.3821267346</v>
      </c>
      <c r="D11">
        <f>BAU_Lancet_formatting!H11</f>
        <v>1990081.385803934</v>
      </c>
      <c r="E11">
        <f>OrgBASE_formatting!H11</f>
        <v>4333472.1366800154</v>
      </c>
      <c r="F11">
        <f>OA_swiss_formatting!H11</f>
        <v>5957545.5356909642</v>
      </c>
      <c r="G11">
        <f>'0A_lancet_formatting'!H11</f>
        <v>2065282.4523728681</v>
      </c>
      <c r="J11" t="s">
        <v>33</v>
      </c>
      <c r="K11">
        <v>4175681.7452249988</v>
      </c>
      <c r="L11">
        <v>5740619.3821267346</v>
      </c>
      <c r="M11">
        <v>1990081.385803934</v>
      </c>
      <c r="N11">
        <v>4333472.1366800154</v>
      </c>
      <c r="O11">
        <v>5957545.5356909642</v>
      </c>
      <c r="P11">
        <v>2065282.4523728681</v>
      </c>
    </row>
    <row r="12" spans="1:16" x14ac:dyDescent="0.2">
      <c r="A12" s="2" t="s">
        <v>38</v>
      </c>
      <c r="B12" s="21">
        <f>ConvBASE_formatting!H12</f>
        <v>58723482.584477916</v>
      </c>
      <c r="C12">
        <f>BAU_swiss_formatting!H12</f>
        <v>9237798.0603755619</v>
      </c>
      <c r="D12">
        <f>BAU_Lancet_formatting!H12</f>
        <v>46950975.390543647</v>
      </c>
      <c r="E12">
        <f>OrgBASE_formatting!H12</f>
        <v>100110202.5705744</v>
      </c>
      <c r="F12">
        <f>OA_swiss_formatting!H12</f>
        <v>15748347.925378401</v>
      </c>
      <c r="G12">
        <f>'0A_lancet_formatting'!H12</f>
        <v>80040751.167502791</v>
      </c>
      <c r="J12" t="s">
        <v>38</v>
      </c>
      <c r="K12">
        <v>58723482.584477916</v>
      </c>
      <c r="L12">
        <v>9237798.0603755619</v>
      </c>
      <c r="M12">
        <v>46950975.390543647</v>
      </c>
      <c r="N12">
        <v>100110202.5705744</v>
      </c>
      <c r="O12">
        <v>15748347.925378401</v>
      </c>
      <c r="P12">
        <v>80040751.167502791</v>
      </c>
    </row>
    <row r="13" spans="1:16" x14ac:dyDescent="0.2">
      <c r="A13" s="2" t="s">
        <v>31</v>
      </c>
      <c r="B13" s="21">
        <f>ConvBASE_formatting!H13</f>
        <v>614084.05601471337</v>
      </c>
      <c r="C13">
        <f>BAU_swiss_formatting!H13</f>
        <v>473309.133136686</v>
      </c>
      <c r="D13">
        <f>BAU_Lancet_formatting!H13</f>
        <v>460961.93831677112</v>
      </c>
      <c r="E13">
        <f>OrgBASE_formatting!H13</f>
        <v>614084.05601471337</v>
      </c>
      <c r="F13">
        <f>OA_swiss_formatting!H13</f>
        <v>473309.133136686</v>
      </c>
      <c r="G13">
        <f>'0A_lancet_formatting'!H13</f>
        <v>460961.93831677112</v>
      </c>
      <c r="J13" t="s">
        <v>31</v>
      </c>
      <c r="K13">
        <v>614084.05601471337</v>
      </c>
      <c r="L13">
        <v>473309.133136686</v>
      </c>
      <c r="M13">
        <v>460961.93831677112</v>
      </c>
      <c r="N13">
        <v>614084.05601471337</v>
      </c>
      <c r="O13">
        <v>473309.133136686</v>
      </c>
      <c r="P13">
        <v>460961.93831677112</v>
      </c>
    </row>
    <row r="14" spans="1:16" x14ac:dyDescent="0.2">
      <c r="A14" s="2" t="s">
        <v>23</v>
      </c>
      <c r="B14" s="21">
        <f>ConvBASE_formatting!H14</f>
        <v>3786351.0013286038</v>
      </c>
      <c r="C14">
        <f>BAU_swiss_formatting!H14</f>
        <v>1873724.636654245</v>
      </c>
      <c r="D14">
        <f>BAU_Lancet_formatting!H14</f>
        <v>3164069.3815761069</v>
      </c>
      <c r="E14">
        <f>OrgBASE_formatting!H14</f>
        <v>10470616.413102951</v>
      </c>
      <c r="F14">
        <f>OA_swiss_formatting!H14</f>
        <v>4300462.2054106938</v>
      </c>
      <c r="G14">
        <f>'0A_lancet_formatting'!H14</f>
        <v>8463128.8946826216</v>
      </c>
      <c r="J14" t="s">
        <v>23</v>
      </c>
      <c r="K14">
        <v>3148024.7600928098</v>
      </c>
      <c r="L14">
        <v>1873724.636654245</v>
      </c>
      <c r="M14">
        <v>3164069.3815761069</v>
      </c>
      <c r="N14">
        <v>10470616.413102951</v>
      </c>
      <c r="O14">
        <v>4300462.2054106938</v>
      </c>
      <c r="P14">
        <v>8463128.8946826216</v>
      </c>
    </row>
    <row r="15" spans="1:16" x14ac:dyDescent="0.2">
      <c r="A15" s="2" t="s">
        <v>24</v>
      </c>
      <c r="B15" s="21">
        <f>ConvBASE_formatting!H15</f>
        <v>873838.27125972987</v>
      </c>
      <c r="C15">
        <f>BAU_swiss_formatting!H15</f>
        <v>358900.40384740202</v>
      </c>
      <c r="D15">
        <f>BAU_Lancet_formatting!H15</f>
        <v>706300.91209559585</v>
      </c>
      <c r="E15">
        <f>OrgBASE_formatting!H15</f>
        <v>2819012.1112200259</v>
      </c>
      <c r="F15">
        <f>OA_swiss_formatting!H15</f>
        <v>1157816.7476105711</v>
      </c>
      <c r="G15">
        <f>'0A_lancet_formatting'!H15</f>
        <v>2278534.7024145522</v>
      </c>
      <c r="J15" t="s">
        <v>24</v>
      </c>
      <c r="K15">
        <v>707894.22995994578</v>
      </c>
      <c r="L15">
        <v>358900.40384740202</v>
      </c>
      <c r="M15">
        <v>706300.91209559585</v>
      </c>
      <c r="N15">
        <v>2819012.1112200259</v>
      </c>
      <c r="O15">
        <v>1157816.7476105711</v>
      </c>
      <c r="P15">
        <v>2278534.7024145522</v>
      </c>
    </row>
    <row r="16" spans="1:16" x14ac:dyDescent="0.2">
      <c r="A16" s="2" t="s">
        <v>25</v>
      </c>
      <c r="B16" s="21">
        <f>ConvBASE_formatting!H16</f>
        <v>3344422.4952816949</v>
      </c>
      <c r="C16">
        <f>BAU_swiss_formatting!H16</f>
        <v>2269135.2319101449</v>
      </c>
      <c r="D16">
        <f>BAU_Lancet_formatting!H16</f>
        <v>2994572.931190799</v>
      </c>
      <c r="E16">
        <f>OrgBASE_formatting!H16</f>
        <v>6906723.5402015205</v>
      </c>
      <c r="F16">
        <f>OA_swiss_formatting!H16</f>
        <v>2836710.1205892442</v>
      </c>
      <c r="G16">
        <f>'0A_lancet_formatting'!H16</f>
        <v>5582526.3054729588</v>
      </c>
      <c r="J16" t="s">
        <v>25</v>
      </c>
      <c r="K16">
        <v>2662929.958427744</v>
      </c>
      <c r="L16">
        <v>2269135.2319101449</v>
      </c>
      <c r="M16">
        <v>2994572.931190799</v>
      </c>
      <c r="N16">
        <v>6906723.5402015205</v>
      </c>
      <c r="O16">
        <v>2836710.1205892442</v>
      </c>
      <c r="P16">
        <v>5582526.3054729588</v>
      </c>
    </row>
    <row r="17" spans="1:16" x14ac:dyDescent="0.2">
      <c r="A17" s="2" t="s">
        <v>26</v>
      </c>
      <c r="B17" s="21">
        <f>ConvBASE_formatting!H17</f>
        <v>32912.222668872069</v>
      </c>
      <c r="C17">
        <f>BAU_swiss_formatting!H17</f>
        <v>13517.61578300441</v>
      </c>
      <c r="D17">
        <f>BAU_Lancet_formatting!H17</f>
        <v>26602.099787419738</v>
      </c>
      <c r="E17">
        <f>OrgBASE_formatting!H17</f>
        <v>107213.856697991</v>
      </c>
      <c r="F17">
        <f>OA_swiss_formatting!H17</f>
        <v>44034.574511682578</v>
      </c>
      <c r="G17">
        <f>'0A_lancet_formatting'!H17</f>
        <v>86658.192099908425</v>
      </c>
      <c r="J17" t="s">
        <v>26</v>
      </c>
      <c r="K17">
        <v>13756.798352276021</v>
      </c>
      <c r="L17">
        <v>13517.61578300441</v>
      </c>
      <c r="M17">
        <v>26602.099787419738</v>
      </c>
      <c r="N17">
        <v>107213.856697991</v>
      </c>
      <c r="O17">
        <v>44034.574511682578</v>
      </c>
      <c r="P17">
        <v>86658.192099908425</v>
      </c>
    </row>
    <row r="18" spans="1:16" x14ac:dyDescent="0.2">
      <c r="A18" s="2" t="s">
        <v>27</v>
      </c>
      <c r="B18" s="21">
        <f>ConvBASE_formatting!H18</f>
        <v>794049.77276347787</v>
      </c>
      <c r="C18">
        <f>BAU_swiss_formatting!H18</f>
        <v>615556.04647738324</v>
      </c>
      <c r="D18">
        <f>BAU_Lancet_formatting!H18</f>
        <v>735976.03334397497</v>
      </c>
      <c r="E18">
        <f>OrgBASE_formatting!H18</f>
        <v>1085503.832922772</v>
      </c>
      <c r="F18">
        <f>OA_swiss_formatting!H18</f>
        <v>445835.08965824282</v>
      </c>
      <c r="G18">
        <f>'0A_lancet_formatting'!H18</f>
        <v>877384.7203686228</v>
      </c>
      <c r="J18" t="s">
        <v>27</v>
      </c>
      <c r="K18">
        <v>439145.61051796988</v>
      </c>
      <c r="L18">
        <v>615556.04647738324</v>
      </c>
      <c r="M18">
        <v>735976.03334397497</v>
      </c>
      <c r="N18">
        <v>1085503.832922772</v>
      </c>
      <c r="O18">
        <v>445835.08965824282</v>
      </c>
      <c r="P18">
        <v>877384.7203686228</v>
      </c>
    </row>
    <row r="19" spans="1:16" x14ac:dyDescent="0.2">
      <c r="A19" s="2" t="s">
        <v>28</v>
      </c>
      <c r="B19" s="21">
        <f>ConvBASE_formatting!H19</f>
        <v>319162.01706854068</v>
      </c>
      <c r="C19">
        <f>BAU_swiss_formatting!H19</f>
        <v>234757.86724669981</v>
      </c>
      <c r="D19">
        <f>BAU_Lancet_formatting!H19</f>
        <v>291700.7459938266</v>
      </c>
      <c r="E19">
        <f>OrgBASE_formatting!H19</f>
        <v>508949.20141367638</v>
      </c>
      <c r="F19">
        <f>OA_swiss_formatting!H19</f>
        <v>209034.18851391651</v>
      </c>
      <c r="G19">
        <f>'0A_lancet_formatting'!H19</f>
        <v>411370.49839965132</v>
      </c>
      <c r="J19" t="s">
        <v>28</v>
      </c>
      <c r="K19">
        <v>312722.24438102421</v>
      </c>
      <c r="L19">
        <v>234757.86724669981</v>
      </c>
      <c r="M19">
        <v>291700.7459938266</v>
      </c>
      <c r="N19">
        <v>508949.20141367638</v>
      </c>
      <c r="O19">
        <v>209034.18851391651</v>
      </c>
      <c r="P19">
        <v>411370.49839965132</v>
      </c>
    </row>
    <row r="20" spans="1:16" x14ac:dyDescent="0.2">
      <c r="A20" s="2" t="s">
        <v>29</v>
      </c>
      <c r="B20" s="21">
        <f>ConvBASE_formatting!H20</f>
        <v>13566923.34073692</v>
      </c>
      <c r="C20">
        <f>BAU_swiss_formatting!H20</f>
        <v>8120334.6558750998</v>
      </c>
      <c r="D20">
        <f>BAU_Lancet_formatting!H20</f>
        <v>11794851.13074284</v>
      </c>
      <c r="E20">
        <f>OrgBASE_formatting!H20</f>
        <v>36429317.920382403</v>
      </c>
      <c r="F20">
        <f>OA_swiss_formatting!H20</f>
        <v>14962147.280025151</v>
      </c>
      <c r="G20">
        <f>'0A_lancet_formatting'!H20</f>
        <v>29444877.06757674</v>
      </c>
      <c r="J20" t="s">
        <v>29</v>
      </c>
      <c r="K20">
        <v>12654011.41792834</v>
      </c>
      <c r="L20">
        <v>8120334.6558750998</v>
      </c>
      <c r="M20">
        <v>11794851.13074284</v>
      </c>
      <c r="N20">
        <v>36429317.920382403</v>
      </c>
      <c r="O20">
        <v>14962147.280025151</v>
      </c>
      <c r="P20">
        <v>29444877.06757674</v>
      </c>
    </row>
    <row r="21" spans="1:16" x14ac:dyDescent="0.2">
      <c r="A21" s="2" t="s">
        <v>18</v>
      </c>
      <c r="B21" s="21">
        <f>ConvBASE_formatting!H21</f>
        <v>1408332.904827361</v>
      </c>
      <c r="C21">
        <f>BAU_swiss_formatting!H21</f>
        <v>1362919.007445853</v>
      </c>
      <c r="D21">
        <f>BAU_Lancet_formatting!H21</f>
        <v>1161548.08852758</v>
      </c>
      <c r="E21">
        <f>OrgBASE_formatting!H21</f>
        <v>2503926.8447478358</v>
      </c>
      <c r="F21">
        <f>OA_swiss_formatting!H21</f>
        <v>2413220.4775179271</v>
      </c>
      <c r="G21">
        <f>'0A_lancet_formatting'!H21</f>
        <v>2011017.0645982721</v>
      </c>
      <c r="J21" t="s">
        <v>18</v>
      </c>
      <c r="K21">
        <v>1408332.904827361</v>
      </c>
      <c r="L21">
        <v>1362919.007445853</v>
      </c>
      <c r="M21">
        <v>1161548.08852758</v>
      </c>
      <c r="N21">
        <v>2503926.8447478358</v>
      </c>
      <c r="O21">
        <v>2413220.4775179271</v>
      </c>
      <c r="P21">
        <v>2011017.0645982721</v>
      </c>
    </row>
    <row r="22" spans="1:16" x14ac:dyDescent="0.2">
      <c r="A22" s="2" t="s">
        <v>19</v>
      </c>
      <c r="B22" s="21">
        <f>ConvBASE_formatting!H22</f>
        <v>358027.38487077848</v>
      </c>
      <c r="C22">
        <f>BAU_swiss_formatting!H22</f>
        <v>345057.61160500912</v>
      </c>
      <c r="D22">
        <f>BAU_Lancet_formatting!H22</f>
        <v>287548.00967084093</v>
      </c>
      <c r="E22">
        <f>OrgBASE_formatting!H22</f>
        <v>701136.96203860792</v>
      </c>
      <c r="F22">
        <f>OA_swiss_formatting!H22</f>
        <v>675737.82272647612</v>
      </c>
      <c r="G22">
        <f>'0A_lancet_formatting'!H22</f>
        <v>563114.85227206349</v>
      </c>
      <c r="J22" t="s">
        <v>19</v>
      </c>
      <c r="K22">
        <v>358027.38487077848</v>
      </c>
      <c r="L22">
        <v>345057.61160500912</v>
      </c>
      <c r="M22">
        <v>287548.00967084093</v>
      </c>
      <c r="N22">
        <v>701136.96203860792</v>
      </c>
      <c r="O22">
        <v>675737.82272647612</v>
      </c>
      <c r="P22">
        <v>563114.85227206349</v>
      </c>
    </row>
    <row r="23" spans="1:16" x14ac:dyDescent="0.2">
      <c r="A23" s="2" t="s">
        <v>30</v>
      </c>
      <c r="B23" s="21">
        <f>ConvBASE_formatting!H23</f>
        <v>4504202.2277836585</v>
      </c>
      <c r="C23">
        <f>BAU_swiss_formatting!H23</f>
        <v>1328649.6655679441</v>
      </c>
      <c r="D23">
        <f>BAU_Lancet_formatting!H23</f>
        <v>0</v>
      </c>
      <c r="E23">
        <f>OrgBASE_formatting!H23</f>
        <v>15704861.75365687</v>
      </c>
      <c r="F23">
        <f>OA_swiss_formatting!H23</f>
        <v>3673858.3356538611</v>
      </c>
      <c r="G23">
        <f>'0A_lancet_formatting'!H23</f>
        <v>0</v>
      </c>
      <c r="J23" t="s">
        <v>30</v>
      </c>
      <c r="K23">
        <v>4504202.2277836585</v>
      </c>
      <c r="L23">
        <v>1328649.6655679441</v>
      </c>
      <c r="M23">
        <v>0</v>
      </c>
      <c r="N23">
        <v>15704861.75365687</v>
      </c>
      <c r="O23">
        <v>3673858.3356538611</v>
      </c>
      <c r="P23">
        <v>0</v>
      </c>
    </row>
    <row r="24" spans="1:16" x14ac:dyDescent="0.2">
      <c r="A24" s="2" t="s">
        <v>13</v>
      </c>
      <c r="B24" s="21">
        <f>ConvBASE_formatting!H24</f>
        <v>963584.99476206815</v>
      </c>
      <c r="C24">
        <f>BAU_swiss_formatting!H24</f>
        <v>198643.9662799325</v>
      </c>
      <c r="D24">
        <f>BAU_Lancet_formatting!H24</f>
        <v>783051.47514473007</v>
      </c>
      <c r="E24">
        <f>OrgBASE_formatting!H24</f>
        <v>1651309.371023681</v>
      </c>
      <c r="F24">
        <f>OA_swiss_formatting!H24</f>
        <v>340419.00278486719</v>
      </c>
      <c r="G24">
        <f>'0A_lancet_formatting'!H24</f>
        <v>1341926.4994051689</v>
      </c>
      <c r="J24" t="s">
        <v>13</v>
      </c>
      <c r="K24">
        <v>963584.99476206815</v>
      </c>
      <c r="L24">
        <v>198643.9662799325</v>
      </c>
      <c r="M24">
        <v>783051.47514473007</v>
      </c>
      <c r="N24">
        <v>1651309.371023681</v>
      </c>
      <c r="O24">
        <v>340419.00278486719</v>
      </c>
      <c r="P24">
        <v>1341926.4994051689</v>
      </c>
    </row>
    <row r="25" spans="1:16" x14ac:dyDescent="0.2">
      <c r="A25" s="2" t="s">
        <v>10</v>
      </c>
      <c r="B25" s="21">
        <f>ConvBASE_formatting!H25</f>
        <v>308282.12148181978</v>
      </c>
      <c r="C25">
        <f>BAU_swiss_formatting!H25</f>
        <v>2353858.6767385919</v>
      </c>
      <c r="D25">
        <f>BAU_Lancet_formatting!H25</f>
        <v>1871851.463907355</v>
      </c>
      <c r="E25">
        <f>OrgBASE_formatting!H25</f>
        <v>532331.42878504831</v>
      </c>
      <c r="F25">
        <f>OA_swiss_formatting!H25</f>
        <v>12431110.556173351</v>
      </c>
      <c r="G25">
        <f>'0A_lancet_formatting'!H25</f>
        <v>9627354.6426885966</v>
      </c>
      <c r="J25" t="s">
        <v>10</v>
      </c>
      <c r="K25">
        <v>275761.15107592329</v>
      </c>
      <c r="L25">
        <v>2353858.6767385919</v>
      </c>
      <c r="M25">
        <v>1871851.463907355</v>
      </c>
      <c r="N25">
        <v>532331.42878504831</v>
      </c>
      <c r="O25">
        <v>12431110.556173351</v>
      </c>
      <c r="P25">
        <v>9627354.6426885966</v>
      </c>
    </row>
    <row r="26" spans="1:16" x14ac:dyDescent="0.2">
      <c r="A26" s="2" t="s">
        <v>14</v>
      </c>
      <c r="B26" s="21">
        <f>ConvBASE_formatting!H26</f>
        <v>17159.18727917919</v>
      </c>
      <c r="C26">
        <f>BAU_swiss_formatting!H26</f>
        <v>400704.79138982401</v>
      </c>
      <c r="D26">
        <f>BAU_Lancet_formatting!H26</f>
        <v>310328.43898396712</v>
      </c>
      <c r="E26">
        <f>OrgBASE_formatting!H26</f>
        <v>99812.14289719658</v>
      </c>
      <c r="F26">
        <f>OA_swiss_formatting!H26</f>
        <v>2330833.2292825021</v>
      </c>
      <c r="G26">
        <f>'0A_lancet_formatting'!H26</f>
        <v>1805128.995504112</v>
      </c>
      <c r="J26" t="s">
        <v>14</v>
      </c>
      <c r="K26">
        <v>8486.9285042734518</v>
      </c>
      <c r="L26">
        <v>400704.79138982401</v>
      </c>
      <c r="M26">
        <v>310328.43898396712</v>
      </c>
      <c r="N26">
        <v>99812.14289719658</v>
      </c>
      <c r="O26">
        <v>2330833.2292825021</v>
      </c>
      <c r="P26">
        <v>1805128.995504112</v>
      </c>
    </row>
    <row r="27" spans="1:16" x14ac:dyDescent="0.2">
      <c r="A27" s="2" t="s">
        <v>15</v>
      </c>
      <c r="B27" s="21">
        <f>ConvBASE_formatting!H27</f>
        <v>70181.624905080927</v>
      </c>
      <c r="C27">
        <f>BAU_swiss_formatting!H27</f>
        <v>894673.9988415885</v>
      </c>
      <c r="D27">
        <f>BAU_Lancet_formatting!H27</f>
        <v>56728.281381630833</v>
      </c>
      <c r="E27">
        <f>OrgBASE_formatting!H27</f>
        <v>101081.29594114939</v>
      </c>
      <c r="F27">
        <f>OA_swiss_formatting!H27</f>
        <v>1645757.0068623871</v>
      </c>
      <c r="G27">
        <f>'0A_lancet_formatting'!H27</f>
        <v>75876.63228594228</v>
      </c>
      <c r="J27" t="s">
        <v>15</v>
      </c>
      <c r="K27">
        <v>70181.624905080927</v>
      </c>
      <c r="L27">
        <v>894673.9988415885</v>
      </c>
      <c r="M27">
        <v>56728.281381630833</v>
      </c>
      <c r="N27">
        <v>101081.29594114939</v>
      </c>
      <c r="O27">
        <v>1645757.0068623871</v>
      </c>
      <c r="P27">
        <v>75876.63228594228</v>
      </c>
    </row>
    <row r="28" spans="1:16" x14ac:dyDescent="0.2">
      <c r="A28" s="2" t="s">
        <v>16</v>
      </c>
      <c r="B28" s="21">
        <f>ConvBASE_formatting!H28</f>
        <v>8991953.0011015106</v>
      </c>
      <c r="C28">
        <f>BAU_swiss_formatting!H28</f>
        <v>7129973.7571838563</v>
      </c>
      <c r="D28">
        <f>BAU_Lancet_formatting!H28</f>
        <v>7392852.8134623189</v>
      </c>
      <c r="E28">
        <f>OrgBASE_formatting!H28</f>
        <v>25174662.354368549</v>
      </c>
      <c r="F28">
        <f>OA_swiss_formatting!H28</f>
        <v>19803140.546460811</v>
      </c>
      <c r="G28">
        <f>'0A_lancet_formatting'!H28</f>
        <v>20561505.91935882</v>
      </c>
      <c r="J28" t="s">
        <v>16</v>
      </c>
      <c r="K28">
        <v>8958784.2012030128</v>
      </c>
      <c r="L28">
        <v>7129973.7571838563</v>
      </c>
      <c r="M28">
        <v>7392852.8134623189</v>
      </c>
      <c r="N28">
        <v>25174662.354368549</v>
      </c>
      <c r="O28">
        <v>19803140.546460811</v>
      </c>
      <c r="P28">
        <v>20561505.91935882</v>
      </c>
    </row>
    <row r="29" spans="1:16" x14ac:dyDescent="0.2">
      <c r="A29" s="2" t="s">
        <v>17</v>
      </c>
      <c r="B29" s="21">
        <f>ConvBASE_formatting!H29</f>
        <v>485550.51625526772</v>
      </c>
      <c r="C29">
        <f>BAU_swiss_formatting!H29</f>
        <v>390455.43936624541</v>
      </c>
      <c r="D29">
        <f>BAU_Lancet_formatting!H29</f>
        <v>403881.20882687398</v>
      </c>
      <c r="E29">
        <f>OrgBASE_formatting!H29</f>
        <v>1285721.3419881321</v>
      </c>
      <c r="F29">
        <f>OA_swiss_formatting!H29</f>
        <v>1011386.769783504</v>
      </c>
      <c r="G29">
        <f>'0A_lancet_formatting'!H29</f>
        <v>1050118.035817368</v>
      </c>
      <c r="J29" t="s">
        <v>17</v>
      </c>
      <c r="K29">
        <v>476881.23110468581</v>
      </c>
      <c r="L29">
        <v>390455.43936624541</v>
      </c>
      <c r="M29">
        <v>403881.20882687398</v>
      </c>
      <c r="N29">
        <v>1285721.3419881321</v>
      </c>
      <c r="O29">
        <v>1011386.769783504</v>
      </c>
      <c r="P29">
        <v>1050118.035817368</v>
      </c>
    </row>
    <row r="30" spans="1:16" x14ac:dyDescent="0.2">
      <c r="A30" s="2" t="s">
        <v>11</v>
      </c>
      <c r="B30" s="21">
        <f>ConvBASE_formatting!H30</f>
        <v>4032646.2215487659</v>
      </c>
      <c r="C30">
        <f>BAU_swiss_formatting!H30</f>
        <v>8598104.6367799155</v>
      </c>
      <c r="D30">
        <f>BAU_Lancet_formatting!H30</f>
        <v>2177625.167490928</v>
      </c>
      <c r="E30">
        <f>OrgBASE_formatting!H30</f>
        <v>5449445.6352472072</v>
      </c>
      <c r="F30">
        <f>OA_swiss_formatting!H30</f>
        <v>11908758.756439921</v>
      </c>
      <c r="G30">
        <f>'0A_lancet_formatting'!H30</f>
        <v>2824920.1780466791</v>
      </c>
      <c r="J30" t="s">
        <v>11</v>
      </c>
      <c r="K30">
        <v>3942797.9286758131</v>
      </c>
      <c r="L30">
        <v>8598104.6367799155</v>
      </c>
      <c r="M30">
        <v>2177625.167490928</v>
      </c>
      <c r="N30">
        <v>5449445.6352472072</v>
      </c>
      <c r="O30">
        <v>11908758.756439921</v>
      </c>
      <c r="P30">
        <v>2824920.1780466791</v>
      </c>
    </row>
    <row r="31" spans="1:16" x14ac:dyDescent="0.2">
      <c r="A31" s="2" t="s">
        <v>12</v>
      </c>
      <c r="B31" s="21">
        <f>ConvBASE_formatting!H31</f>
        <v>8038187.2574299211</v>
      </c>
      <c r="C31">
        <f>BAU_swiss_formatting!H31</f>
        <v>3524178.8769103028</v>
      </c>
      <c r="D31">
        <f>BAU_Lancet_formatting!H31</f>
        <v>4665034.5514422227</v>
      </c>
      <c r="E31">
        <f>OrgBASE_formatting!H31</f>
        <v>8495878.5424040686</v>
      </c>
      <c r="F31">
        <f>OA_swiss_formatting!H31</f>
        <v>3723686.1956232549</v>
      </c>
      <c r="G31">
        <f>'0A_lancet_formatting'!H31</f>
        <v>4929794.4390811408</v>
      </c>
      <c r="J31" t="s">
        <v>12</v>
      </c>
      <c r="K31">
        <v>8036758.6473661149</v>
      </c>
      <c r="L31">
        <v>3524178.8769103028</v>
      </c>
      <c r="M31">
        <v>4665034.5514422227</v>
      </c>
      <c r="N31">
        <v>8495878.5424040686</v>
      </c>
      <c r="O31">
        <v>3723686.1956232549</v>
      </c>
      <c r="P31">
        <v>4929794.4390811408</v>
      </c>
    </row>
    <row r="32" spans="1:16" x14ac:dyDescent="0.2">
      <c r="A32" s="2" t="s">
        <v>20</v>
      </c>
      <c r="B32" s="21">
        <f>ConvBASE_formatting!H32</f>
        <v>133714.94810979921</v>
      </c>
      <c r="C32">
        <f>BAU_swiss_formatting!H32</f>
        <v>156856.49417955379</v>
      </c>
      <c r="D32">
        <f>BAU_Lancet_formatting!H32</f>
        <v>130804.8692697746</v>
      </c>
      <c r="E32">
        <f>OrgBASE_formatting!H32</f>
        <v>141067.78675577979</v>
      </c>
      <c r="F32">
        <f>OA_swiss_formatting!H32</f>
        <v>165532.94050324499</v>
      </c>
      <c r="G32">
        <f>'0A_lancet_formatting'!H32</f>
        <v>137991.26256747171</v>
      </c>
      <c r="J32" t="s">
        <v>20</v>
      </c>
      <c r="K32">
        <v>133714.94810979921</v>
      </c>
      <c r="L32">
        <v>156856.49417955379</v>
      </c>
      <c r="M32">
        <v>130804.8692697746</v>
      </c>
      <c r="N32">
        <v>141067.78675577979</v>
      </c>
      <c r="O32">
        <v>165532.94050324499</v>
      </c>
      <c r="P32">
        <v>137991.26256747171</v>
      </c>
    </row>
    <row r="33" spans="1:16" x14ac:dyDescent="0.2">
      <c r="A33" s="2" t="s">
        <v>21</v>
      </c>
      <c r="B33" s="21">
        <f>ConvBASE_formatting!H33</f>
        <v>737293.73461848113</v>
      </c>
      <c r="C33">
        <f>BAU_swiss_formatting!H33</f>
        <v>886408.04985903285</v>
      </c>
      <c r="D33">
        <f>BAU_Lancet_formatting!H33</f>
        <v>718542.4198956748</v>
      </c>
      <c r="E33">
        <f>OrgBASE_formatting!H33</f>
        <v>580894.89361806377</v>
      </c>
      <c r="F33">
        <f>OA_swiss_formatting!H33</f>
        <v>681638.53758043039</v>
      </c>
      <c r="G33">
        <f>'0A_lancet_formatting'!H33</f>
        <v>568226.25230610638</v>
      </c>
      <c r="J33" t="s">
        <v>21</v>
      </c>
      <c r="K33">
        <v>737293.73461848113</v>
      </c>
      <c r="L33">
        <v>886408.04985903285</v>
      </c>
      <c r="M33">
        <v>718542.4198956748</v>
      </c>
      <c r="N33">
        <v>580894.89361806377</v>
      </c>
      <c r="O33">
        <v>681638.53758043039</v>
      </c>
      <c r="P33">
        <v>568226.25230610638</v>
      </c>
    </row>
    <row r="34" spans="1:16" x14ac:dyDescent="0.2">
      <c r="A34" s="2" t="s">
        <v>22</v>
      </c>
      <c r="B34" s="21">
        <f>ConvBASE_formatting!H34</f>
        <v>1593010.2871523751</v>
      </c>
      <c r="C34">
        <f>BAU_swiss_formatting!H34</f>
        <v>1869283.4356348689</v>
      </c>
      <c r="D34">
        <f>BAU_Lancet_formatting!H34</f>
        <v>1558268.587481899</v>
      </c>
      <c r="E34">
        <f>OrgBASE_formatting!H34</f>
        <v>1814554.7641735659</v>
      </c>
      <c r="F34">
        <f>OA_swiss_formatting!H34</f>
        <v>2129250.0061536259</v>
      </c>
      <c r="G34">
        <f>'0A_lancet_formatting'!H34</f>
        <v>1774981.4373965999</v>
      </c>
      <c r="J34" t="s">
        <v>22</v>
      </c>
      <c r="K34">
        <v>1593010.2871523751</v>
      </c>
      <c r="L34">
        <v>1869283.4356348689</v>
      </c>
      <c r="M34">
        <v>1558268.587481899</v>
      </c>
      <c r="N34">
        <v>1814554.7641735659</v>
      </c>
      <c r="O34">
        <v>2129250.0061536259</v>
      </c>
      <c r="P34">
        <v>1774981.4373965999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E32E-5D60-6146-BC25-54268BA388B7}">
  <dimension ref="A1:AH7"/>
  <sheetViews>
    <sheetView workbookViewId="0">
      <selection activeCell="J14" sqref="J14:J15"/>
    </sheetView>
  </sheetViews>
  <sheetFormatPr baseColWidth="10" defaultRowHeight="15" x14ac:dyDescent="0.2"/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10</v>
      </c>
      <c r="Z1" t="s">
        <v>14</v>
      </c>
      <c r="AA1" t="s">
        <v>15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75</v>
      </c>
      <c r="B2">
        <v>23070128.0467523</v>
      </c>
      <c r="C2">
        <v>45643500.021547683</v>
      </c>
      <c r="D2">
        <v>15270403.72372601</v>
      </c>
      <c r="E2">
        <v>69780635.136763126</v>
      </c>
      <c r="F2">
        <v>9719171.2662969902</v>
      </c>
      <c r="G2">
        <v>1077781.344071032</v>
      </c>
      <c r="H2">
        <v>111046.125531019</v>
      </c>
      <c r="I2">
        <v>2996699.990455531</v>
      </c>
      <c r="J2">
        <v>113430037.8941855</v>
      </c>
      <c r="K2">
        <v>4175681.7452249988</v>
      </c>
      <c r="L2">
        <v>58723482.584477916</v>
      </c>
      <c r="M2">
        <v>614084.05601471337</v>
      </c>
      <c r="N2">
        <v>3148024.7600928098</v>
      </c>
      <c r="O2">
        <v>707894.22995994578</v>
      </c>
      <c r="P2">
        <v>2662929.958427744</v>
      </c>
      <c r="Q2">
        <v>13756.798352276021</v>
      </c>
      <c r="R2">
        <v>439145.61051796988</v>
      </c>
      <c r="S2">
        <v>312722.24438102421</v>
      </c>
      <c r="T2">
        <v>12654011.41792834</v>
      </c>
      <c r="U2">
        <v>1408332.904827361</v>
      </c>
      <c r="V2">
        <v>358027.38487077848</v>
      </c>
      <c r="W2">
        <v>4504202.2277836585</v>
      </c>
      <c r="X2">
        <v>963584.99476206815</v>
      </c>
      <c r="Y2">
        <v>275761.15107592329</v>
      </c>
      <c r="Z2">
        <v>8486.9285042734518</v>
      </c>
      <c r="AA2">
        <v>70181.624905080927</v>
      </c>
      <c r="AB2">
        <v>8958784.2012030128</v>
      </c>
      <c r="AC2">
        <v>476881.23110468581</v>
      </c>
      <c r="AD2">
        <v>3942797.9286758131</v>
      </c>
      <c r="AE2">
        <v>8036758.6473661149</v>
      </c>
      <c r="AF2">
        <v>133714.94810979921</v>
      </c>
      <c r="AG2">
        <v>737293.73461848113</v>
      </c>
      <c r="AH2">
        <v>1593010.2871523751</v>
      </c>
    </row>
    <row r="3" spans="1:34" x14ac:dyDescent="0.2">
      <c r="A3" t="s">
        <v>64</v>
      </c>
      <c r="B3">
        <v>53251567.384759247</v>
      </c>
      <c r="C3">
        <v>10630909.330231469</v>
      </c>
      <c r="D3">
        <v>3556657.078145246</v>
      </c>
      <c r="E3">
        <v>16252732.695667179</v>
      </c>
      <c r="F3">
        <v>2263709.5851154421</v>
      </c>
      <c r="G3">
        <v>1400854.8346549941</v>
      </c>
      <c r="H3">
        <v>25863.951963290649</v>
      </c>
      <c r="I3">
        <v>3894984.5372008379</v>
      </c>
      <c r="J3">
        <v>26419193.261001769</v>
      </c>
      <c r="K3">
        <v>5740619.3821267346</v>
      </c>
      <c r="L3">
        <v>9237798.0603755619</v>
      </c>
      <c r="M3">
        <v>473309.133136686</v>
      </c>
      <c r="N3">
        <v>1873724.636654245</v>
      </c>
      <c r="O3">
        <v>358900.40384740202</v>
      </c>
      <c r="P3">
        <v>2269135.2319101449</v>
      </c>
      <c r="Q3">
        <v>13517.61578300441</v>
      </c>
      <c r="R3">
        <v>615556.04647738324</v>
      </c>
      <c r="S3">
        <v>234757.86724669981</v>
      </c>
      <c r="T3">
        <v>8120334.6558750998</v>
      </c>
      <c r="U3">
        <v>1362919.007445853</v>
      </c>
      <c r="V3">
        <v>345057.61160500912</v>
      </c>
      <c r="W3">
        <v>1328649.6655679441</v>
      </c>
      <c r="X3">
        <v>198643.9662799325</v>
      </c>
      <c r="Y3">
        <v>2353858.6767385919</v>
      </c>
      <c r="Z3">
        <v>400704.79138982401</v>
      </c>
      <c r="AA3">
        <v>894673.9988415885</v>
      </c>
      <c r="AB3">
        <v>7129973.7571838563</v>
      </c>
      <c r="AC3">
        <v>390455.43936624541</v>
      </c>
      <c r="AD3">
        <v>8598104.6367799155</v>
      </c>
      <c r="AE3">
        <v>3524178.8769103028</v>
      </c>
      <c r="AF3">
        <v>156856.49417955379</v>
      </c>
      <c r="AG3">
        <v>886408.04985903285</v>
      </c>
      <c r="AH3">
        <v>1869283.4356348689</v>
      </c>
    </row>
    <row r="4" spans="1:34" x14ac:dyDescent="0.2">
      <c r="A4" t="s">
        <v>65</v>
      </c>
      <c r="B4">
        <v>23955941.3153846</v>
      </c>
      <c r="C4">
        <v>6238962.9242407763</v>
      </c>
      <c r="D4">
        <v>2087295.72941467</v>
      </c>
      <c r="E4">
        <v>9538243.0191092175</v>
      </c>
      <c r="F4">
        <v>1328503.4924172561</v>
      </c>
      <c r="G4">
        <v>110781.3615520694</v>
      </c>
      <c r="H4">
        <v>15178.780324505071</v>
      </c>
      <c r="I4">
        <v>308020.27417896898</v>
      </c>
      <c r="J4">
        <v>15504634.84577127</v>
      </c>
      <c r="K4">
        <v>1990081.385803934</v>
      </c>
      <c r="L4">
        <v>46950975.390543647</v>
      </c>
      <c r="M4">
        <v>460961.93831677112</v>
      </c>
      <c r="N4">
        <v>3164069.3815761069</v>
      </c>
      <c r="O4">
        <v>706300.91209559585</v>
      </c>
      <c r="P4">
        <v>2994572.931190799</v>
      </c>
      <c r="Q4">
        <v>26602.099787419738</v>
      </c>
      <c r="R4">
        <v>735976.03334397497</v>
      </c>
      <c r="S4">
        <v>291700.7459938266</v>
      </c>
      <c r="T4">
        <v>11794851.13074284</v>
      </c>
      <c r="U4">
        <v>1161548.08852758</v>
      </c>
      <c r="V4">
        <v>287548.00967084093</v>
      </c>
      <c r="W4">
        <v>0</v>
      </c>
      <c r="X4">
        <v>783051.47514473007</v>
      </c>
      <c r="Y4">
        <v>1871851.463907355</v>
      </c>
      <c r="Z4">
        <v>310328.43898396712</v>
      </c>
      <c r="AA4">
        <v>56728.281381630833</v>
      </c>
      <c r="AB4">
        <v>7392852.8134623189</v>
      </c>
      <c r="AC4">
        <v>403881.20882687398</v>
      </c>
      <c r="AD4">
        <v>2177625.167490928</v>
      </c>
      <c r="AE4">
        <v>4665034.5514422227</v>
      </c>
      <c r="AF4">
        <v>130804.8692697746</v>
      </c>
      <c r="AG4">
        <v>718542.4198956748</v>
      </c>
      <c r="AH4">
        <v>1558268.587481899</v>
      </c>
    </row>
    <row r="5" spans="1:34" x14ac:dyDescent="0.2">
      <c r="A5" t="s">
        <v>76</v>
      </c>
      <c r="B5">
        <v>17371925.29639785</v>
      </c>
      <c r="C5">
        <v>40946083.529419526</v>
      </c>
      <c r="D5">
        <v>15488217.804457569</v>
      </c>
      <c r="E5">
        <v>62463629.717663527</v>
      </c>
      <c r="F5">
        <v>4386486.0710842721</v>
      </c>
      <c r="G5">
        <v>334283.0875769378</v>
      </c>
      <c r="H5">
        <v>43219.534150185929</v>
      </c>
      <c r="I5">
        <v>1166325.947492661</v>
      </c>
      <c r="J5">
        <v>152513721.9550319</v>
      </c>
      <c r="K5">
        <v>4333472.1366800154</v>
      </c>
      <c r="L5">
        <v>100110202.5705744</v>
      </c>
      <c r="M5">
        <v>614084.05601471337</v>
      </c>
      <c r="N5">
        <v>10470616.413102951</v>
      </c>
      <c r="O5">
        <v>2819012.1112200259</v>
      </c>
      <c r="P5">
        <v>6906723.5402015205</v>
      </c>
      <c r="Q5">
        <v>107213.856697991</v>
      </c>
      <c r="R5">
        <v>1085503.832922772</v>
      </c>
      <c r="S5">
        <v>508949.20141367638</v>
      </c>
      <c r="T5">
        <v>36429317.920382403</v>
      </c>
      <c r="U5">
        <v>2503926.8447478358</v>
      </c>
      <c r="V5">
        <v>701136.96203860792</v>
      </c>
      <c r="W5">
        <v>15704861.75365687</v>
      </c>
      <c r="X5">
        <v>1651309.371023681</v>
      </c>
      <c r="Y5">
        <v>532331.42878504831</v>
      </c>
      <c r="Z5">
        <v>99812.14289719658</v>
      </c>
      <c r="AA5">
        <v>101081.29594114939</v>
      </c>
      <c r="AB5">
        <v>25174662.354368549</v>
      </c>
      <c r="AC5">
        <v>1285721.3419881321</v>
      </c>
      <c r="AD5">
        <v>5449445.6352472072</v>
      </c>
      <c r="AE5">
        <v>8495878.5424040686</v>
      </c>
      <c r="AF5">
        <v>141067.78675577979</v>
      </c>
      <c r="AG5">
        <v>580894.89361806377</v>
      </c>
      <c r="AH5">
        <v>1814554.7641735659</v>
      </c>
    </row>
    <row r="6" spans="1:34" x14ac:dyDescent="0.2">
      <c r="A6" t="s">
        <v>66</v>
      </c>
      <c r="B6">
        <v>40098704.638718396</v>
      </c>
      <c r="C6">
        <v>9536825.6427278128</v>
      </c>
      <c r="D6">
        <v>3607388.5457586362</v>
      </c>
      <c r="E6">
        <v>14548515.859917549</v>
      </c>
      <c r="F6">
        <v>1021664.326311648</v>
      </c>
      <c r="G6">
        <v>434487.08956748247</v>
      </c>
      <c r="H6">
        <v>10066.339098197181</v>
      </c>
      <c r="I6">
        <v>1515941.383951976</v>
      </c>
      <c r="J6">
        <v>35522244.108244441</v>
      </c>
      <c r="K6">
        <v>5957545.5356909642</v>
      </c>
      <c r="L6">
        <v>15748347.925378401</v>
      </c>
      <c r="M6">
        <v>473309.133136686</v>
      </c>
      <c r="N6">
        <v>4300462.2054106938</v>
      </c>
      <c r="O6">
        <v>1157816.7476105711</v>
      </c>
      <c r="P6">
        <v>2836710.1205892442</v>
      </c>
      <c r="Q6">
        <v>44034.574511682578</v>
      </c>
      <c r="R6">
        <v>445835.08965824282</v>
      </c>
      <c r="S6">
        <v>209034.18851391651</v>
      </c>
      <c r="T6">
        <v>14962147.280025151</v>
      </c>
      <c r="U6">
        <v>2413220.4775179271</v>
      </c>
      <c r="V6">
        <v>675737.82272647612</v>
      </c>
      <c r="W6">
        <v>3673858.3356538611</v>
      </c>
      <c r="X6">
        <v>340419.00278486719</v>
      </c>
      <c r="Y6">
        <v>12431110.556173351</v>
      </c>
      <c r="Z6">
        <v>2330833.2292825021</v>
      </c>
      <c r="AA6">
        <v>1645757.0068623871</v>
      </c>
      <c r="AB6">
        <v>19803140.546460811</v>
      </c>
      <c r="AC6">
        <v>1011386.769783504</v>
      </c>
      <c r="AD6">
        <v>11908758.756439921</v>
      </c>
      <c r="AE6">
        <v>3723686.1956232549</v>
      </c>
      <c r="AF6">
        <v>165532.94050324499</v>
      </c>
      <c r="AG6">
        <v>681638.53758043039</v>
      </c>
      <c r="AH6">
        <v>2129250.0061536259</v>
      </c>
    </row>
    <row r="7" spans="1:34" x14ac:dyDescent="0.2">
      <c r="A7" t="s">
        <v>67</v>
      </c>
      <c r="B7">
        <v>18038947.25215178</v>
      </c>
      <c r="C7">
        <v>5596877.9105965737</v>
      </c>
      <c r="D7">
        <v>2117068.5113753048</v>
      </c>
      <c r="E7">
        <v>8538089.097856896</v>
      </c>
      <c r="F7">
        <v>599584.25520115066</v>
      </c>
      <c r="G7">
        <v>34359.785302761898</v>
      </c>
      <c r="H7">
        <v>5907.633530265477</v>
      </c>
      <c r="I7">
        <v>119882.5505632698</v>
      </c>
      <c r="J7">
        <v>20846943.294580981</v>
      </c>
      <c r="K7">
        <v>2065282.4523728681</v>
      </c>
      <c r="L7">
        <v>80040751.167502791</v>
      </c>
      <c r="M7">
        <v>460961.93831677112</v>
      </c>
      <c r="N7">
        <v>8463128.8946826216</v>
      </c>
      <c r="O7">
        <v>2278534.7024145522</v>
      </c>
      <c r="P7">
        <v>5582526.3054729588</v>
      </c>
      <c r="Q7">
        <v>86658.192099908425</v>
      </c>
      <c r="R7">
        <v>877384.7203686228</v>
      </c>
      <c r="S7">
        <v>411370.49839965132</v>
      </c>
      <c r="T7">
        <v>29444877.06757674</v>
      </c>
      <c r="U7">
        <v>2011017.0645982721</v>
      </c>
      <c r="V7">
        <v>563114.85227206349</v>
      </c>
      <c r="W7">
        <v>0</v>
      </c>
      <c r="X7">
        <v>1341926.4994051689</v>
      </c>
      <c r="Y7">
        <v>9627354.6426885966</v>
      </c>
      <c r="Z7">
        <v>1805128.995504112</v>
      </c>
      <c r="AA7">
        <v>75876.63228594228</v>
      </c>
      <c r="AB7">
        <v>20561505.91935882</v>
      </c>
      <c r="AC7">
        <v>1050118.035817368</v>
      </c>
      <c r="AD7">
        <v>2824920.1780466791</v>
      </c>
      <c r="AE7">
        <v>4929794.4390811408</v>
      </c>
      <c r="AF7">
        <v>137991.26256747171</v>
      </c>
      <c r="AG7">
        <v>568226.25230610638</v>
      </c>
      <c r="AH7">
        <v>1774981.4373965999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EC09-DD94-EC42-B92C-4389CEF3B649}">
  <dimension ref="A1:N34"/>
  <sheetViews>
    <sheetView zoomScale="106" workbookViewId="0">
      <selection activeCell="C20" sqref="C20:L20"/>
    </sheetView>
  </sheetViews>
  <sheetFormatPr baseColWidth="10" defaultRowHeight="15" x14ac:dyDescent="0.2"/>
  <cols>
    <col min="3" max="3" width="22.33203125" customWidth="1"/>
  </cols>
  <sheetData>
    <row r="1" spans="1:14" x14ac:dyDescent="0.2">
      <c r="A1" s="1" t="s">
        <v>50</v>
      </c>
      <c r="B1" t="s">
        <v>63</v>
      </c>
      <c r="C1" s="4" t="s">
        <v>9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t="s">
        <v>63</v>
      </c>
      <c r="N1" s="1" t="s">
        <v>50</v>
      </c>
    </row>
    <row r="2" spans="1:14" x14ac:dyDescent="0.2">
      <c r="A2" s="1" t="s">
        <v>46</v>
      </c>
      <c r="B2" t="s">
        <v>49</v>
      </c>
      <c r="C2" s="4" t="s">
        <v>32</v>
      </c>
      <c r="D2">
        <v>758272702.81926763</v>
      </c>
      <c r="E2">
        <v>11948217.32708279</v>
      </c>
      <c r="F2">
        <v>27337.652949547341</v>
      </c>
      <c r="G2">
        <v>2236109.557566117</v>
      </c>
      <c r="H2">
        <v>53251567.384759247</v>
      </c>
      <c r="I2">
        <v>2563246555.864635</v>
      </c>
      <c r="J2">
        <v>41245260479.183678</v>
      </c>
      <c r="K2">
        <v>115226815.6934067</v>
      </c>
      <c r="L2">
        <v>954898788.45494187</v>
      </c>
      <c r="M2" t="s">
        <v>51</v>
      </c>
      <c r="N2" s="1" t="s">
        <v>62</v>
      </c>
    </row>
    <row r="3" spans="1:14" x14ac:dyDescent="0.2">
      <c r="A3" s="1" t="s">
        <v>48</v>
      </c>
      <c r="B3" t="s">
        <v>49</v>
      </c>
      <c r="C3" s="4" t="s">
        <v>36</v>
      </c>
      <c r="D3">
        <v>192810706.90947679</v>
      </c>
      <c r="E3">
        <v>2387126.0968111302</v>
      </c>
      <c r="F3">
        <v>10359.967190496651</v>
      </c>
      <c r="G3">
        <v>593878.50459808984</v>
      </c>
      <c r="H3">
        <v>10630909.330231469</v>
      </c>
      <c r="I3">
        <v>1416793308.865757</v>
      </c>
      <c r="J3">
        <v>12776558077.311621</v>
      </c>
      <c r="K3">
        <v>34842648.640773997</v>
      </c>
      <c r="L3">
        <v>314887532.82491833</v>
      </c>
      <c r="M3" t="s">
        <v>52</v>
      </c>
      <c r="N3" s="1" t="s">
        <v>51</v>
      </c>
    </row>
    <row r="4" spans="1:14" x14ac:dyDescent="0.2">
      <c r="A4" s="1" t="s">
        <v>48</v>
      </c>
      <c r="B4" t="s">
        <v>49</v>
      </c>
      <c r="C4" s="4" t="s">
        <v>42</v>
      </c>
      <c r="D4">
        <v>70429176.74445805</v>
      </c>
      <c r="E4">
        <v>815933.69715482742</v>
      </c>
      <c r="F4">
        <v>6904.5093866931884</v>
      </c>
      <c r="G4">
        <v>245363.39416829549</v>
      </c>
      <c r="H4">
        <v>3556657.078145246</v>
      </c>
      <c r="I4">
        <v>599962977.60782158</v>
      </c>
      <c r="J4">
        <v>4647886680.3115864</v>
      </c>
      <c r="K4">
        <v>17653455.80607076</v>
      </c>
      <c r="L4">
        <v>184668263.2163671</v>
      </c>
      <c r="M4" t="s">
        <v>53</v>
      </c>
      <c r="N4" s="1" t="s">
        <v>60</v>
      </c>
    </row>
    <row r="5" spans="1:14" x14ac:dyDescent="0.2">
      <c r="A5" s="1" t="s">
        <v>46</v>
      </c>
      <c r="B5" t="s">
        <v>49</v>
      </c>
      <c r="C5" s="4" t="s">
        <v>37</v>
      </c>
      <c r="D5">
        <v>295155900.35947663</v>
      </c>
      <c r="E5">
        <v>3650296.5182537148</v>
      </c>
      <c r="F5">
        <v>15902.45804169286</v>
      </c>
      <c r="G5">
        <v>904943.80837963265</v>
      </c>
      <c r="H5">
        <v>16252732.695667179</v>
      </c>
      <c r="I5">
        <v>2180969553.3851209</v>
      </c>
      <c r="J5">
        <v>19468709746.959599</v>
      </c>
      <c r="K5">
        <v>53107392.687517457</v>
      </c>
      <c r="L5">
        <v>481755423.2825985</v>
      </c>
      <c r="M5" t="s">
        <v>54</v>
      </c>
      <c r="N5" s="1" t="s">
        <v>57</v>
      </c>
    </row>
    <row r="6" spans="1:14" x14ac:dyDescent="0.2">
      <c r="A6" s="1" t="s">
        <v>46</v>
      </c>
      <c r="B6" t="s">
        <v>49</v>
      </c>
      <c r="C6" s="4" t="s">
        <v>39</v>
      </c>
      <c r="D6">
        <v>38042801.156324632</v>
      </c>
      <c r="E6">
        <v>509461.90143248392</v>
      </c>
      <c r="F6">
        <v>2748.368758969003</v>
      </c>
      <c r="G6">
        <v>173198.65336556421</v>
      </c>
      <c r="H6">
        <v>2263709.5851154421</v>
      </c>
      <c r="I6">
        <v>344774386.49412942</v>
      </c>
      <c r="J6">
        <v>3005091681.6406312</v>
      </c>
      <c r="K6">
        <v>10041577.74465532</v>
      </c>
      <c r="L6">
        <v>76470175.80241023</v>
      </c>
      <c r="M6" t="s">
        <v>55</v>
      </c>
      <c r="N6" s="1" t="s">
        <v>58</v>
      </c>
    </row>
    <row r="7" spans="1:14" x14ac:dyDescent="0.2">
      <c r="A7" s="1" t="s">
        <v>48</v>
      </c>
      <c r="B7" t="s">
        <v>49</v>
      </c>
      <c r="C7" s="4" t="s">
        <v>40</v>
      </c>
      <c r="D7">
        <v>26149505.735298932</v>
      </c>
      <c r="E7">
        <v>314103.44220476452</v>
      </c>
      <c r="F7">
        <v>1223.4582164502481</v>
      </c>
      <c r="G7">
        <v>96035.247402421839</v>
      </c>
      <c r="H7">
        <v>1400854.8346549941</v>
      </c>
      <c r="I7">
        <v>149622986.91670579</v>
      </c>
      <c r="J7">
        <v>1752250449.958652</v>
      </c>
      <c r="K7">
        <v>2103458.7756210761</v>
      </c>
      <c r="L7">
        <v>31688159.16042529</v>
      </c>
      <c r="M7" t="s">
        <v>56</v>
      </c>
      <c r="N7" s="1" t="s">
        <v>52</v>
      </c>
    </row>
    <row r="8" spans="1:14" x14ac:dyDescent="0.2">
      <c r="A8" s="1" t="s">
        <v>48</v>
      </c>
      <c r="B8" t="s">
        <v>49</v>
      </c>
      <c r="C8" s="4" t="s">
        <v>34</v>
      </c>
      <c r="D8">
        <v>294783.28219466592</v>
      </c>
      <c r="E8">
        <v>5917.0649092055382</v>
      </c>
      <c r="F8">
        <v>45.929845382816268</v>
      </c>
      <c r="G8">
        <v>1771.992219957714</v>
      </c>
      <c r="H8">
        <v>25863.951963290649</v>
      </c>
      <c r="I8">
        <v>4767821.3725552419</v>
      </c>
      <c r="J8">
        <v>22636519.768414758</v>
      </c>
      <c r="K8">
        <v>193545.22670068161</v>
      </c>
      <c r="L8">
        <v>1360621.0021363699</v>
      </c>
      <c r="M8" t="s">
        <v>57</v>
      </c>
      <c r="N8" s="1" t="s">
        <v>54</v>
      </c>
    </row>
    <row r="9" spans="1:14" x14ac:dyDescent="0.2">
      <c r="A9" s="1" t="s">
        <v>68</v>
      </c>
      <c r="B9" t="s">
        <v>49</v>
      </c>
      <c r="C9" s="4" t="s">
        <v>35</v>
      </c>
      <c r="D9">
        <v>34780160.377669893</v>
      </c>
      <c r="E9">
        <v>873441.53824163415</v>
      </c>
      <c r="F9">
        <v>2930.956063353105</v>
      </c>
      <c r="G9">
        <v>166560.92587164731</v>
      </c>
      <c r="H9">
        <v>3894984.5372008379</v>
      </c>
      <c r="I9">
        <v>393122150.9397409</v>
      </c>
      <c r="J9">
        <v>1922472548.040175</v>
      </c>
      <c r="K9">
        <v>28966085.83521723</v>
      </c>
      <c r="L9">
        <v>104976147.7313412</v>
      </c>
      <c r="M9" t="s">
        <v>58</v>
      </c>
      <c r="N9" s="1" t="s">
        <v>61</v>
      </c>
    </row>
    <row r="10" spans="1:14" x14ac:dyDescent="0.2">
      <c r="A10" s="1" t="s">
        <v>48</v>
      </c>
      <c r="B10" t="s">
        <v>49</v>
      </c>
      <c r="C10" s="4" t="s">
        <v>41</v>
      </c>
      <c r="D10">
        <v>263199535.55264729</v>
      </c>
      <c r="E10">
        <v>5996239.5599007569</v>
      </c>
      <c r="F10">
        <v>60576.508962170941</v>
      </c>
      <c r="G10">
        <v>2328734.0620692112</v>
      </c>
      <c r="H10">
        <v>26419193.261001769</v>
      </c>
      <c r="I10">
        <v>8194853561.956974</v>
      </c>
      <c r="J10">
        <v>30747577573.284279</v>
      </c>
      <c r="K10">
        <v>177574666.67453459</v>
      </c>
      <c r="L10">
        <v>1707550407.086906</v>
      </c>
      <c r="M10" t="s">
        <v>59</v>
      </c>
      <c r="N10" s="1" t="s">
        <v>55</v>
      </c>
    </row>
    <row r="11" spans="1:14" x14ac:dyDescent="0.2">
      <c r="A11" s="1" t="s">
        <v>47</v>
      </c>
      <c r="B11" t="s">
        <v>49</v>
      </c>
      <c r="C11" s="4" t="s">
        <v>33</v>
      </c>
      <c r="D11">
        <v>58773606.006440192</v>
      </c>
      <c r="E11">
        <v>1336324.445983218</v>
      </c>
      <c r="F11">
        <v>14196.405642627191</v>
      </c>
      <c r="G11">
        <v>317306.18051745743</v>
      </c>
      <c r="H11">
        <v>5740619.3821267346</v>
      </c>
      <c r="I11">
        <v>1863979042.609175</v>
      </c>
      <c r="J11">
        <v>4091486434.6818261</v>
      </c>
      <c r="K11">
        <v>61302027.085807271</v>
      </c>
      <c r="L11">
        <v>607233569.70399988</v>
      </c>
      <c r="M11" t="s">
        <v>60</v>
      </c>
      <c r="N11" s="1" t="s">
        <v>56</v>
      </c>
    </row>
    <row r="12" spans="1:14" x14ac:dyDescent="0.2">
      <c r="A12" s="1" t="s">
        <v>43</v>
      </c>
      <c r="B12" t="s">
        <v>49</v>
      </c>
      <c r="C12" s="4" t="s">
        <v>38</v>
      </c>
      <c r="D12">
        <v>90999414.062301964</v>
      </c>
      <c r="E12">
        <v>2140007.1204813789</v>
      </c>
      <c r="F12">
        <v>28840.876918235761</v>
      </c>
      <c r="G12">
        <v>756993.29521762347</v>
      </c>
      <c r="H12">
        <v>9237798.0603755619</v>
      </c>
      <c r="I12">
        <v>3315111652.1608729</v>
      </c>
      <c r="J12">
        <v>10495116541.909229</v>
      </c>
      <c r="K12">
        <v>139786804.33970839</v>
      </c>
      <c r="L12">
        <v>744238989.00842881</v>
      </c>
      <c r="M12" t="s">
        <v>61</v>
      </c>
      <c r="N12" s="1" t="s">
        <v>59</v>
      </c>
    </row>
    <row r="13" spans="1:14" x14ac:dyDescent="0.2">
      <c r="A13" s="1" t="s">
        <v>69</v>
      </c>
      <c r="B13" t="s">
        <v>49</v>
      </c>
      <c r="C13" s="4" t="s">
        <v>31</v>
      </c>
      <c r="D13">
        <v>10330380.65601063</v>
      </c>
      <c r="E13">
        <v>117474.1420019127</v>
      </c>
      <c r="F13">
        <v>29812.168967252761</v>
      </c>
      <c r="G13">
        <v>177808.2934832575</v>
      </c>
      <c r="H13">
        <v>473309.133136686</v>
      </c>
      <c r="I13">
        <v>346035414.50919342</v>
      </c>
      <c r="J13">
        <v>826704003.70159388</v>
      </c>
      <c r="K13">
        <v>53687921.537598737</v>
      </c>
      <c r="L13">
        <v>164445780.45879641</v>
      </c>
      <c r="M13" t="s">
        <v>62</v>
      </c>
      <c r="N13" s="1" t="s">
        <v>53</v>
      </c>
    </row>
    <row r="14" spans="1:14" x14ac:dyDescent="0.2">
      <c r="A14" s="1" t="s">
        <v>43</v>
      </c>
      <c r="B14" t="s">
        <v>48</v>
      </c>
      <c r="C14" s="4" t="s">
        <v>23</v>
      </c>
      <c r="D14">
        <v>17926074.972232841</v>
      </c>
      <c r="E14">
        <v>436042.67628524703</v>
      </c>
      <c r="F14">
        <v>5866.4926805214473</v>
      </c>
      <c r="G14">
        <v>608402.6752537362</v>
      </c>
      <c r="H14">
        <v>1873724.636654245</v>
      </c>
      <c r="I14">
        <v>1242629502.42577</v>
      </c>
      <c r="J14">
        <v>1482208535.2194321</v>
      </c>
      <c r="K14">
        <v>6280504.2562958859</v>
      </c>
      <c r="L14">
        <v>147474671.00934649</v>
      </c>
    </row>
    <row r="15" spans="1:14" x14ac:dyDescent="0.2">
      <c r="A15" s="1" t="s">
        <v>45</v>
      </c>
      <c r="B15" t="s">
        <v>48</v>
      </c>
      <c r="C15" s="4" t="s">
        <v>24</v>
      </c>
      <c r="D15">
        <v>4813740.5870705992</v>
      </c>
      <c r="E15">
        <v>85610.465775540579</v>
      </c>
      <c r="F15">
        <v>1456.4022669591191</v>
      </c>
      <c r="G15">
        <v>142448.7007633539</v>
      </c>
      <c r="H15">
        <v>358900.40384740202</v>
      </c>
      <c r="I15">
        <v>394554300.51745683</v>
      </c>
      <c r="J15">
        <v>456577552.56848788</v>
      </c>
      <c r="K15">
        <v>1863951.5949636539</v>
      </c>
      <c r="L15">
        <v>42220631.207884893</v>
      </c>
    </row>
    <row r="16" spans="1:14" x14ac:dyDescent="0.2">
      <c r="A16" s="1" t="s">
        <v>48</v>
      </c>
      <c r="B16" t="s">
        <v>48</v>
      </c>
      <c r="C16" s="4" t="s">
        <v>25</v>
      </c>
      <c r="D16">
        <v>14499191.600587679</v>
      </c>
      <c r="E16">
        <v>522148.90446338127</v>
      </c>
      <c r="F16">
        <v>4724.9381823961976</v>
      </c>
      <c r="G16">
        <v>332721.03102582158</v>
      </c>
      <c r="H16">
        <v>2269135.2319101449</v>
      </c>
      <c r="I16">
        <v>551426362.64416432</v>
      </c>
      <c r="J16">
        <v>2574409411.7460308</v>
      </c>
      <c r="K16">
        <v>68653278.130147547</v>
      </c>
      <c r="L16">
        <v>74696228.017894655</v>
      </c>
    </row>
    <row r="17" spans="1:12" x14ac:dyDescent="0.2">
      <c r="A17" s="1" t="s">
        <v>43</v>
      </c>
      <c r="B17" t="s">
        <v>48</v>
      </c>
      <c r="C17" s="4" t="s">
        <v>26</v>
      </c>
      <c r="D17">
        <v>170044.86807391341</v>
      </c>
      <c r="E17">
        <v>3235.630421630191</v>
      </c>
      <c r="F17">
        <v>46.472250220900413</v>
      </c>
      <c r="G17">
        <v>3221.1078434361589</v>
      </c>
      <c r="H17">
        <v>13517.61578300441</v>
      </c>
      <c r="I17">
        <v>5434462.0363164553</v>
      </c>
      <c r="J17">
        <v>23509681.1068599</v>
      </c>
      <c r="K17">
        <v>308055.8331674324</v>
      </c>
      <c r="L17">
        <v>1269389.5147838951</v>
      </c>
    </row>
    <row r="18" spans="1:12" x14ac:dyDescent="0.2">
      <c r="A18" s="1" t="s">
        <v>44</v>
      </c>
      <c r="B18" t="s">
        <v>48</v>
      </c>
      <c r="C18" s="4" t="s">
        <v>27</v>
      </c>
      <c r="D18">
        <v>1871141.1164304421</v>
      </c>
      <c r="E18">
        <v>137192.67197383361</v>
      </c>
      <c r="F18">
        <v>2668.000444655645</v>
      </c>
      <c r="G18">
        <v>287404.78451635689</v>
      </c>
      <c r="H18">
        <v>615556.04647738324</v>
      </c>
      <c r="I18">
        <v>-15184092.341089141</v>
      </c>
      <c r="J18">
        <v>-46886553.631964557</v>
      </c>
      <c r="K18">
        <v>694066.38138137956</v>
      </c>
      <c r="L18">
        <v>4677899.9874876654</v>
      </c>
    </row>
    <row r="19" spans="1:12" x14ac:dyDescent="0.2">
      <c r="A19" s="1" t="s">
        <v>45</v>
      </c>
      <c r="B19" t="s">
        <v>48</v>
      </c>
      <c r="C19" s="4" t="s">
        <v>28</v>
      </c>
      <c r="D19">
        <v>970112.46835669247</v>
      </c>
      <c r="E19">
        <v>52545.50863246018</v>
      </c>
      <c r="F19">
        <v>448.06309485349732</v>
      </c>
      <c r="G19">
        <v>60725.100550839401</v>
      </c>
      <c r="H19">
        <v>234757.86724669981</v>
      </c>
      <c r="I19">
        <v>2142268.166662544</v>
      </c>
      <c r="J19">
        <v>28664928.454916589</v>
      </c>
      <c r="K19">
        <v>33929.695281520508</v>
      </c>
      <c r="L19">
        <v>5107698.4792160224</v>
      </c>
    </row>
    <row r="20" spans="1:12" x14ac:dyDescent="0.2">
      <c r="A20" s="1" t="s">
        <v>47</v>
      </c>
      <c r="B20" t="s">
        <v>48</v>
      </c>
      <c r="C20" s="4" t="s">
        <v>29</v>
      </c>
      <c r="D20">
        <v>58939671.473775662</v>
      </c>
      <c r="E20">
        <v>1860760.9822750329</v>
      </c>
      <c r="F20">
        <v>18981.357481308201</v>
      </c>
      <c r="G20">
        <v>2151205.0948687969</v>
      </c>
      <c r="H20">
        <v>8120334.6558750998</v>
      </c>
      <c r="I20">
        <v>3079049640.5432668</v>
      </c>
      <c r="J20">
        <v>3282456753.0612402</v>
      </c>
      <c r="K20">
        <v>19770502.95421423</v>
      </c>
      <c r="L20">
        <v>439904872.16882253</v>
      </c>
    </row>
    <row r="21" spans="1:12" x14ac:dyDescent="0.2">
      <c r="A21" s="1" t="s">
        <v>47</v>
      </c>
      <c r="B21" t="s">
        <v>46</v>
      </c>
      <c r="C21" s="4" t="s">
        <v>18</v>
      </c>
      <c r="D21">
        <v>29078793.57080112</v>
      </c>
      <c r="E21">
        <v>343223.70796839253</v>
      </c>
      <c r="F21">
        <v>8936.8206864484364</v>
      </c>
      <c r="G21">
        <v>189925.1560496242</v>
      </c>
      <c r="H21">
        <v>1362919.007445853</v>
      </c>
      <c r="I21">
        <v>5282080003.4233408</v>
      </c>
      <c r="J21">
        <v>4541956720.3037319</v>
      </c>
      <c r="K21">
        <v>788622867.86929655</v>
      </c>
      <c r="L21">
        <v>478849153.16860181</v>
      </c>
    </row>
    <row r="22" spans="1:12" x14ac:dyDescent="0.2">
      <c r="A22" s="1" t="s">
        <v>48</v>
      </c>
      <c r="B22" t="s">
        <v>46</v>
      </c>
      <c r="C22" s="4" t="s">
        <v>19</v>
      </c>
      <c r="D22">
        <v>6775073.4893983519</v>
      </c>
      <c r="E22">
        <v>81840.587367854721</v>
      </c>
      <c r="F22">
        <v>1470.9186648546861</v>
      </c>
      <c r="G22">
        <v>54191.740284120016</v>
      </c>
      <c r="H22">
        <v>345057.61160500912</v>
      </c>
      <c r="I22">
        <v>1647298402.0790131</v>
      </c>
      <c r="J22">
        <v>1285087445.7432549</v>
      </c>
      <c r="K22">
        <v>688854435.78299987</v>
      </c>
      <c r="L22">
        <v>140498169.43293959</v>
      </c>
    </row>
    <row r="23" spans="1:12" x14ac:dyDescent="0.2">
      <c r="A23" s="1" t="s">
        <v>49</v>
      </c>
      <c r="B23" t="s">
        <v>46</v>
      </c>
      <c r="C23" s="4" t="s">
        <v>30</v>
      </c>
      <c r="D23">
        <v>22172884.444984</v>
      </c>
      <c r="E23">
        <v>296820.63487684511</v>
      </c>
      <c r="F23">
        <v>10889.88217871344</v>
      </c>
      <c r="G23">
        <v>442047.47287971078</v>
      </c>
      <c r="H23">
        <v>1328649.6655679441</v>
      </c>
      <c r="I23">
        <v>8712265255.6866455</v>
      </c>
      <c r="J23">
        <v>7304064559.9227772</v>
      </c>
      <c r="K23">
        <v>4594331.8607209027</v>
      </c>
      <c r="L23">
        <v>242383540.18676829</v>
      </c>
    </row>
    <row r="24" spans="1:12" x14ac:dyDescent="0.2">
      <c r="A24" s="1" t="s">
        <v>49</v>
      </c>
      <c r="B24" t="s">
        <v>68</v>
      </c>
      <c r="C24" s="4" t="s">
        <v>13</v>
      </c>
      <c r="D24">
        <v>5026373.4119095383</v>
      </c>
      <c r="E24">
        <v>49906.931718710657</v>
      </c>
      <c r="F24">
        <v>1589.15173023946</v>
      </c>
      <c r="G24">
        <v>30345.230658382068</v>
      </c>
      <c r="H24">
        <v>198643.9662799325</v>
      </c>
      <c r="I24">
        <v>796728787.34474492</v>
      </c>
      <c r="J24">
        <v>1346683121.3035791</v>
      </c>
      <c r="K24">
        <v>83286382.747363269</v>
      </c>
      <c r="L24">
        <v>61118964.729739428</v>
      </c>
    </row>
    <row r="25" spans="1:12" x14ac:dyDescent="0.2">
      <c r="A25" s="1" t="s">
        <v>49</v>
      </c>
      <c r="B25" t="s">
        <v>43</v>
      </c>
      <c r="C25" s="4" t="s">
        <v>15</v>
      </c>
      <c r="D25">
        <v>60499576.422252133</v>
      </c>
      <c r="E25">
        <v>566201.57984236837</v>
      </c>
      <c r="F25">
        <v>22887.516551010071</v>
      </c>
      <c r="G25">
        <v>1153453.4415877881</v>
      </c>
      <c r="H25">
        <v>2353858.6767385919</v>
      </c>
      <c r="I25">
        <v>5410268369.7795334</v>
      </c>
      <c r="J25">
        <v>19168499568.679459</v>
      </c>
      <c r="K25">
        <v>39657361.184269883</v>
      </c>
      <c r="L25">
        <v>394753972.6013391</v>
      </c>
    </row>
    <row r="26" spans="1:12" x14ac:dyDescent="0.2">
      <c r="A26" s="1" t="s">
        <v>49</v>
      </c>
      <c r="B26" t="s">
        <v>43</v>
      </c>
      <c r="C26" s="4" t="s">
        <v>14</v>
      </c>
      <c r="D26">
        <v>11231242.984383291</v>
      </c>
      <c r="E26">
        <v>97163.789081767653</v>
      </c>
      <c r="F26">
        <v>4272.5964720897973</v>
      </c>
      <c r="G26">
        <v>212686.1863686046</v>
      </c>
      <c r="H26">
        <v>400704.79138982401</v>
      </c>
      <c r="I26">
        <v>1033196485.481632</v>
      </c>
      <c r="J26">
        <v>3582281555.0008202</v>
      </c>
      <c r="K26">
        <v>7529131.2090135748</v>
      </c>
      <c r="L26">
        <v>74037689.909509093</v>
      </c>
    </row>
    <row r="27" spans="1:12" x14ac:dyDescent="0.2">
      <c r="A27" s="1" t="s">
        <v>49</v>
      </c>
      <c r="B27" t="s">
        <v>43</v>
      </c>
      <c r="C27" s="4" t="s">
        <v>10</v>
      </c>
      <c r="D27">
        <v>46934807.423178427</v>
      </c>
      <c r="E27">
        <v>236634.60670937569</v>
      </c>
      <c r="F27">
        <v>12825.79099234475</v>
      </c>
      <c r="G27">
        <v>552418.3847037782</v>
      </c>
      <c r="H27">
        <v>894673.9988415885</v>
      </c>
      <c r="I27">
        <v>2375660125.1210408</v>
      </c>
      <c r="J27">
        <v>8250964673.2148323</v>
      </c>
      <c r="K27">
        <v>3431668.1662876061</v>
      </c>
      <c r="L27">
        <v>154615822.72649899</v>
      </c>
    </row>
    <row r="28" spans="1:12" x14ac:dyDescent="0.2">
      <c r="A28" s="1" t="s">
        <v>49</v>
      </c>
      <c r="B28" t="s">
        <v>45</v>
      </c>
      <c r="C28" s="4" t="s">
        <v>16</v>
      </c>
      <c r="D28">
        <v>64879242.920924582</v>
      </c>
      <c r="E28">
        <v>1652019.9022407611</v>
      </c>
      <c r="F28">
        <v>20401.350552806609</v>
      </c>
      <c r="G28">
        <v>1865970.4282281301</v>
      </c>
      <c r="H28">
        <v>7129973.7571838563</v>
      </c>
      <c r="I28">
        <v>1899429872.280086</v>
      </c>
      <c r="J28">
        <v>7635211431.8665514</v>
      </c>
      <c r="K28">
        <v>15141603.097153779</v>
      </c>
      <c r="L28">
        <v>456174608.47180313</v>
      </c>
    </row>
    <row r="29" spans="1:12" x14ac:dyDescent="0.2">
      <c r="A29" s="1" t="s">
        <v>49</v>
      </c>
      <c r="B29" t="s">
        <v>45</v>
      </c>
      <c r="C29" s="4" t="s">
        <v>17</v>
      </c>
      <c r="D29">
        <v>10585012.593252709</v>
      </c>
      <c r="E29">
        <v>94607.730269315944</v>
      </c>
      <c r="F29">
        <v>3847.1941708853478</v>
      </c>
      <c r="G29">
        <v>300035.42507358122</v>
      </c>
      <c r="H29">
        <v>390455.43936624541</v>
      </c>
      <c r="I29">
        <v>793985167.19470561</v>
      </c>
      <c r="J29">
        <v>3259194896.116075</v>
      </c>
      <c r="K29">
        <v>2479939.754152549</v>
      </c>
      <c r="L29">
        <v>74013477.957975939</v>
      </c>
    </row>
    <row r="30" spans="1:12" x14ac:dyDescent="0.2">
      <c r="A30" s="1" t="s">
        <v>49</v>
      </c>
      <c r="B30" t="s">
        <v>69</v>
      </c>
      <c r="C30" s="4" t="s">
        <v>11</v>
      </c>
      <c r="D30">
        <v>84651400.035062045</v>
      </c>
      <c r="E30">
        <v>2022855.2254917449</v>
      </c>
      <c r="F30">
        <v>29036.072920516472</v>
      </c>
      <c r="G30">
        <v>1762917.981528919</v>
      </c>
      <c r="H30">
        <v>8598104.6367799155</v>
      </c>
      <c r="I30">
        <v>7335393905.3056335</v>
      </c>
      <c r="J30">
        <v>16615528107.40572</v>
      </c>
      <c r="K30">
        <v>15167443.29507952</v>
      </c>
      <c r="L30">
        <v>618581072.2486707</v>
      </c>
    </row>
    <row r="31" spans="1:12" x14ac:dyDescent="0.2">
      <c r="A31" s="1" t="s">
        <v>49</v>
      </c>
      <c r="B31" t="s">
        <v>44</v>
      </c>
      <c r="C31" s="4" t="s">
        <v>12</v>
      </c>
      <c r="D31">
        <v>44309664.647778884</v>
      </c>
      <c r="E31">
        <v>803815.36721839686</v>
      </c>
      <c r="F31">
        <v>9290.1113381347313</v>
      </c>
      <c r="G31">
        <v>834309.95854174288</v>
      </c>
      <c r="H31">
        <v>3524178.8769103028</v>
      </c>
      <c r="I31">
        <v>1882550798.935864</v>
      </c>
      <c r="J31">
        <v>7801946184.9175911</v>
      </c>
      <c r="K31">
        <v>6961985.5322406143</v>
      </c>
      <c r="L31">
        <v>246101581.0844782</v>
      </c>
    </row>
    <row r="32" spans="1:12" x14ac:dyDescent="0.2">
      <c r="A32" s="1" t="s">
        <v>49</v>
      </c>
      <c r="B32" t="s">
        <v>47</v>
      </c>
      <c r="C32" s="4" t="s">
        <v>20</v>
      </c>
      <c r="D32">
        <v>3740062.8796307449</v>
      </c>
      <c r="E32">
        <v>46581.205437737939</v>
      </c>
      <c r="F32">
        <v>2467.6872550860539</v>
      </c>
      <c r="G32">
        <v>105820.5709123728</v>
      </c>
      <c r="H32">
        <v>156856.49417955379</v>
      </c>
      <c r="I32">
        <v>659691639.8214817</v>
      </c>
      <c r="J32">
        <v>914432355.88286638</v>
      </c>
      <c r="K32">
        <v>164413548.5975439</v>
      </c>
      <c r="L32">
        <v>88970256.340103716</v>
      </c>
    </row>
    <row r="33" spans="1:12" x14ac:dyDescent="0.2">
      <c r="A33" s="1" t="s">
        <v>49</v>
      </c>
      <c r="B33" t="s">
        <v>47</v>
      </c>
      <c r="C33" s="4" t="s">
        <v>21</v>
      </c>
      <c r="D33">
        <v>120417655.1496056</v>
      </c>
      <c r="E33">
        <v>325261.33194395201</v>
      </c>
      <c r="F33">
        <v>28774.591208467598</v>
      </c>
      <c r="G33">
        <v>144713.40070256061</v>
      </c>
      <c r="H33">
        <v>886408.04985903285</v>
      </c>
      <c r="I33">
        <v>1628901417.2798979</v>
      </c>
      <c r="J33">
        <v>-326149563.79793572</v>
      </c>
      <c r="K33">
        <v>101716842.6680122</v>
      </c>
      <c r="L33">
        <v>1918270541.1973491</v>
      </c>
    </row>
    <row r="34" spans="1:12" x14ac:dyDescent="0.2">
      <c r="A34" s="1" t="s">
        <v>49</v>
      </c>
      <c r="B34" t="s">
        <v>47</v>
      </c>
      <c r="C34" s="4" t="s">
        <v>22</v>
      </c>
      <c r="D34">
        <v>39075451.421069302</v>
      </c>
      <c r="E34">
        <v>606588.66454376548</v>
      </c>
      <c r="F34">
        <v>16134.26812802409</v>
      </c>
      <c r="G34">
        <v>544691.86203929968</v>
      </c>
      <c r="H34">
        <v>1869283.4356348689</v>
      </c>
      <c r="I34">
        <v>12653711888.313971</v>
      </c>
      <c r="J34">
        <v>3804437448.4949908</v>
      </c>
      <c r="K34">
        <v>971321762.98158109</v>
      </c>
      <c r="L34">
        <v>752838429.5013175</v>
      </c>
    </row>
  </sheetData>
  <sortState xmlns:xlrd2="http://schemas.microsoft.com/office/spreadsheetml/2017/richdata2" ref="B2:M13">
    <sortCondition ref="M2:M13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9E026-0821-5E46-B00A-E9ACEA10CFEB}">
  <dimension ref="A1:P34"/>
  <sheetViews>
    <sheetView workbookViewId="0">
      <selection activeCell="J1" sqref="J1:P34"/>
    </sheetView>
  </sheetViews>
  <sheetFormatPr baseColWidth="10" defaultRowHeight="15" x14ac:dyDescent="0.2"/>
  <cols>
    <col min="3" max="3" width="17.1640625" customWidth="1"/>
    <col min="4" max="5" width="16.6640625" customWidth="1"/>
    <col min="6" max="6" width="14.33203125" customWidth="1"/>
    <col min="7" max="7" width="15.1640625" customWidth="1"/>
  </cols>
  <sheetData>
    <row r="1" spans="1:16" x14ac:dyDescent="0.2">
      <c r="A1" s="2" t="s">
        <v>9</v>
      </c>
      <c r="B1" s="21" t="s">
        <v>75</v>
      </c>
      <c r="C1" t="s">
        <v>64</v>
      </c>
      <c r="D1" t="s">
        <v>65</v>
      </c>
      <c r="E1" t="s">
        <v>76</v>
      </c>
      <c r="F1" t="s">
        <v>66</v>
      </c>
      <c r="G1" t="s">
        <v>67</v>
      </c>
      <c r="J1" t="s">
        <v>9</v>
      </c>
      <c r="K1" t="s">
        <v>75</v>
      </c>
      <c r="L1" t="s">
        <v>64</v>
      </c>
      <c r="M1" t="s">
        <v>65</v>
      </c>
      <c r="N1" t="s">
        <v>76</v>
      </c>
      <c r="O1" t="s">
        <v>66</v>
      </c>
      <c r="P1" t="s">
        <v>67</v>
      </c>
    </row>
    <row r="2" spans="1:16" x14ac:dyDescent="0.2">
      <c r="A2" s="2" t="s">
        <v>32</v>
      </c>
      <c r="B2" s="21">
        <f>ConvBASE_formatting!G2</f>
        <v>968747.70740328263</v>
      </c>
      <c r="C2">
        <f>BAU_swiss_formatting!G2</f>
        <v>2236109.557566117</v>
      </c>
      <c r="D2">
        <f>BAU_Lancet_formatting!G2</f>
        <v>1005944.27481877</v>
      </c>
      <c r="E2">
        <f>OrgBASE_formatting!G2</f>
        <v>955996.5837941689</v>
      </c>
      <c r="F2">
        <f>OA_swiss_formatting!G2</f>
        <v>2206676.8072698871</v>
      </c>
      <c r="G2">
        <f>'0A_lancet_formatting'!G2</f>
        <v>992703.55208562745</v>
      </c>
      <c r="J2" t="s">
        <v>32</v>
      </c>
      <c r="K2">
        <v>968747.70740328263</v>
      </c>
      <c r="L2">
        <v>2236109.557566117</v>
      </c>
      <c r="M2">
        <v>1005944.27481877</v>
      </c>
      <c r="N2">
        <v>955996.5837941689</v>
      </c>
      <c r="O2">
        <v>2206676.8072698871</v>
      </c>
      <c r="P2">
        <v>992703.55208562745</v>
      </c>
    </row>
    <row r="3" spans="1:16" x14ac:dyDescent="0.2">
      <c r="A3" s="2" t="s">
        <v>36</v>
      </c>
      <c r="B3" s="21">
        <f>ConvBASE_formatting!G3</f>
        <v>2549800.087216943</v>
      </c>
      <c r="C3">
        <f>BAU_swiss_formatting!G3</f>
        <v>593878.50459808984</v>
      </c>
      <c r="D3">
        <f>BAU_Lancet_formatting!G3</f>
        <v>348529.54310827178</v>
      </c>
      <c r="E3">
        <f>OrgBASE_formatting!G3</f>
        <v>2686435.4100138061</v>
      </c>
      <c r="F3">
        <f>OA_swiss_formatting!G3</f>
        <v>625702.48232273047</v>
      </c>
      <c r="G3">
        <f>'0A_lancet_formatting'!G3</f>
        <v>367206.08440481708</v>
      </c>
      <c r="J3" t="s">
        <v>36</v>
      </c>
      <c r="K3">
        <v>2549800.087216943</v>
      </c>
      <c r="L3">
        <v>593878.50459808984</v>
      </c>
      <c r="M3">
        <v>348529.54310827178</v>
      </c>
      <c r="N3">
        <v>2686435.4100138061</v>
      </c>
      <c r="O3">
        <v>625702.48232273047</v>
      </c>
      <c r="P3">
        <v>367206.08440481708</v>
      </c>
    </row>
    <row r="4" spans="1:16" x14ac:dyDescent="0.2">
      <c r="A4" s="2" t="s">
        <v>42</v>
      </c>
      <c r="B4" s="21">
        <f>ConvBASE_formatting!G4</f>
        <v>1053460.59674876</v>
      </c>
      <c r="C4">
        <f>BAU_swiss_formatting!G4</f>
        <v>245363.39416829549</v>
      </c>
      <c r="D4">
        <f>BAU_Lancet_formatting!G4</f>
        <v>143996.44203799631</v>
      </c>
      <c r="E4">
        <f>OrgBASE_formatting!G4</f>
        <v>1187857.8907274881</v>
      </c>
      <c r="F4">
        <f>OA_swiss_formatting!G4</f>
        <v>276666.10859295219</v>
      </c>
      <c r="G4">
        <f>'0A_lancet_formatting'!G4</f>
        <v>162367.06948452711</v>
      </c>
      <c r="J4" t="s">
        <v>42</v>
      </c>
      <c r="K4">
        <v>1053460.59674876</v>
      </c>
      <c r="L4">
        <v>245363.39416829549</v>
      </c>
      <c r="M4">
        <v>143996.44203799631</v>
      </c>
      <c r="N4">
        <v>1187857.8907274881</v>
      </c>
      <c r="O4">
        <v>276666.10859295219</v>
      </c>
      <c r="P4">
        <v>162367.06948452711</v>
      </c>
    </row>
    <row r="5" spans="1:16" x14ac:dyDescent="0.2">
      <c r="A5" s="2" t="s">
        <v>37</v>
      </c>
      <c r="B5" s="21">
        <f>ConvBASE_formatting!G5</f>
        <v>3885349.9220255171</v>
      </c>
      <c r="C5">
        <f>BAU_swiss_formatting!G5</f>
        <v>904943.80837963265</v>
      </c>
      <c r="D5">
        <f>BAU_Lancet_formatting!G5</f>
        <v>531084.47204476781</v>
      </c>
      <c r="E5">
        <f>OrgBASE_formatting!G5</f>
        <v>4098182.1030808822</v>
      </c>
      <c r="F5">
        <f>OA_swiss_formatting!G5</f>
        <v>954514.93281765457</v>
      </c>
      <c r="G5">
        <f>'0A_lancet_formatting'!G5</f>
        <v>560176.28327885061</v>
      </c>
      <c r="J5" t="s">
        <v>37</v>
      </c>
      <c r="K5">
        <v>3885349.9220255171</v>
      </c>
      <c r="L5">
        <v>904943.80837963265</v>
      </c>
      <c r="M5">
        <v>531084.47204476781</v>
      </c>
      <c r="N5">
        <v>4098182.1030808822</v>
      </c>
      <c r="O5">
        <v>954514.93281765457</v>
      </c>
      <c r="P5">
        <v>560176.28327885061</v>
      </c>
    </row>
    <row r="6" spans="1:16" x14ac:dyDescent="0.2">
      <c r="A6" s="2" t="s">
        <v>39</v>
      </c>
      <c r="B6" s="21">
        <f>ConvBASE_formatting!G6</f>
        <v>743623.3809409251</v>
      </c>
      <c r="C6">
        <f>BAU_swiss_formatting!G6</f>
        <v>173198.65336556421</v>
      </c>
      <c r="D6">
        <f>BAU_Lancet_formatting!G6</f>
        <v>101645.1126907181</v>
      </c>
      <c r="E6">
        <f>OrgBASE_formatting!G6</f>
        <v>650385.64772023971</v>
      </c>
      <c r="F6">
        <f>OA_swiss_formatting!G6</f>
        <v>151482.4859472574</v>
      </c>
      <c r="G6">
        <f>'0A_lancet_formatting'!G6</f>
        <v>88900.543136904453</v>
      </c>
      <c r="J6" t="s">
        <v>39</v>
      </c>
      <c r="K6">
        <v>743623.3809409251</v>
      </c>
      <c r="L6">
        <v>173198.65336556421</v>
      </c>
      <c r="M6">
        <v>101645.1126907181</v>
      </c>
      <c r="N6">
        <v>650385.64772023971</v>
      </c>
      <c r="O6">
        <v>151482.4859472574</v>
      </c>
      <c r="P6">
        <v>88900.543136904453</v>
      </c>
    </row>
    <row r="7" spans="1:16" x14ac:dyDescent="0.2">
      <c r="A7" s="2" t="s">
        <v>40</v>
      </c>
      <c r="B7" s="21">
        <f>ConvBASE_formatting!G7</f>
        <v>73887.026309237641</v>
      </c>
      <c r="C7">
        <f>BAU_swiss_formatting!G7</f>
        <v>96035.247402421839</v>
      </c>
      <c r="D7">
        <f>BAU_Lancet_formatting!G7</f>
        <v>7594.5881050910612</v>
      </c>
      <c r="E7">
        <f>OrgBASE_formatting!G7</f>
        <v>55282.441528083618</v>
      </c>
      <c r="F7">
        <f>OA_swiss_formatting!G7</f>
        <v>71853.791042280311</v>
      </c>
      <c r="G7">
        <f>'0A_lancet_formatting'!G7</f>
        <v>5682.2881339465266</v>
      </c>
      <c r="J7" t="s">
        <v>40</v>
      </c>
      <c r="K7">
        <v>73887.026309237641</v>
      </c>
      <c r="L7">
        <v>96035.247402421839</v>
      </c>
      <c r="M7">
        <v>7594.5881050910612</v>
      </c>
      <c r="N7">
        <v>55282.441528083618</v>
      </c>
      <c r="O7">
        <v>71853.791042280311</v>
      </c>
      <c r="P7">
        <v>5682.2881339465266</v>
      </c>
    </row>
    <row r="8" spans="1:16" x14ac:dyDescent="0.2">
      <c r="A8" s="2" t="s">
        <v>34</v>
      </c>
      <c r="B8" s="21">
        <f>ConvBASE_formatting!G8</f>
        <v>7607.9970600277138</v>
      </c>
      <c r="C8">
        <f>BAU_swiss_formatting!G8</f>
        <v>1771.992219957714</v>
      </c>
      <c r="D8">
        <f>BAU_Lancet_formatting!G8</f>
        <v>1039.9292684136331</v>
      </c>
      <c r="E8">
        <f>OrgBASE_formatting!G8</f>
        <v>6220.2303190511784</v>
      </c>
      <c r="F8">
        <f>OA_swiss_formatting!G8</f>
        <v>1448.764983048459</v>
      </c>
      <c r="G8">
        <f>'0A_lancet_formatting'!G8</f>
        <v>850.23686444900227</v>
      </c>
      <c r="J8" t="s">
        <v>34</v>
      </c>
      <c r="K8">
        <v>7607.9970600277138</v>
      </c>
      <c r="L8">
        <v>1771.992219957714</v>
      </c>
      <c r="M8">
        <v>1039.9292684136331</v>
      </c>
      <c r="N8">
        <v>6220.2303190511784</v>
      </c>
      <c r="O8">
        <v>1448.764983048459</v>
      </c>
      <c r="P8">
        <v>850.23686444900227</v>
      </c>
    </row>
    <row r="9" spans="1:16" x14ac:dyDescent="0.2">
      <c r="A9" s="2" t="s">
        <v>35</v>
      </c>
      <c r="B9" s="21">
        <f>ConvBASE_formatting!G9</f>
        <v>128147.65250096111</v>
      </c>
      <c r="C9">
        <f>BAU_swiss_formatting!G9</f>
        <v>166560.92587164731</v>
      </c>
      <c r="D9">
        <f>BAU_Lancet_formatting!G9</f>
        <v>13171.84742698821</v>
      </c>
      <c r="E9">
        <f>OrgBASE_formatting!G9</f>
        <v>104772.3740049406</v>
      </c>
      <c r="F9">
        <f>OA_swiss_formatting!G9</f>
        <v>136178.72258645191</v>
      </c>
      <c r="G9">
        <f>'0A_lancet_formatting'!G9</f>
        <v>10769.184593108899</v>
      </c>
      <c r="J9" t="s">
        <v>35</v>
      </c>
      <c r="K9">
        <v>128147.65250096111</v>
      </c>
      <c r="L9">
        <v>166560.92587164731</v>
      </c>
      <c r="M9">
        <v>13171.84742698821</v>
      </c>
      <c r="N9">
        <v>104772.3740049406</v>
      </c>
      <c r="O9">
        <v>136178.72258645191</v>
      </c>
      <c r="P9">
        <v>10769.184593108899</v>
      </c>
    </row>
    <row r="10" spans="1:16" x14ac:dyDescent="0.2">
      <c r="A10" s="2" t="s">
        <v>41</v>
      </c>
      <c r="B10" s="21">
        <f>ConvBASE_formatting!G10</f>
        <v>9998351.9669356905</v>
      </c>
      <c r="C10">
        <f>BAU_swiss_formatting!G10</f>
        <v>2328734.0620692112</v>
      </c>
      <c r="D10">
        <f>BAU_Lancet_formatting!G10</f>
        <v>1366664.414336612</v>
      </c>
      <c r="E10">
        <f>OrgBASE_formatting!G10</f>
        <v>11906582.397499541</v>
      </c>
      <c r="F10">
        <f>OA_swiss_formatting!G10</f>
        <v>2773183.4289875231</v>
      </c>
      <c r="G10">
        <f>'0A_lancet_formatting'!G10</f>
        <v>1627498.463030851</v>
      </c>
      <c r="J10" t="s">
        <v>41</v>
      </c>
      <c r="K10">
        <v>9998351.9669356905</v>
      </c>
      <c r="L10">
        <v>2328734.0620692112</v>
      </c>
      <c r="M10">
        <v>1366664.414336612</v>
      </c>
      <c r="N10">
        <v>11906582.397499541</v>
      </c>
      <c r="O10">
        <v>2773183.4289875231</v>
      </c>
      <c r="P10">
        <v>1627498.463030851</v>
      </c>
    </row>
    <row r="11" spans="1:16" x14ac:dyDescent="0.2">
      <c r="A11" s="2" t="s">
        <v>33</v>
      </c>
      <c r="B11" s="21">
        <f>ConvBASE_formatting!G11</f>
        <v>230806.03980801659</v>
      </c>
      <c r="C11">
        <f>BAU_swiss_formatting!G11</f>
        <v>317306.18051745743</v>
      </c>
      <c r="D11">
        <f>BAU_Lancet_formatting!G11</f>
        <v>109999.4759127185</v>
      </c>
      <c r="E11">
        <f>OrgBASE_formatting!G11</f>
        <v>239121.7733077936</v>
      </c>
      <c r="F11">
        <f>OA_swiss_formatting!G11</f>
        <v>328738.43609105551</v>
      </c>
      <c r="G11">
        <f>'0A_lancet_formatting'!G11</f>
        <v>113962.65784489919</v>
      </c>
      <c r="J11" t="s">
        <v>33</v>
      </c>
      <c r="K11">
        <v>230806.03980801659</v>
      </c>
      <c r="L11">
        <v>317306.18051745743</v>
      </c>
      <c r="M11">
        <v>109999.4759127185</v>
      </c>
      <c r="N11">
        <v>239121.7733077936</v>
      </c>
      <c r="O11">
        <v>328738.43609105551</v>
      </c>
      <c r="P11">
        <v>113962.65784489919</v>
      </c>
    </row>
    <row r="12" spans="1:16" x14ac:dyDescent="0.2">
      <c r="A12" s="2" t="s">
        <v>38</v>
      </c>
      <c r="B12" s="21">
        <f>ConvBASE_formatting!G12</f>
        <v>4812108.0692330506</v>
      </c>
      <c r="C12">
        <f>BAU_swiss_formatting!G12</f>
        <v>756993.29521762347</v>
      </c>
      <c r="D12">
        <f>BAU_Lancet_formatting!G12</f>
        <v>3847407.503636667</v>
      </c>
      <c r="E12">
        <f>OrgBASE_formatting!G12</f>
        <v>10749467.1078646</v>
      </c>
      <c r="F12">
        <f>OA_swiss_formatting!G12</f>
        <v>1690999.9548519689</v>
      </c>
      <c r="G12">
        <f>'0A_lancet_formatting'!G12</f>
        <v>8594482.8785786908</v>
      </c>
      <c r="J12" t="s">
        <v>38</v>
      </c>
      <c r="K12">
        <v>4812108.0692330506</v>
      </c>
      <c r="L12">
        <v>756993.29521762347</v>
      </c>
      <c r="M12">
        <v>3847407.503636667</v>
      </c>
      <c r="N12">
        <v>10749467.1078646</v>
      </c>
      <c r="O12">
        <v>1690999.9548519689</v>
      </c>
      <c r="P12">
        <v>8594482.8785786908</v>
      </c>
    </row>
    <row r="13" spans="1:16" x14ac:dyDescent="0.2">
      <c r="A13" s="2" t="s">
        <v>31</v>
      </c>
      <c r="B13" s="21">
        <f>ConvBASE_formatting!G13</f>
        <v>230693.28354524009</v>
      </c>
      <c r="C13">
        <f>BAU_swiss_formatting!G13</f>
        <v>177808.2934832575</v>
      </c>
      <c r="D13">
        <f>BAU_Lancet_formatting!G13</f>
        <v>173169.8162460131</v>
      </c>
      <c r="E13">
        <f>OrgBASE_formatting!G13</f>
        <v>230693.28354524009</v>
      </c>
      <c r="F13">
        <f>OA_swiss_formatting!G13</f>
        <v>177808.2934832575</v>
      </c>
      <c r="G13">
        <f>'0A_lancet_formatting'!G13</f>
        <v>173169.8162460131</v>
      </c>
      <c r="J13" t="s">
        <v>31</v>
      </c>
      <c r="K13">
        <v>230693.28354524009</v>
      </c>
      <c r="L13">
        <v>177808.2934832575</v>
      </c>
      <c r="M13">
        <v>173169.8162460131</v>
      </c>
      <c r="N13">
        <v>230693.28354524009</v>
      </c>
      <c r="O13">
        <v>177808.2934832575</v>
      </c>
      <c r="P13">
        <v>173169.8162460131</v>
      </c>
    </row>
    <row r="14" spans="1:16" x14ac:dyDescent="0.2">
      <c r="A14" s="2" t="s">
        <v>23</v>
      </c>
      <c r="B14" s="21">
        <f>ConvBASE_formatting!G14</f>
        <v>1367530.103846546</v>
      </c>
      <c r="C14">
        <f>BAU_swiss_formatting!G14</f>
        <v>608402.6752537362</v>
      </c>
      <c r="D14">
        <f>BAU_Lancet_formatting!G14</f>
        <v>1120544.568883626</v>
      </c>
      <c r="E14">
        <f>OrgBASE_formatting!G14</f>
        <v>2348010.4592731548</v>
      </c>
      <c r="F14">
        <f>OA_swiss_formatting!G14</f>
        <v>964368.27017912106</v>
      </c>
      <c r="G14">
        <f>'0A_lancet_formatting'!G14</f>
        <v>1897836.22844061</v>
      </c>
      <c r="J14" t="s">
        <v>23</v>
      </c>
      <c r="K14">
        <v>1114176.408079027</v>
      </c>
      <c r="L14">
        <v>608402.6752537362</v>
      </c>
      <c r="M14">
        <v>1120544.568883626</v>
      </c>
      <c r="N14">
        <v>2348010.4592731548</v>
      </c>
      <c r="O14">
        <v>964368.27017912106</v>
      </c>
      <c r="P14">
        <v>1897836.22844061</v>
      </c>
    </row>
    <row r="15" spans="1:16" x14ac:dyDescent="0.2">
      <c r="A15" s="2" t="s">
        <v>24</v>
      </c>
      <c r="B15" s="21">
        <f>ConvBASE_formatting!G15</f>
        <v>346829.16230757191</v>
      </c>
      <c r="C15">
        <f>BAU_swiss_formatting!G15</f>
        <v>142448.7007633539</v>
      </c>
      <c r="D15">
        <f>BAU_Lancet_formatting!G15</f>
        <v>280333.05674063182</v>
      </c>
      <c r="E15">
        <f>OrgBASE_formatting!G15</f>
        <v>632156.66211200331</v>
      </c>
      <c r="F15">
        <f>OA_swiss_formatting!G15</f>
        <v>259637.61120207101</v>
      </c>
      <c r="G15">
        <f>'0A_lancet_formatting'!G15</f>
        <v>510955.9076570872</v>
      </c>
      <c r="J15" t="s">
        <v>24</v>
      </c>
      <c r="K15">
        <v>280965.44961967738</v>
      </c>
      <c r="L15">
        <v>142448.7007633539</v>
      </c>
      <c r="M15">
        <v>280333.05674063182</v>
      </c>
      <c r="N15">
        <v>632156.66211200331</v>
      </c>
      <c r="O15">
        <v>259637.61120207101</v>
      </c>
      <c r="P15">
        <v>510955.9076570872</v>
      </c>
    </row>
    <row r="16" spans="1:16" x14ac:dyDescent="0.2">
      <c r="A16" s="2" t="s">
        <v>25</v>
      </c>
      <c r="B16" s="21">
        <f>ConvBASE_formatting!G16</f>
        <v>514907.96991066949</v>
      </c>
      <c r="C16">
        <f>BAU_swiss_formatting!G16</f>
        <v>332721.03102582158</v>
      </c>
      <c r="D16">
        <f>BAU_Lancet_formatting!G16</f>
        <v>455632.62710407033</v>
      </c>
      <c r="E16">
        <f>OrgBASE_formatting!G16</f>
        <v>997186.26870465185</v>
      </c>
      <c r="F16">
        <f>OA_swiss_formatting!G16</f>
        <v>409561.54739394359</v>
      </c>
      <c r="G16">
        <f>'0A_lancet_formatting'!G16</f>
        <v>805999.91357663635</v>
      </c>
      <c r="J16" t="s">
        <v>25</v>
      </c>
      <c r="K16">
        <v>399442.04430025042</v>
      </c>
      <c r="L16">
        <v>332721.03102582158</v>
      </c>
      <c r="M16">
        <v>455632.62710407033</v>
      </c>
      <c r="N16">
        <v>997186.26870465185</v>
      </c>
      <c r="O16">
        <v>409561.54739394359</v>
      </c>
      <c r="P16">
        <v>805999.91357663635</v>
      </c>
    </row>
    <row r="17" spans="1:16" x14ac:dyDescent="0.2">
      <c r="A17" s="2" t="s">
        <v>26</v>
      </c>
      <c r="B17" s="21">
        <f>ConvBASE_formatting!G17</f>
        <v>7842.6418005541746</v>
      </c>
      <c r="C17">
        <f>BAU_swiss_formatting!G17</f>
        <v>3221.1078434361589</v>
      </c>
      <c r="D17">
        <f>BAU_Lancet_formatting!G17</f>
        <v>6339.0048698428218</v>
      </c>
      <c r="E17">
        <f>OrgBASE_formatting!G17</f>
        <v>12293.33947550395</v>
      </c>
      <c r="F17">
        <f>OA_swiss_formatting!G17</f>
        <v>5049.0859092622386</v>
      </c>
      <c r="G17">
        <f>'0A_lancet_formatting'!G17</f>
        <v>9936.3888831878066</v>
      </c>
      <c r="J17" t="s">
        <v>26</v>
      </c>
      <c r="K17">
        <v>3278.1025725556751</v>
      </c>
      <c r="L17">
        <v>3221.1078434361589</v>
      </c>
      <c r="M17">
        <v>6339.0048698428218</v>
      </c>
      <c r="N17">
        <v>12293.33947550395</v>
      </c>
      <c r="O17">
        <v>5049.0859092622386</v>
      </c>
      <c r="P17">
        <v>9936.3888831878066</v>
      </c>
    </row>
    <row r="18" spans="1:16" x14ac:dyDescent="0.2">
      <c r="A18" s="2" t="s">
        <v>27</v>
      </c>
      <c r="B18" s="21">
        <f>ConvBASE_formatting!G18</f>
        <v>460297.66171465459</v>
      </c>
      <c r="C18">
        <f>BAU_swiss_formatting!G18</f>
        <v>287404.78451635689</v>
      </c>
      <c r="D18">
        <f>BAU_Lancet_formatting!G18</f>
        <v>404046.18382344401</v>
      </c>
      <c r="E18">
        <f>OrgBASE_formatting!G18</f>
        <v>559339.40453128365</v>
      </c>
      <c r="F18">
        <f>OA_swiss_formatting!G18</f>
        <v>229730.31140492961</v>
      </c>
      <c r="G18">
        <f>'0A_lancet_formatting'!G18</f>
        <v>452099.5985011388</v>
      </c>
      <c r="J18" t="s">
        <v>27</v>
      </c>
      <c r="K18">
        <v>116529.8273094989</v>
      </c>
      <c r="L18">
        <v>287404.78451635689</v>
      </c>
      <c r="M18">
        <v>404046.18382344401</v>
      </c>
      <c r="N18">
        <v>559339.40453128365</v>
      </c>
      <c r="O18">
        <v>229730.31140492961</v>
      </c>
      <c r="P18">
        <v>452099.5985011388</v>
      </c>
    </row>
    <row r="19" spans="1:16" x14ac:dyDescent="0.2">
      <c r="A19" s="2" t="s">
        <v>28</v>
      </c>
      <c r="B19" s="21">
        <f>ConvBASE_formatting!G19</f>
        <v>97395.661468485268</v>
      </c>
      <c r="C19">
        <f>BAU_swiss_formatting!G19</f>
        <v>60725.100550839401</v>
      </c>
      <c r="D19">
        <f>BAU_Lancet_formatting!G19</f>
        <v>85464.728973496633</v>
      </c>
      <c r="E19">
        <f>OrgBASE_formatting!G19</f>
        <v>135332.0823806797</v>
      </c>
      <c r="F19">
        <f>OA_swiss_formatting!G19</f>
        <v>55583.21329863018</v>
      </c>
      <c r="G19">
        <f>'0A_lancet_formatting'!G19</f>
        <v>109385.42790472459</v>
      </c>
      <c r="J19" t="s">
        <v>28</v>
      </c>
      <c r="K19">
        <v>94597.812344575708</v>
      </c>
      <c r="L19">
        <v>60725.100550839401</v>
      </c>
      <c r="M19">
        <v>85464.728973496633</v>
      </c>
      <c r="N19">
        <v>135332.0823806797</v>
      </c>
      <c r="O19">
        <v>55583.21329863018</v>
      </c>
      <c r="P19">
        <v>109385.42790472459</v>
      </c>
    </row>
    <row r="20" spans="1:16" x14ac:dyDescent="0.2">
      <c r="A20" s="2" t="s">
        <v>29</v>
      </c>
      <c r="B20" s="21">
        <f>ConvBASE_formatting!G20</f>
        <v>4382176.2247236529</v>
      </c>
      <c r="C20">
        <f>BAU_swiss_formatting!G20</f>
        <v>2151205.0948687969</v>
      </c>
      <c r="D20">
        <f>BAU_Lancet_formatting!G20</f>
        <v>3656319.6988760089</v>
      </c>
      <c r="E20">
        <f>OrgBASE_formatting!G20</f>
        <v>7534701.9914026223</v>
      </c>
      <c r="F20">
        <f>OA_swiss_formatting!G20</f>
        <v>3094631.6687249532</v>
      </c>
      <c r="G20">
        <f>'0A_lancet_formatting'!G20</f>
        <v>6090105.0731324526</v>
      </c>
      <c r="J20" t="s">
        <v>29</v>
      </c>
      <c r="K20">
        <v>4008239.3879753668</v>
      </c>
      <c r="L20">
        <v>2151205.0948687969</v>
      </c>
      <c r="M20">
        <v>3656319.6988760089</v>
      </c>
      <c r="N20">
        <v>7534701.9914026223</v>
      </c>
      <c r="O20">
        <v>3094631.6687249532</v>
      </c>
      <c r="P20">
        <v>6090105.0731324526</v>
      </c>
    </row>
    <row r="21" spans="1:16" x14ac:dyDescent="0.2">
      <c r="A21" s="2" t="s">
        <v>18</v>
      </c>
      <c r="B21" s="21">
        <f>ConvBASE_formatting!G21</f>
        <v>195146.53997316651</v>
      </c>
      <c r="C21">
        <f>BAU_swiss_formatting!G21</f>
        <v>189925.1560496242</v>
      </c>
      <c r="D21">
        <f>BAU_Lancet_formatting!G21</f>
        <v>166772.88462319161</v>
      </c>
      <c r="E21">
        <f>OrgBASE_formatting!G21</f>
        <v>556428.18772174127</v>
      </c>
      <c r="F21">
        <f>OA_swiss_formatting!G21</f>
        <v>536271.21722620586</v>
      </c>
      <c r="G21">
        <f>'0A_lancet_formatting'!G21</f>
        <v>446892.68102183827</v>
      </c>
      <c r="J21" t="s">
        <v>18</v>
      </c>
      <c r="K21">
        <v>195146.53997316651</v>
      </c>
      <c r="L21">
        <v>189925.1560496242</v>
      </c>
      <c r="M21">
        <v>166772.88462319161</v>
      </c>
      <c r="N21">
        <v>556428.18772174127</v>
      </c>
      <c r="O21">
        <v>536271.21722620586</v>
      </c>
      <c r="P21">
        <v>446892.68102183827</v>
      </c>
    </row>
    <row r="22" spans="1:16" x14ac:dyDescent="0.2">
      <c r="A22" s="2" t="s">
        <v>19</v>
      </c>
      <c r="B22" s="21">
        <f>ConvBASE_formatting!G22</f>
        <v>56228.65980342355</v>
      </c>
      <c r="C22">
        <f>BAU_swiss_formatting!G22</f>
        <v>54191.740284120016</v>
      </c>
      <c r="D22">
        <f>BAU_Lancet_formatting!G22</f>
        <v>45159.783570100008</v>
      </c>
      <c r="E22">
        <f>OrgBASE_formatting!G22</f>
        <v>102129.6065817285</v>
      </c>
      <c r="F22">
        <f>OA_swiss_formatting!G22</f>
        <v>98429.895618095528</v>
      </c>
      <c r="G22">
        <f>'0A_lancet_formatting'!G22</f>
        <v>82024.913015079626</v>
      </c>
      <c r="J22" t="s">
        <v>19</v>
      </c>
      <c r="K22">
        <v>56228.65980342355</v>
      </c>
      <c r="L22">
        <v>54191.740284120016</v>
      </c>
      <c r="M22">
        <v>45159.783570100008</v>
      </c>
      <c r="N22">
        <v>102129.6065817285</v>
      </c>
      <c r="O22">
        <v>98429.895618095528</v>
      </c>
      <c r="P22">
        <v>82024.913015079626</v>
      </c>
    </row>
    <row r="23" spans="1:16" x14ac:dyDescent="0.2">
      <c r="A23" s="2" t="s">
        <v>30</v>
      </c>
      <c r="B23" s="21">
        <f>ConvBASE_formatting!G23</f>
        <v>1814280.0581841869</v>
      </c>
      <c r="C23">
        <f>BAU_swiss_formatting!G23</f>
        <v>442047.47287971078</v>
      </c>
      <c r="D23">
        <f>BAU_Lancet_formatting!G23</f>
        <v>0</v>
      </c>
      <c r="E23">
        <f>OrgBASE_formatting!G23</f>
        <v>2532432.5812154268</v>
      </c>
      <c r="F23">
        <f>OA_swiss_formatting!G23</f>
        <v>592415.18288521946</v>
      </c>
      <c r="G23">
        <f>'0A_lancet_formatting'!G23</f>
        <v>0</v>
      </c>
      <c r="J23" t="s">
        <v>30</v>
      </c>
      <c r="K23">
        <v>1814280.0581841869</v>
      </c>
      <c r="L23">
        <v>442047.47287971078</v>
      </c>
      <c r="M23">
        <v>0</v>
      </c>
      <c r="N23">
        <v>2532432.5812154268</v>
      </c>
      <c r="O23">
        <v>592415.18288521946</v>
      </c>
      <c r="P23">
        <v>0</v>
      </c>
    </row>
    <row r="24" spans="1:16" x14ac:dyDescent="0.2">
      <c r="A24" s="2" t="s">
        <v>13</v>
      </c>
      <c r="B24" s="21">
        <f>ConvBASE_formatting!G24</f>
        <v>147199.07919984349</v>
      </c>
      <c r="C24">
        <f>BAU_swiss_formatting!G24</f>
        <v>30345.230658382068</v>
      </c>
      <c r="D24">
        <f>BAU_Lancet_formatting!G24</f>
        <v>119620.4348697283</v>
      </c>
      <c r="E24">
        <f>OrgBASE_formatting!G24</f>
        <v>195103.01893944349</v>
      </c>
      <c r="F24">
        <f>OA_swiss_formatting!G24</f>
        <v>40220.673553441578</v>
      </c>
      <c r="G24">
        <f>'0A_lancet_formatting'!G24</f>
        <v>158549.2796340663</v>
      </c>
      <c r="J24" t="s">
        <v>13</v>
      </c>
      <c r="K24">
        <v>147199.07919984349</v>
      </c>
      <c r="L24">
        <v>30345.230658382068</v>
      </c>
      <c r="M24">
        <v>119620.4348697283</v>
      </c>
      <c r="N24">
        <v>195103.01893944349</v>
      </c>
      <c r="O24">
        <v>40220.673553441578</v>
      </c>
      <c r="P24">
        <v>158549.2796340663</v>
      </c>
    </row>
    <row r="25" spans="1:16" x14ac:dyDescent="0.2">
      <c r="A25" s="2" t="s">
        <v>10</v>
      </c>
      <c r="B25" s="21">
        <f>ConvBASE_formatting!G25</f>
        <v>67701.82141477635</v>
      </c>
      <c r="C25">
        <f>BAU_swiss_formatting!G25</f>
        <v>1153453.4415877881</v>
      </c>
      <c r="D25">
        <f>BAU_Lancet_formatting!G25</f>
        <v>897613.53624584363</v>
      </c>
      <c r="E25">
        <f>OrgBASE_formatting!G25</f>
        <v>87471.562482109308</v>
      </c>
      <c r="F25">
        <f>OA_swiss_formatting!G25</f>
        <v>2042653.514217732</v>
      </c>
      <c r="G25">
        <f>'0A_lancet_formatting'!G25</f>
        <v>1581946.3357392759</v>
      </c>
      <c r="J25" t="s">
        <v>10</v>
      </c>
      <c r="K25">
        <v>50440.332854467539</v>
      </c>
      <c r="L25">
        <v>1153453.4415877881</v>
      </c>
      <c r="M25">
        <v>897613.53624584363</v>
      </c>
      <c r="N25">
        <v>87471.562482109308</v>
      </c>
      <c r="O25">
        <v>2042653.514217732</v>
      </c>
      <c r="P25">
        <v>1581946.3357392759</v>
      </c>
    </row>
    <row r="26" spans="1:16" x14ac:dyDescent="0.2">
      <c r="A26" s="2" t="s">
        <v>14</v>
      </c>
      <c r="B26" s="21">
        <f>ConvBASE_formatting!G26</f>
        <v>9107.7575861649038</v>
      </c>
      <c r="C26">
        <f>BAU_swiss_formatting!G26</f>
        <v>212686.1863686046</v>
      </c>
      <c r="D26">
        <f>BAU_Lancet_formatting!G26</f>
        <v>164716.20411699009</v>
      </c>
      <c r="E26">
        <f>OrgBASE_formatting!G26</f>
        <v>16400.9179653955</v>
      </c>
      <c r="F26">
        <f>OA_swiss_formatting!G26</f>
        <v>382997.53391582478</v>
      </c>
      <c r="G26">
        <f>'0A_lancet_formatting'!G26</f>
        <v>296614.93795111438</v>
      </c>
      <c r="J26" t="s">
        <v>14</v>
      </c>
      <c r="K26">
        <v>4504.6939700825496</v>
      </c>
      <c r="L26">
        <v>212686.1863686046</v>
      </c>
      <c r="M26">
        <v>164716.20411699009</v>
      </c>
      <c r="N26">
        <v>16400.9179653955</v>
      </c>
      <c r="O26">
        <v>382997.53391582478</v>
      </c>
      <c r="P26">
        <v>296614.93795111438</v>
      </c>
    </row>
    <row r="27" spans="1:16" x14ac:dyDescent="0.2">
      <c r="A27" s="2" t="s">
        <v>15</v>
      </c>
      <c r="B27" s="21">
        <f>ConvBASE_formatting!G27</f>
        <v>42720.260139189151</v>
      </c>
      <c r="C27">
        <f>BAU_swiss_formatting!G27</f>
        <v>552418.3847037782</v>
      </c>
      <c r="D27">
        <f>BAU_Lancet_formatting!G27</f>
        <v>34403.453119754267</v>
      </c>
      <c r="E27">
        <f>OrgBASE_formatting!G27</f>
        <v>60554.656263506273</v>
      </c>
      <c r="F27">
        <f>OA_swiss_formatting!G27</f>
        <v>985921.76639514882</v>
      </c>
      <c r="G27">
        <f>'0A_lancet_formatting'!G27</f>
        <v>45455.327256417157</v>
      </c>
      <c r="J27" t="s">
        <v>15</v>
      </c>
      <c r="K27">
        <v>42720.260139189151</v>
      </c>
      <c r="L27">
        <v>552418.3847037782</v>
      </c>
      <c r="M27">
        <v>34403.453119754267</v>
      </c>
      <c r="N27">
        <v>60554.656263506273</v>
      </c>
      <c r="O27">
        <v>985921.76639514882</v>
      </c>
      <c r="P27">
        <v>45455.327256417157</v>
      </c>
    </row>
    <row r="28" spans="1:16" x14ac:dyDescent="0.2">
      <c r="A28" s="2" t="s">
        <v>16</v>
      </c>
      <c r="B28" s="21">
        <f>ConvBASE_formatting!G28</f>
        <v>2365371.9229342402</v>
      </c>
      <c r="C28">
        <f>BAU_swiss_formatting!G28</f>
        <v>1865970.4282281301</v>
      </c>
      <c r="D28">
        <f>BAU_Lancet_formatting!G28</f>
        <v>1936477.225799178</v>
      </c>
      <c r="E28">
        <f>OrgBASE_formatting!G28</f>
        <v>3879284.9025465311</v>
      </c>
      <c r="F28">
        <f>OA_swiss_formatting!G28</f>
        <v>3051561.2508924711</v>
      </c>
      <c r="G28">
        <f>'0A_lancet_formatting'!G28</f>
        <v>3168421.4216580521</v>
      </c>
      <c r="J28" t="s">
        <v>16</v>
      </c>
      <c r="K28">
        <v>2356475.7183707212</v>
      </c>
      <c r="L28">
        <v>1865970.4282281301</v>
      </c>
      <c r="M28">
        <v>1936477.225799178</v>
      </c>
      <c r="N28">
        <v>3879284.9025465311</v>
      </c>
      <c r="O28">
        <v>3051561.2508924711</v>
      </c>
      <c r="P28">
        <v>3168421.4216580521</v>
      </c>
    </row>
    <row r="29" spans="1:16" x14ac:dyDescent="0.2">
      <c r="A29" s="2" t="s">
        <v>17</v>
      </c>
      <c r="B29" s="21">
        <f>ConvBASE_formatting!G29</f>
        <v>378313.83015526092</v>
      </c>
      <c r="C29">
        <f>BAU_swiss_formatting!G29</f>
        <v>300035.42507358122</v>
      </c>
      <c r="D29">
        <f>BAU_Lancet_formatting!G29</f>
        <v>311086.97321627638</v>
      </c>
      <c r="E29">
        <f>OrgBASE_formatting!G29</f>
        <v>608056.31991046225</v>
      </c>
      <c r="F29">
        <f>OA_swiss_formatting!G29</f>
        <v>478315.24386904348</v>
      </c>
      <c r="G29">
        <f>'0A_lancet_formatting'!G29</f>
        <v>496632.42529935861</v>
      </c>
      <c r="J29" t="s">
        <v>17</v>
      </c>
      <c r="K29">
        <v>371177.62671564647</v>
      </c>
      <c r="L29">
        <v>300035.42507358122</v>
      </c>
      <c r="M29">
        <v>311086.97321627638</v>
      </c>
      <c r="N29">
        <v>608056.31991046225</v>
      </c>
      <c r="O29">
        <v>478315.24386904348</v>
      </c>
      <c r="P29">
        <v>496632.42529935861</v>
      </c>
    </row>
    <row r="30" spans="1:16" x14ac:dyDescent="0.2">
      <c r="A30" s="2" t="s">
        <v>11</v>
      </c>
      <c r="B30" s="21">
        <f>ConvBASE_formatting!G30</f>
        <v>838183.97990426014</v>
      </c>
      <c r="C30">
        <f>BAU_swiss_formatting!G30</f>
        <v>1762917.981528919</v>
      </c>
      <c r="D30">
        <f>BAU_Lancet_formatting!G30</f>
        <v>462449.30303281441</v>
      </c>
      <c r="E30">
        <f>OrgBASE_formatting!G30</f>
        <v>1292474.6648043359</v>
      </c>
      <c r="F30">
        <f>OA_swiss_formatting!G30</f>
        <v>2824465.0946530928</v>
      </c>
      <c r="G30">
        <f>'0A_lancet_formatting'!G30</f>
        <v>670001.68541992549</v>
      </c>
      <c r="J30" t="s">
        <v>11</v>
      </c>
      <c r="K30">
        <v>819985.20031832356</v>
      </c>
      <c r="L30">
        <v>1762917.981528919</v>
      </c>
      <c r="M30">
        <v>462449.30303281441</v>
      </c>
      <c r="N30">
        <v>1292474.6648043359</v>
      </c>
      <c r="O30">
        <v>2824465.0946530928</v>
      </c>
      <c r="P30">
        <v>670001.68541992549</v>
      </c>
    </row>
    <row r="31" spans="1:16" x14ac:dyDescent="0.2">
      <c r="A31" s="2" t="s">
        <v>12</v>
      </c>
      <c r="B31" s="21">
        <f>ConvBASE_formatting!G31</f>
        <v>1901892.5387162629</v>
      </c>
      <c r="C31">
        <f>BAU_swiss_formatting!G31</f>
        <v>834309.95854174288</v>
      </c>
      <c r="D31">
        <f>BAU_Lancet_formatting!G31</f>
        <v>1104127.278748696</v>
      </c>
      <c r="E31">
        <f>OrgBASE_formatting!G31</f>
        <v>2204032.3729832689</v>
      </c>
      <c r="F31">
        <f>OA_swiss_formatting!G31</f>
        <v>966012.50606652419</v>
      </c>
      <c r="G31">
        <f>'0A_lancet_formatting'!G31</f>
        <v>1278905.587180529</v>
      </c>
      <c r="J31" t="s">
        <v>12</v>
      </c>
      <c r="K31">
        <v>1901554.6662336681</v>
      </c>
      <c r="L31">
        <v>834309.95854174288</v>
      </c>
      <c r="M31">
        <v>1104127.278748696</v>
      </c>
      <c r="N31">
        <v>2204032.3729832689</v>
      </c>
      <c r="O31">
        <v>966012.50606652419</v>
      </c>
      <c r="P31">
        <v>1278905.587180529</v>
      </c>
    </row>
    <row r="32" spans="1:16" x14ac:dyDescent="0.2">
      <c r="A32" s="2" t="s">
        <v>20</v>
      </c>
      <c r="B32" s="21">
        <f>ConvBASE_formatting!G32</f>
        <v>90258.133817428592</v>
      </c>
      <c r="C32">
        <f>BAU_swiss_formatting!G32</f>
        <v>105820.5709123728</v>
      </c>
      <c r="D32">
        <f>BAU_Lancet_formatting!G32</f>
        <v>88301.137566931677</v>
      </c>
      <c r="E32">
        <f>OrgBASE_formatting!G32</f>
        <v>104059.9582989552</v>
      </c>
      <c r="F32">
        <f>OA_swiss_formatting!G32</f>
        <v>122106.90535389259</v>
      </c>
      <c r="G32">
        <f>'0A_lancet_formatting'!G32</f>
        <v>101790.5317622271</v>
      </c>
      <c r="J32" t="s">
        <v>20</v>
      </c>
      <c r="K32">
        <v>90258.133817428592</v>
      </c>
      <c r="L32">
        <v>105820.5709123728</v>
      </c>
      <c r="M32">
        <v>88301.137566931677</v>
      </c>
      <c r="N32">
        <v>104059.9582989552</v>
      </c>
      <c r="O32">
        <v>122106.90535389259</v>
      </c>
      <c r="P32">
        <v>101790.5317622271</v>
      </c>
    </row>
    <row r="33" spans="1:16" x14ac:dyDescent="0.2">
      <c r="A33" s="2" t="s">
        <v>21</v>
      </c>
      <c r="B33" s="21">
        <f>ConvBASE_formatting!G33</f>
        <v>112923.6923920749</v>
      </c>
      <c r="C33">
        <f>BAU_swiss_formatting!G33</f>
        <v>144713.40070256061</v>
      </c>
      <c r="D33">
        <f>BAU_Lancet_formatting!G33</f>
        <v>108926.0961551576</v>
      </c>
      <c r="E33">
        <f>OrgBASE_formatting!G33</f>
        <v>23077.549689707412</v>
      </c>
      <c r="F33">
        <f>OA_swiss_formatting!G33</f>
        <v>27079.85109570382</v>
      </c>
      <c r="G33">
        <f>'0A_lancet_formatting'!G33</f>
        <v>22574.255199448038</v>
      </c>
      <c r="J33" t="s">
        <v>21</v>
      </c>
      <c r="K33">
        <v>112923.6923920749</v>
      </c>
      <c r="L33">
        <v>144713.40070256061</v>
      </c>
      <c r="M33">
        <v>108926.0961551576</v>
      </c>
      <c r="N33">
        <v>23077.549689707412</v>
      </c>
      <c r="O33">
        <v>27079.85109570382</v>
      </c>
      <c r="P33">
        <v>22574.255199448038</v>
      </c>
    </row>
    <row r="34" spans="1:16" x14ac:dyDescent="0.2">
      <c r="A34" s="2" t="s">
        <v>22</v>
      </c>
      <c r="B34" s="21">
        <f>ConvBASE_formatting!G34</f>
        <v>464188.42804440053</v>
      </c>
      <c r="C34">
        <f>BAU_swiss_formatting!G34</f>
        <v>544691.86203929968</v>
      </c>
      <c r="D34">
        <f>BAU_Lancet_formatting!G34</f>
        <v>454065.01886889769</v>
      </c>
      <c r="E34">
        <f>OrgBASE_formatting!G34</f>
        <v>168795.79201614569</v>
      </c>
      <c r="F34">
        <f>OA_swiss_formatting!G34</f>
        <v>198069.76801429081</v>
      </c>
      <c r="G34">
        <f>'0A_lancet_formatting'!G34</f>
        <v>165114.55231596279</v>
      </c>
      <c r="J34" t="s">
        <v>22</v>
      </c>
      <c r="K34">
        <v>464188.42804440053</v>
      </c>
      <c r="L34">
        <v>544691.86203929968</v>
      </c>
      <c r="M34">
        <v>454065.01886889769</v>
      </c>
      <c r="N34">
        <v>168795.79201614569</v>
      </c>
      <c r="O34">
        <v>198069.76801429081</v>
      </c>
      <c r="P34">
        <v>165114.55231596279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B6F4-A63B-0340-B075-2CF89A6E0BC6}">
  <dimension ref="A1:AH7"/>
  <sheetViews>
    <sheetView workbookViewId="0">
      <selection activeCell="F15" sqref="F15:F16"/>
    </sheetView>
  </sheetViews>
  <sheetFormatPr baseColWidth="10" defaultRowHeight="15" x14ac:dyDescent="0.2"/>
  <cols>
    <col min="2" max="2" width="12.6640625" customWidth="1"/>
    <col min="3" max="3" width="13" customWidth="1"/>
  </cols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10</v>
      </c>
      <c r="Z1" t="s">
        <v>14</v>
      </c>
      <c r="AA1" t="s">
        <v>15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75</v>
      </c>
      <c r="B2">
        <v>968747.70740328263</v>
      </c>
      <c r="C2">
        <v>2549800.087216943</v>
      </c>
      <c r="D2">
        <v>1053460.59674876</v>
      </c>
      <c r="E2">
        <v>3885349.9220255171</v>
      </c>
      <c r="F2">
        <v>743623.3809409251</v>
      </c>
      <c r="G2">
        <v>73887.026309237641</v>
      </c>
      <c r="H2">
        <v>7607.9970600277138</v>
      </c>
      <c r="I2">
        <v>128147.65250096111</v>
      </c>
      <c r="J2">
        <v>9998351.9669356905</v>
      </c>
      <c r="K2">
        <v>230806.03980801659</v>
      </c>
      <c r="L2">
        <v>4812108.0692330506</v>
      </c>
      <c r="M2">
        <v>230693.28354524009</v>
      </c>
      <c r="N2">
        <v>1114176.408079027</v>
      </c>
      <c r="O2">
        <v>280965.44961967738</v>
      </c>
      <c r="P2">
        <v>399442.04430025042</v>
      </c>
      <c r="Q2">
        <v>3278.1025725556751</v>
      </c>
      <c r="R2">
        <v>116529.8273094989</v>
      </c>
      <c r="S2">
        <v>94597.812344575708</v>
      </c>
      <c r="T2">
        <v>4008239.3879753668</v>
      </c>
      <c r="U2">
        <v>195146.53997316651</v>
      </c>
      <c r="V2">
        <v>56228.65980342355</v>
      </c>
      <c r="W2">
        <v>1814280.0581841869</v>
      </c>
      <c r="X2">
        <v>147199.07919984349</v>
      </c>
      <c r="Y2">
        <v>50440.332854467539</v>
      </c>
      <c r="Z2">
        <v>4504.6939700825496</v>
      </c>
      <c r="AA2">
        <v>42720.260139189151</v>
      </c>
      <c r="AB2">
        <v>2356475.7183707212</v>
      </c>
      <c r="AC2">
        <v>371177.62671564647</v>
      </c>
      <c r="AD2">
        <v>819985.20031832356</v>
      </c>
      <c r="AE2">
        <v>1901554.6662336681</v>
      </c>
      <c r="AF2">
        <v>90258.133817428592</v>
      </c>
      <c r="AG2">
        <v>112923.6923920749</v>
      </c>
      <c r="AH2">
        <v>464188.42804440053</v>
      </c>
    </row>
    <row r="3" spans="1:34" x14ac:dyDescent="0.2">
      <c r="A3" t="s">
        <v>64</v>
      </c>
      <c r="B3">
        <v>2236109.557566117</v>
      </c>
      <c r="C3">
        <v>593878.50459808984</v>
      </c>
      <c r="D3">
        <v>245363.39416829549</v>
      </c>
      <c r="E3">
        <v>904943.80837963265</v>
      </c>
      <c r="F3">
        <v>173198.65336556421</v>
      </c>
      <c r="G3">
        <v>96035.247402421839</v>
      </c>
      <c r="H3">
        <v>1771.992219957714</v>
      </c>
      <c r="I3">
        <v>166560.92587164731</v>
      </c>
      <c r="J3">
        <v>2328734.0620692112</v>
      </c>
      <c r="K3">
        <v>317306.18051745743</v>
      </c>
      <c r="L3">
        <v>756993.29521762347</v>
      </c>
      <c r="M3">
        <v>177808.2934832575</v>
      </c>
      <c r="N3">
        <v>608402.6752537362</v>
      </c>
      <c r="O3">
        <v>142448.7007633539</v>
      </c>
      <c r="P3">
        <v>332721.03102582158</v>
      </c>
      <c r="Q3">
        <v>3221.1078434361589</v>
      </c>
      <c r="R3">
        <v>287404.78451635689</v>
      </c>
      <c r="S3">
        <v>60725.100550839401</v>
      </c>
      <c r="T3">
        <v>2151205.0948687969</v>
      </c>
      <c r="U3">
        <v>189925.1560496242</v>
      </c>
      <c r="V3">
        <v>54191.740284120016</v>
      </c>
      <c r="W3">
        <v>442047.47287971078</v>
      </c>
      <c r="X3">
        <v>30345.230658382068</v>
      </c>
      <c r="Y3">
        <v>1153453.4415877881</v>
      </c>
      <c r="Z3">
        <v>212686.1863686046</v>
      </c>
      <c r="AA3">
        <v>552418.3847037782</v>
      </c>
      <c r="AB3">
        <v>1865970.4282281301</v>
      </c>
      <c r="AC3">
        <v>300035.42507358122</v>
      </c>
      <c r="AD3">
        <v>1762917.981528919</v>
      </c>
      <c r="AE3">
        <v>834309.95854174288</v>
      </c>
      <c r="AF3">
        <v>105820.5709123728</v>
      </c>
      <c r="AG3">
        <v>144713.40070256061</v>
      </c>
      <c r="AH3">
        <v>544691.86203929968</v>
      </c>
    </row>
    <row r="4" spans="1:34" x14ac:dyDescent="0.2">
      <c r="A4" t="s">
        <v>65</v>
      </c>
      <c r="B4">
        <v>1005944.27481877</v>
      </c>
      <c r="C4">
        <v>348529.54310827178</v>
      </c>
      <c r="D4">
        <v>143996.44203799631</v>
      </c>
      <c r="E4">
        <v>531084.47204476781</v>
      </c>
      <c r="F4">
        <v>101645.1126907181</v>
      </c>
      <c r="G4">
        <v>7594.5881050910612</v>
      </c>
      <c r="H4">
        <v>1039.9292684136331</v>
      </c>
      <c r="I4">
        <v>13171.84742698821</v>
      </c>
      <c r="J4">
        <v>1366664.414336612</v>
      </c>
      <c r="K4">
        <v>109999.4759127185</v>
      </c>
      <c r="L4">
        <v>3847407.503636667</v>
      </c>
      <c r="M4">
        <v>173169.8162460131</v>
      </c>
      <c r="N4">
        <v>1120544.568883626</v>
      </c>
      <c r="O4">
        <v>280333.05674063182</v>
      </c>
      <c r="P4">
        <v>455632.62710407033</v>
      </c>
      <c r="Q4">
        <v>6339.0048698428218</v>
      </c>
      <c r="R4">
        <v>404046.18382344401</v>
      </c>
      <c r="S4">
        <v>85464.728973496633</v>
      </c>
      <c r="T4">
        <v>3656319.6988760089</v>
      </c>
      <c r="U4">
        <v>166772.88462319161</v>
      </c>
      <c r="V4">
        <v>45159.783570100008</v>
      </c>
      <c r="W4">
        <v>0</v>
      </c>
      <c r="X4">
        <v>119620.4348697283</v>
      </c>
      <c r="Y4">
        <v>897613.53624584363</v>
      </c>
      <c r="Z4">
        <v>164716.20411699009</v>
      </c>
      <c r="AA4">
        <v>34403.453119754267</v>
      </c>
      <c r="AB4">
        <v>1936477.225799178</v>
      </c>
      <c r="AC4">
        <v>311086.97321627638</v>
      </c>
      <c r="AD4">
        <v>462449.30303281441</v>
      </c>
      <c r="AE4">
        <v>1104127.278748696</v>
      </c>
      <c r="AF4">
        <v>88301.137566931677</v>
      </c>
      <c r="AG4">
        <v>108926.0961551576</v>
      </c>
      <c r="AH4">
        <v>454065.01886889769</v>
      </c>
    </row>
    <row r="5" spans="1:34" x14ac:dyDescent="0.2">
      <c r="A5" t="s">
        <v>76</v>
      </c>
      <c r="B5">
        <v>955996.5837941689</v>
      </c>
      <c r="C5">
        <v>2686435.4100138061</v>
      </c>
      <c r="D5">
        <v>1187857.8907274881</v>
      </c>
      <c r="E5">
        <v>4098182.1030808822</v>
      </c>
      <c r="F5">
        <v>650385.64772023971</v>
      </c>
      <c r="G5">
        <v>55282.441528083618</v>
      </c>
      <c r="H5">
        <v>6220.2303190511784</v>
      </c>
      <c r="I5">
        <v>104772.3740049406</v>
      </c>
      <c r="J5">
        <v>11906582.397499541</v>
      </c>
      <c r="K5">
        <v>239121.7733077936</v>
      </c>
      <c r="L5">
        <v>10749467.1078646</v>
      </c>
      <c r="M5">
        <v>230693.28354524009</v>
      </c>
      <c r="N5">
        <v>2348010.4592731548</v>
      </c>
      <c r="O5">
        <v>632156.66211200331</v>
      </c>
      <c r="P5">
        <v>997186.26870465185</v>
      </c>
      <c r="Q5">
        <v>12293.33947550395</v>
      </c>
      <c r="R5">
        <v>559339.40453128365</v>
      </c>
      <c r="S5">
        <v>135332.0823806797</v>
      </c>
      <c r="T5">
        <v>7534701.9914026223</v>
      </c>
      <c r="U5">
        <v>556428.18772174127</v>
      </c>
      <c r="V5">
        <v>102129.6065817285</v>
      </c>
      <c r="W5">
        <v>2532432.5812154268</v>
      </c>
      <c r="X5">
        <v>195103.01893944349</v>
      </c>
      <c r="Y5">
        <v>87471.562482109308</v>
      </c>
      <c r="Z5">
        <v>16400.9179653955</v>
      </c>
      <c r="AA5">
        <v>60554.656263506273</v>
      </c>
      <c r="AB5">
        <v>3879284.9025465311</v>
      </c>
      <c r="AC5">
        <v>608056.31991046225</v>
      </c>
      <c r="AD5">
        <v>1292474.6648043359</v>
      </c>
      <c r="AE5">
        <v>2204032.3729832689</v>
      </c>
      <c r="AF5">
        <v>104059.9582989552</v>
      </c>
      <c r="AG5">
        <v>23077.549689707412</v>
      </c>
      <c r="AH5">
        <v>168795.79201614569</v>
      </c>
    </row>
    <row r="6" spans="1:34" x14ac:dyDescent="0.2">
      <c r="A6" t="s">
        <v>66</v>
      </c>
      <c r="B6">
        <v>2206676.8072698871</v>
      </c>
      <c r="C6">
        <v>625702.48232273047</v>
      </c>
      <c r="D6">
        <v>276666.10859295219</v>
      </c>
      <c r="E6">
        <v>954514.93281765457</v>
      </c>
      <c r="F6">
        <v>151482.4859472574</v>
      </c>
      <c r="G6">
        <v>71853.791042280311</v>
      </c>
      <c r="H6">
        <v>1448.764983048459</v>
      </c>
      <c r="I6">
        <v>136178.72258645191</v>
      </c>
      <c r="J6">
        <v>2773183.4289875231</v>
      </c>
      <c r="K6">
        <v>328738.43609105551</v>
      </c>
      <c r="L6">
        <v>1690999.9548519689</v>
      </c>
      <c r="M6">
        <v>177808.2934832575</v>
      </c>
      <c r="N6">
        <v>964368.27017912106</v>
      </c>
      <c r="O6">
        <v>259637.61120207101</v>
      </c>
      <c r="P6">
        <v>409561.54739394359</v>
      </c>
      <c r="Q6">
        <v>5049.0859092622386</v>
      </c>
      <c r="R6">
        <v>229730.31140492961</v>
      </c>
      <c r="S6">
        <v>55583.21329863018</v>
      </c>
      <c r="T6">
        <v>3094631.6687249532</v>
      </c>
      <c r="U6">
        <v>536271.21722620586</v>
      </c>
      <c r="V6">
        <v>98429.895618095528</v>
      </c>
      <c r="W6">
        <v>592415.18288521946</v>
      </c>
      <c r="X6">
        <v>40220.673553441578</v>
      </c>
      <c r="Y6">
        <v>2042653.514217732</v>
      </c>
      <c r="Z6">
        <v>382997.53391582478</v>
      </c>
      <c r="AA6">
        <v>985921.76639514882</v>
      </c>
      <c r="AB6">
        <v>3051561.2508924711</v>
      </c>
      <c r="AC6">
        <v>478315.24386904348</v>
      </c>
      <c r="AD6">
        <v>2824465.0946530928</v>
      </c>
      <c r="AE6">
        <v>966012.50606652419</v>
      </c>
      <c r="AF6">
        <v>122106.90535389259</v>
      </c>
      <c r="AG6">
        <v>27079.85109570382</v>
      </c>
      <c r="AH6">
        <v>198069.76801429081</v>
      </c>
    </row>
    <row r="7" spans="1:34" x14ac:dyDescent="0.2">
      <c r="A7" t="s">
        <v>67</v>
      </c>
      <c r="B7">
        <v>992703.55208562745</v>
      </c>
      <c r="C7">
        <v>367206.08440481708</v>
      </c>
      <c r="D7">
        <v>162367.06948452711</v>
      </c>
      <c r="E7">
        <v>560176.28327885061</v>
      </c>
      <c r="F7">
        <v>88900.543136904453</v>
      </c>
      <c r="G7">
        <v>5682.2881339465266</v>
      </c>
      <c r="H7">
        <v>850.23686444900227</v>
      </c>
      <c r="I7">
        <v>10769.184593108899</v>
      </c>
      <c r="J7">
        <v>1627498.463030851</v>
      </c>
      <c r="K7">
        <v>113962.65784489919</v>
      </c>
      <c r="L7">
        <v>8594482.8785786908</v>
      </c>
      <c r="M7">
        <v>173169.8162460131</v>
      </c>
      <c r="N7">
        <v>1897836.22844061</v>
      </c>
      <c r="O7">
        <v>510955.9076570872</v>
      </c>
      <c r="P7">
        <v>805999.91357663635</v>
      </c>
      <c r="Q7">
        <v>9936.3888831878066</v>
      </c>
      <c r="R7">
        <v>452099.5985011388</v>
      </c>
      <c r="S7">
        <v>109385.42790472459</v>
      </c>
      <c r="T7">
        <v>6090105.0731324526</v>
      </c>
      <c r="U7">
        <v>446892.68102183827</v>
      </c>
      <c r="V7">
        <v>82024.913015079626</v>
      </c>
      <c r="W7">
        <v>0</v>
      </c>
      <c r="X7">
        <v>158549.2796340663</v>
      </c>
      <c r="Y7">
        <v>1581946.3357392759</v>
      </c>
      <c r="Z7">
        <v>296614.93795111438</v>
      </c>
      <c r="AA7">
        <v>45455.327256417157</v>
      </c>
      <c r="AB7">
        <v>3168421.4216580521</v>
      </c>
      <c r="AC7">
        <v>496632.42529935861</v>
      </c>
      <c r="AD7">
        <v>670001.68541992549</v>
      </c>
      <c r="AE7">
        <v>1278905.587180529</v>
      </c>
      <c r="AF7">
        <v>101790.5317622271</v>
      </c>
      <c r="AG7">
        <v>22574.255199448038</v>
      </c>
      <c r="AH7">
        <v>165114.55231596279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2964-5308-2843-A675-7E21BE004B49}">
  <dimension ref="A1:O34"/>
  <sheetViews>
    <sheetView workbookViewId="0">
      <selection activeCell="I1" sqref="I1:O34"/>
    </sheetView>
  </sheetViews>
  <sheetFormatPr baseColWidth="10" defaultRowHeight="15" x14ac:dyDescent="0.2"/>
  <sheetData>
    <row r="1" spans="1:15" x14ac:dyDescent="0.2">
      <c r="A1" s="2" t="s">
        <v>9</v>
      </c>
      <c r="B1" s="21" t="s">
        <v>75</v>
      </c>
      <c r="C1" t="s">
        <v>64</v>
      </c>
      <c r="D1" t="s">
        <v>65</v>
      </c>
      <c r="E1" t="s">
        <v>76</v>
      </c>
      <c r="F1" t="s">
        <v>66</v>
      </c>
      <c r="G1" t="s">
        <v>67</v>
      </c>
      <c r="I1" t="s">
        <v>9</v>
      </c>
      <c r="J1" t="s">
        <v>75</v>
      </c>
      <c r="K1" t="s">
        <v>64</v>
      </c>
      <c r="L1" t="s">
        <v>65</v>
      </c>
      <c r="M1" t="s">
        <v>76</v>
      </c>
      <c r="N1" t="s">
        <v>66</v>
      </c>
      <c r="O1" t="s">
        <v>67</v>
      </c>
    </row>
    <row r="2" spans="1:15" x14ac:dyDescent="0.2">
      <c r="A2" s="2" t="s">
        <v>32</v>
      </c>
      <c r="B2" s="21">
        <f>ConvBASE_formatting!F2</f>
        <v>11843.466493424499</v>
      </c>
      <c r="C2">
        <f>BAU_swiss_formatting!F2</f>
        <v>27337.652949547341</v>
      </c>
      <c r="D2">
        <f>BAU_Lancet_formatting!F2</f>
        <v>12298.214717847741</v>
      </c>
      <c r="E2">
        <f>OrgBASE_formatting!F2</f>
        <v>9359.4450049583556</v>
      </c>
      <c r="F2">
        <f>OA_swiss_formatting!F2</f>
        <v>21603.916343916921</v>
      </c>
      <c r="G2">
        <f>'0A_lancet_formatting'!F2</f>
        <v>9718.8153801736571</v>
      </c>
      <c r="I2" t="s">
        <v>32</v>
      </c>
      <c r="J2">
        <v>11843.466493424499</v>
      </c>
      <c r="K2">
        <v>27337.652949547341</v>
      </c>
      <c r="L2">
        <v>12298.214717847741</v>
      </c>
      <c r="M2">
        <v>9359.4450049583556</v>
      </c>
      <c r="N2">
        <v>21603.916343916921</v>
      </c>
      <c r="O2">
        <v>9718.8153801736571</v>
      </c>
    </row>
    <row r="3" spans="1:15" x14ac:dyDescent="0.2">
      <c r="A3" s="2" t="s">
        <v>36</v>
      </c>
      <c r="B3" s="21">
        <f>ConvBASE_formatting!F3</f>
        <v>44480.217824637533</v>
      </c>
      <c r="C3">
        <f>BAU_swiss_formatting!F3</f>
        <v>10359.967190496651</v>
      </c>
      <c r="D3">
        <f>BAU_Lancet_formatting!F3</f>
        <v>6079.9550809876173</v>
      </c>
      <c r="E3">
        <f>OrgBASE_formatting!F3</f>
        <v>31364.51266101428</v>
      </c>
      <c r="F3">
        <f>OA_swiss_formatting!F3</f>
        <v>7305.1648127056551</v>
      </c>
      <c r="G3">
        <f>'0A_lancet_formatting'!F3</f>
        <v>4287.1828745948433</v>
      </c>
      <c r="I3" t="s">
        <v>36</v>
      </c>
      <c r="J3">
        <v>44480.217824637533</v>
      </c>
      <c r="K3">
        <v>10359.967190496651</v>
      </c>
      <c r="L3">
        <v>6079.9550809876173</v>
      </c>
      <c r="M3">
        <v>31364.51266101428</v>
      </c>
      <c r="N3">
        <v>7305.1648127056551</v>
      </c>
      <c r="O3">
        <v>4287.1828745948433</v>
      </c>
    </row>
    <row r="4" spans="1:15" x14ac:dyDescent="0.2">
      <c r="A4" s="2" t="s">
        <v>42</v>
      </c>
      <c r="B4" s="21">
        <f>ConvBASE_formatting!F4</f>
        <v>29644.31024203316</v>
      </c>
      <c r="C4">
        <f>BAU_swiss_formatting!F4</f>
        <v>6904.5093866931884</v>
      </c>
      <c r="D4">
        <f>BAU_Lancet_formatting!F4</f>
        <v>4052.0501808017289</v>
      </c>
      <c r="E4">
        <f>OrgBASE_formatting!F4</f>
        <v>17096.330547362639</v>
      </c>
      <c r="F4">
        <f>OA_swiss_formatting!F4</f>
        <v>3981.9369645815359</v>
      </c>
      <c r="G4">
        <f>'0A_lancet_formatting'!F4</f>
        <v>2336.8797829966202</v>
      </c>
      <c r="I4" t="s">
        <v>42</v>
      </c>
      <c r="J4">
        <v>29644.31024203316</v>
      </c>
      <c r="K4">
        <v>6904.5093866931884</v>
      </c>
      <c r="L4">
        <v>4052.0501808017289</v>
      </c>
      <c r="M4">
        <v>17096.330547362639</v>
      </c>
      <c r="N4">
        <v>3981.9369645815359</v>
      </c>
      <c r="O4">
        <v>2336.8797829966202</v>
      </c>
    </row>
    <row r="5" spans="1:15" x14ac:dyDescent="0.2">
      <c r="A5" s="2" t="s">
        <v>37</v>
      </c>
      <c r="B5" s="21">
        <f>ConvBASE_formatting!F5</f>
        <v>68276.741097260834</v>
      </c>
      <c r="C5">
        <f>BAU_swiss_formatting!F5</f>
        <v>15902.45804169286</v>
      </c>
      <c r="D5">
        <f>BAU_Lancet_formatting!F5</f>
        <v>9332.6772945260436</v>
      </c>
      <c r="E5">
        <f>OrgBASE_formatting!F5</f>
        <v>47846.854601489147</v>
      </c>
      <c r="F5">
        <f>OA_swiss_formatting!F5</f>
        <v>11144.09659130151</v>
      </c>
      <c r="G5">
        <f>'0A_lancet_formatting'!F5</f>
        <v>6540.1371884124846</v>
      </c>
      <c r="I5" t="s">
        <v>37</v>
      </c>
      <c r="J5">
        <v>68276.741097260834</v>
      </c>
      <c r="K5">
        <v>15902.45804169286</v>
      </c>
      <c r="L5">
        <v>9332.6772945260436</v>
      </c>
      <c r="M5">
        <v>47846.854601489147</v>
      </c>
      <c r="N5">
        <v>11144.09659130151</v>
      </c>
      <c r="O5">
        <v>6540.1371884124846</v>
      </c>
    </row>
    <row r="6" spans="1:15" x14ac:dyDescent="0.2">
      <c r="A6" s="2" t="s">
        <v>39</v>
      </c>
      <c r="B6" s="21">
        <f>ConvBASE_formatting!F6</f>
        <v>11800.041333481229</v>
      </c>
      <c r="C6">
        <f>BAU_swiss_formatting!F6</f>
        <v>2748.368758969003</v>
      </c>
      <c r="D6">
        <f>BAU_Lancet_formatting!F6</f>
        <v>1612.935474916321</v>
      </c>
      <c r="E6">
        <f>OrgBASE_formatting!F6</f>
        <v>5412.5481280370868</v>
      </c>
      <c r="F6">
        <f>OA_swiss_formatting!F6</f>
        <v>1260.646277509665</v>
      </c>
      <c r="G6">
        <f>'0A_lancet_formatting'!F6</f>
        <v>739.83561910349704</v>
      </c>
      <c r="I6" t="s">
        <v>39</v>
      </c>
      <c r="J6">
        <v>11800.041333481229</v>
      </c>
      <c r="K6">
        <v>2748.368758969003</v>
      </c>
      <c r="L6">
        <v>1612.935474916321</v>
      </c>
      <c r="M6">
        <v>5412.5481280370868</v>
      </c>
      <c r="N6">
        <v>1260.646277509665</v>
      </c>
      <c r="O6">
        <v>739.83561910349704</v>
      </c>
    </row>
    <row r="7" spans="1:15" x14ac:dyDescent="0.2">
      <c r="A7" s="2" t="s">
        <v>40</v>
      </c>
      <c r="B7" s="21">
        <f>ConvBASE_formatting!F7</f>
        <v>941.29699117985297</v>
      </c>
      <c r="C7">
        <f>BAU_swiss_formatting!F7</f>
        <v>1223.4582164502481</v>
      </c>
      <c r="D7">
        <f>BAU_Lancet_formatting!F7</f>
        <v>96.752613952183793</v>
      </c>
      <c r="E7">
        <f>OrgBASE_formatting!F7</f>
        <v>500.24415918663982</v>
      </c>
      <c r="F7">
        <f>OA_swiss_formatting!F7</f>
        <v>650.19630629117853</v>
      </c>
      <c r="G7">
        <f>'0A_lancet_formatting'!F7</f>
        <v>51.418341362117438</v>
      </c>
      <c r="I7" t="s">
        <v>40</v>
      </c>
      <c r="J7">
        <v>941.29699117985297</v>
      </c>
      <c r="K7">
        <v>1223.4582164502481</v>
      </c>
      <c r="L7">
        <v>96.752613952183793</v>
      </c>
      <c r="M7">
        <v>500.24415918663982</v>
      </c>
      <c r="N7">
        <v>650.19630629117853</v>
      </c>
      <c r="O7">
        <v>51.418341362117438</v>
      </c>
    </row>
    <row r="8" spans="1:15" x14ac:dyDescent="0.2">
      <c r="A8" s="2" t="s">
        <v>34</v>
      </c>
      <c r="B8" s="21">
        <f>ConvBASE_formatting!F8</f>
        <v>197.19845533426351</v>
      </c>
      <c r="C8">
        <f>BAU_swiss_formatting!F8</f>
        <v>45.929845382816268</v>
      </c>
      <c r="D8">
        <f>BAU_Lancet_formatting!F8</f>
        <v>26.954853395712561</v>
      </c>
      <c r="E8">
        <f>OrgBASE_formatting!F8</f>
        <v>99.042601368741003</v>
      </c>
      <c r="F8">
        <f>OA_swiss_formatting!F8</f>
        <v>23.068189654261371</v>
      </c>
      <c r="G8">
        <f>'0A_lancet_formatting'!F8</f>
        <v>13.53803099166849</v>
      </c>
      <c r="I8" t="s">
        <v>34</v>
      </c>
      <c r="J8">
        <v>197.19845533426351</v>
      </c>
      <c r="K8">
        <v>45.929845382816268</v>
      </c>
      <c r="L8">
        <v>26.954853395712561</v>
      </c>
      <c r="M8">
        <v>99.042601368741003</v>
      </c>
      <c r="N8">
        <v>23.068189654261371</v>
      </c>
      <c r="O8">
        <v>13.53803099166849</v>
      </c>
    </row>
    <row r="9" spans="1:15" x14ac:dyDescent="0.2">
      <c r="A9" s="2" t="s">
        <v>35</v>
      </c>
      <c r="B9" s="21">
        <f>ConvBASE_formatting!F9</f>
        <v>2255.0015085266409</v>
      </c>
      <c r="C9">
        <f>BAU_swiss_formatting!F9</f>
        <v>2930.956063353105</v>
      </c>
      <c r="D9">
        <f>BAU_Lancet_formatting!F9</f>
        <v>231.78369044035671</v>
      </c>
      <c r="E9">
        <f>OrgBASE_formatting!F9</f>
        <v>1132.5708161168741</v>
      </c>
      <c r="F9">
        <f>OA_swiss_formatting!F9</f>
        <v>1472.067884709935</v>
      </c>
      <c r="G9">
        <f>'0A_lancet_formatting'!F9</f>
        <v>116.4129790831642</v>
      </c>
      <c r="I9" t="s">
        <v>35</v>
      </c>
      <c r="J9">
        <v>2255.0015085266409</v>
      </c>
      <c r="K9">
        <v>2930.956063353105</v>
      </c>
      <c r="L9">
        <v>231.78369044035671</v>
      </c>
      <c r="M9">
        <v>1132.5708161168741</v>
      </c>
      <c r="N9">
        <v>1472.067884709935</v>
      </c>
      <c r="O9">
        <v>116.4129790831642</v>
      </c>
    </row>
    <row r="10" spans="1:15" x14ac:dyDescent="0.2">
      <c r="A10" s="2" t="s">
        <v>41</v>
      </c>
      <c r="B10" s="21">
        <f>ConvBASE_formatting!F10</f>
        <v>260083.47943081649</v>
      </c>
      <c r="C10">
        <f>BAU_swiss_formatting!F10</f>
        <v>60576.508962170941</v>
      </c>
      <c r="D10">
        <f>BAU_Lancet_formatting!F10</f>
        <v>35550.542456436757</v>
      </c>
      <c r="E10">
        <f>OrgBASE_formatting!F10</f>
        <v>227735.58550889799</v>
      </c>
      <c r="F10">
        <f>OA_swiss_formatting!F10</f>
        <v>53042.303058909441</v>
      </c>
      <c r="G10">
        <f>'0A_lancet_formatting'!F10</f>
        <v>31128.942211914589</v>
      </c>
      <c r="I10" t="s">
        <v>41</v>
      </c>
      <c r="J10">
        <v>260083.47943081649</v>
      </c>
      <c r="K10">
        <v>60576.508962170941</v>
      </c>
      <c r="L10">
        <v>35550.542456436757</v>
      </c>
      <c r="M10">
        <v>227735.58550889799</v>
      </c>
      <c r="N10">
        <v>53042.303058909441</v>
      </c>
      <c r="O10">
        <v>31128.942211914589</v>
      </c>
    </row>
    <row r="11" spans="1:15" x14ac:dyDescent="0.2">
      <c r="A11" s="2" t="s">
        <v>33</v>
      </c>
      <c r="B11" s="21">
        <f>ConvBASE_formatting!F11</f>
        <v>10326.354691671981</v>
      </c>
      <c r="C11">
        <f>BAU_swiss_formatting!F11</f>
        <v>14196.405642627191</v>
      </c>
      <c r="D11">
        <f>BAU_Lancet_formatting!F11</f>
        <v>4921.4206227774239</v>
      </c>
      <c r="E11">
        <f>OrgBASE_formatting!F11</f>
        <v>10665.24038288546</v>
      </c>
      <c r="F11">
        <f>OA_swiss_formatting!F11</f>
        <v>14662.29693559513</v>
      </c>
      <c r="G11">
        <f>'0A_lancet_formatting'!F11</f>
        <v>5082.9296043396462</v>
      </c>
      <c r="I11" t="s">
        <v>33</v>
      </c>
      <c r="J11">
        <v>10326.354691671981</v>
      </c>
      <c r="K11">
        <v>14196.405642627191</v>
      </c>
      <c r="L11">
        <v>4921.4206227774239</v>
      </c>
      <c r="M11">
        <v>10665.24038288546</v>
      </c>
      <c r="N11">
        <v>14662.29693559513</v>
      </c>
      <c r="O11">
        <v>5082.9296043396462</v>
      </c>
    </row>
    <row r="12" spans="1:15" x14ac:dyDescent="0.2">
      <c r="A12" s="2" t="s">
        <v>38</v>
      </c>
      <c r="B12" s="21">
        <f>ConvBASE_formatting!F12</f>
        <v>183337.70909041</v>
      </c>
      <c r="C12">
        <f>BAU_swiss_formatting!F12</f>
        <v>28840.876918235761</v>
      </c>
      <c r="D12">
        <f>BAU_Lancet_formatting!F12</f>
        <v>146583.34091952801</v>
      </c>
      <c r="E12">
        <f>OrgBASE_formatting!F12</f>
        <v>273941.56747871061</v>
      </c>
      <c r="F12">
        <f>OA_swiss_formatting!F12</f>
        <v>43093.780704688303</v>
      </c>
      <c r="G12">
        <f>'0A_lancet_formatting'!F12</f>
        <v>219023.51882208689</v>
      </c>
      <c r="I12" t="s">
        <v>38</v>
      </c>
      <c r="J12">
        <v>183337.70909041</v>
      </c>
      <c r="K12">
        <v>28840.876918235761</v>
      </c>
      <c r="L12">
        <v>146583.34091952801</v>
      </c>
      <c r="M12">
        <v>273941.56747871061</v>
      </c>
      <c r="N12">
        <v>43093.780704688303</v>
      </c>
      <c r="O12">
        <v>219023.51882208689</v>
      </c>
    </row>
    <row r="13" spans="1:15" x14ac:dyDescent="0.2">
      <c r="A13" s="2" t="s">
        <v>31</v>
      </c>
      <c r="B13" s="21">
        <f>ConvBASE_formatting!F13</f>
        <v>38679.113408782781</v>
      </c>
      <c r="C13">
        <f>BAU_swiss_formatting!F13</f>
        <v>29812.168967252761</v>
      </c>
      <c r="D13">
        <f>BAU_Lancet_formatting!F13</f>
        <v>29034.460208912391</v>
      </c>
      <c r="E13">
        <f>OrgBASE_formatting!F13</f>
        <v>38679.113408782781</v>
      </c>
      <c r="F13">
        <f>OA_swiss_formatting!F13</f>
        <v>29812.168967252761</v>
      </c>
      <c r="G13">
        <f>'0A_lancet_formatting'!F13</f>
        <v>29034.460208912391</v>
      </c>
      <c r="I13" t="s">
        <v>31</v>
      </c>
      <c r="J13">
        <v>38679.113408782781</v>
      </c>
      <c r="K13">
        <v>29812.168967252761</v>
      </c>
      <c r="L13">
        <v>29034.460208912391</v>
      </c>
      <c r="M13">
        <v>38679.113408782781</v>
      </c>
      <c r="N13">
        <v>29812.168967252761</v>
      </c>
      <c r="O13">
        <v>29034.460208912391</v>
      </c>
    </row>
    <row r="14" spans="1:15" x14ac:dyDescent="0.2">
      <c r="A14" s="2" t="s">
        <v>23</v>
      </c>
      <c r="B14" s="21">
        <f>ConvBASE_formatting!F14</f>
        <v>13627.847483961241</v>
      </c>
      <c r="C14">
        <f>BAU_swiss_formatting!F14</f>
        <v>5866.4926805214473</v>
      </c>
      <c r="D14">
        <f>BAU_Lancet_formatting!F14</f>
        <v>11102.655670357521</v>
      </c>
      <c r="E14">
        <f>OrgBASE_formatting!F14</f>
        <v>19277.730424652331</v>
      </c>
      <c r="F14">
        <f>OA_swiss_formatting!F14</f>
        <v>7917.6953702141191</v>
      </c>
      <c r="G14">
        <f>'0A_lancet_formatting'!F14</f>
        <v>15581.691749934729</v>
      </c>
      <c r="I14" t="s">
        <v>23</v>
      </c>
      <c r="J14">
        <v>11037.5472925171</v>
      </c>
      <c r="K14">
        <v>5866.4926805214473</v>
      </c>
      <c r="L14">
        <v>11102.655670357521</v>
      </c>
      <c r="M14">
        <v>19277.730424652331</v>
      </c>
      <c r="N14">
        <v>7917.6953702141191</v>
      </c>
      <c r="O14">
        <v>15581.691749934729</v>
      </c>
    </row>
    <row r="15" spans="1:15" x14ac:dyDescent="0.2">
      <c r="A15" s="2" t="s">
        <v>24</v>
      </c>
      <c r="B15" s="21">
        <f>ConvBASE_formatting!F15</f>
        <v>3545.9977909621421</v>
      </c>
      <c r="C15">
        <f>BAU_swiss_formatting!F15</f>
        <v>1456.4022669591191</v>
      </c>
      <c r="D15">
        <f>BAU_Lancet_formatting!F15</f>
        <v>2866.1384565303688</v>
      </c>
      <c r="E15">
        <f>OrgBASE_formatting!F15</f>
        <v>5190.1581912525526</v>
      </c>
      <c r="F15">
        <f>OA_swiss_formatting!F15</f>
        <v>2131.6872150576478</v>
      </c>
      <c r="G15">
        <f>'0A_lancet_formatting'!F15</f>
        <v>4195.0708557516591</v>
      </c>
      <c r="I15" t="s">
        <v>24</v>
      </c>
      <c r="J15">
        <v>2872.604071293546</v>
      </c>
      <c r="K15">
        <v>1456.4022669591191</v>
      </c>
      <c r="L15">
        <v>2866.1384565303688</v>
      </c>
      <c r="M15">
        <v>5190.1581912525526</v>
      </c>
      <c r="N15">
        <v>2131.6872150576478</v>
      </c>
      <c r="O15">
        <v>4195.0708557516591</v>
      </c>
    </row>
    <row r="16" spans="1:15" x14ac:dyDescent="0.2">
      <c r="A16" s="2" t="s">
        <v>25</v>
      </c>
      <c r="B16" s="21">
        <f>ConvBASE_formatting!F16</f>
        <v>14978.153505645951</v>
      </c>
      <c r="C16">
        <f>BAU_swiss_formatting!F16</f>
        <v>4724.9381823961976</v>
      </c>
      <c r="D16">
        <f>BAU_Lancet_formatting!F16</f>
        <v>11642.22362573483</v>
      </c>
      <c r="E16">
        <f>OrgBASE_formatting!F16</f>
        <v>9302.3011671864097</v>
      </c>
      <c r="F16">
        <f>OA_swiss_formatting!F16</f>
        <v>3820.6150444754721</v>
      </c>
      <c r="G16">
        <f>'0A_lancet_formatting'!F16</f>
        <v>7518.8098473874552</v>
      </c>
      <c r="I16" t="s">
        <v>25</v>
      </c>
      <c r="J16">
        <v>8479.8995417311489</v>
      </c>
      <c r="K16">
        <v>4724.9381823961976</v>
      </c>
      <c r="L16">
        <v>11642.22362573483</v>
      </c>
      <c r="M16">
        <v>9302.3011671864097</v>
      </c>
      <c r="N16">
        <v>3820.6150444754721</v>
      </c>
      <c r="O16">
        <v>7518.8098473874552</v>
      </c>
    </row>
    <row r="17" spans="1:15" x14ac:dyDescent="0.2">
      <c r="A17" s="2" t="s">
        <v>26</v>
      </c>
      <c r="B17" s="21">
        <f>ConvBASE_formatting!F17</f>
        <v>113.1490250756238</v>
      </c>
      <c r="C17">
        <f>BAU_swiss_formatting!F17</f>
        <v>46.472250220900413</v>
      </c>
      <c r="D17">
        <f>BAU_Lancet_formatting!F17</f>
        <v>91.455435453097536</v>
      </c>
      <c r="E17">
        <f>OrgBASE_formatting!F17</f>
        <v>43.132959936123278</v>
      </c>
      <c r="F17">
        <f>OA_swiss_formatting!F17</f>
        <v>17.715448326486982</v>
      </c>
      <c r="G17">
        <f>'0A_lancet_formatting'!F17</f>
        <v>34.86325782040695</v>
      </c>
      <c r="I17" t="s">
        <v>26</v>
      </c>
      <c r="J17">
        <v>47.294536664464211</v>
      </c>
      <c r="K17">
        <v>46.472250220900413</v>
      </c>
      <c r="L17">
        <v>91.455435453097536</v>
      </c>
      <c r="M17">
        <v>43.132959936123278</v>
      </c>
      <c r="N17">
        <v>17.715448326486982</v>
      </c>
      <c r="O17">
        <v>34.86325782040695</v>
      </c>
    </row>
    <row r="18" spans="1:15" x14ac:dyDescent="0.2">
      <c r="A18" s="2" t="s">
        <v>27</v>
      </c>
      <c r="B18" s="21">
        <f>ConvBASE_formatting!F18</f>
        <v>5001.6875645709642</v>
      </c>
      <c r="C18">
        <f>BAU_swiss_formatting!F18</f>
        <v>2668.000444655645</v>
      </c>
      <c r="D18">
        <f>BAU_Lancet_formatting!F18</f>
        <v>4242.4119277825448</v>
      </c>
      <c r="E18">
        <f>OrgBASE_formatting!F18</f>
        <v>5619.7090552143836</v>
      </c>
      <c r="F18">
        <f>OA_swiss_formatting!F18</f>
        <v>2308.111141108237</v>
      </c>
      <c r="G18">
        <f>'0A_lancet_formatting'!F18</f>
        <v>4542.2657280594622</v>
      </c>
      <c r="I18" t="s">
        <v>27</v>
      </c>
      <c r="J18">
        <v>361.55096442424161</v>
      </c>
      <c r="K18">
        <v>2668.000444655645</v>
      </c>
      <c r="L18">
        <v>4242.4119277825448</v>
      </c>
      <c r="M18">
        <v>5619.7090552143836</v>
      </c>
      <c r="N18">
        <v>2308.111141108237</v>
      </c>
      <c r="O18">
        <v>4542.2657280594622</v>
      </c>
    </row>
    <row r="19" spans="1:15" x14ac:dyDescent="0.2">
      <c r="A19" s="2" t="s">
        <v>28</v>
      </c>
      <c r="B19" s="21">
        <f>ConvBASE_formatting!F19</f>
        <v>820.39477777514003</v>
      </c>
      <c r="C19">
        <f>BAU_swiss_formatting!F19</f>
        <v>448.06309485349732</v>
      </c>
      <c r="D19">
        <f>BAU_Lancet_formatting!F19</f>
        <v>699.25498434083738</v>
      </c>
      <c r="E19">
        <f>OrgBASE_formatting!F19</f>
        <v>1023.802504812171</v>
      </c>
      <c r="F19">
        <f>OA_swiss_formatting!F19</f>
        <v>420.49329323532822</v>
      </c>
      <c r="G19">
        <f>'0A_lancet_formatting'!F19</f>
        <v>827.51312998931576</v>
      </c>
      <c r="I19" t="s">
        <v>28</v>
      </c>
      <c r="J19">
        <v>791.98703470282703</v>
      </c>
      <c r="K19">
        <v>448.06309485349732</v>
      </c>
      <c r="L19">
        <v>699.25498434083738</v>
      </c>
      <c r="M19">
        <v>1023.802504812171</v>
      </c>
      <c r="N19">
        <v>420.49329323532822</v>
      </c>
      <c r="O19">
        <v>827.51312998931576</v>
      </c>
    </row>
    <row r="20" spans="1:15" x14ac:dyDescent="0.2">
      <c r="A20" s="2" t="s">
        <v>29</v>
      </c>
      <c r="B20" s="21">
        <f>ConvBASE_formatting!F20</f>
        <v>42766.38222463135</v>
      </c>
      <c r="C20">
        <f>BAU_swiss_formatting!F20</f>
        <v>18981.357481308201</v>
      </c>
      <c r="D20">
        <f>BAU_Lancet_formatting!F20</f>
        <v>35027.817078558837</v>
      </c>
      <c r="E20">
        <f>OrgBASE_formatting!F20</f>
        <v>55475.08018508253</v>
      </c>
      <c r="F20">
        <f>OA_swiss_formatting!F20</f>
        <v>22784.56933820343</v>
      </c>
      <c r="G20">
        <f>'0A_lancet_formatting'!F20</f>
        <v>44839.074943255779</v>
      </c>
      <c r="I20" t="s">
        <v>29</v>
      </c>
      <c r="J20">
        <v>38779.734080476919</v>
      </c>
      <c r="K20">
        <v>18981.357481308201</v>
      </c>
      <c r="L20">
        <v>35027.817078558837</v>
      </c>
      <c r="M20">
        <v>55475.08018508253</v>
      </c>
      <c r="N20">
        <v>22784.56933820343</v>
      </c>
      <c r="O20">
        <v>44839.074943255779</v>
      </c>
    </row>
    <row r="21" spans="1:15" x14ac:dyDescent="0.2">
      <c r="A21" s="2" t="s">
        <v>18</v>
      </c>
      <c r="B21" s="21">
        <f>ConvBASE_formatting!F21</f>
        <v>9246.3868250726136</v>
      </c>
      <c r="C21">
        <f>BAU_swiss_formatting!F21</f>
        <v>8936.8206864484364</v>
      </c>
      <c r="D21">
        <f>BAU_Lancet_formatting!F21</f>
        <v>7564.1655875686019</v>
      </c>
      <c r="E21">
        <f>OrgBASE_formatting!F21</f>
        <v>14210.33792015466</v>
      </c>
      <c r="F21">
        <f>OA_swiss_formatting!F21</f>
        <v>13695.55925058196</v>
      </c>
      <c r="G21">
        <f>'0A_lancet_formatting'!F21</f>
        <v>11412.966042151629</v>
      </c>
      <c r="I21" t="s">
        <v>18</v>
      </c>
      <c r="J21">
        <v>9246.3868250726136</v>
      </c>
      <c r="K21">
        <v>8936.8206864484364</v>
      </c>
      <c r="L21">
        <v>7564.1655875686019</v>
      </c>
      <c r="M21">
        <v>14210.33792015466</v>
      </c>
      <c r="N21">
        <v>13695.55925058196</v>
      </c>
      <c r="O21">
        <v>11412.966042151629</v>
      </c>
    </row>
    <row r="22" spans="1:15" x14ac:dyDescent="0.2">
      <c r="A22" s="2" t="s">
        <v>19</v>
      </c>
      <c r="B22" s="21">
        <f>ConvBASE_formatting!F22</f>
        <v>1526.2064803786391</v>
      </c>
      <c r="C22">
        <f>BAU_swiss_formatting!F22</f>
        <v>1470.9186648546861</v>
      </c>
      <c r="D22">
        <f>BAU_Lancet_formatting!F22</f>
        <v>1225.7655540455719</v>
      </c>
      <c r="E22">
        <f>OrgBASE_formatting!F22</f>
        <v>2398.3244691664331</v>
      </c>
      <c r="F22">
        <f>OA_swiss_formatting!F22</f>
        <v>2311.4436162002212</v>
      </c>
      <c r="G22">
        <f>'0A_lancet_formatting'!F22</f>
        <v>1926.2030135001839</v>
      </c>
      <c r="I22" t="s">
        <v>19</v>
      </c>
      <c r="J22">
        <v>1526.2064803786391</v>
      </c>
      <c r="K22">
        <v>1470.9186648546861</v>
      </c>
      <c r="L22">
        <v>1225.7655540455719</v>
      </c>
      <c r="M22">
        <v>2398.3244691664331</v>
      </c>
      <c r="N22">
        <v>2311.4436162002212</v>
      </c>
      <c r="O22">
        <v>1926.2030135001839</v>
      </c>
    </row>
    <row r="23" spans="1:15" x14ac:dyDescent="0.2">
      <c r="A23" s="2" t="s">
        <v>30</v>
      </c>
      <c r="B23" s="21">
        <f>ConvBASE_formatting!F23</f>
        <v>37237.27924837084</v>
      </c>
      <c r="C23">
        <f>BAU_swiss_formatting!F23</f>
        <v>10889.88217871344</v>
      </c>
      <c r="D23">
        <f>BAU_Lancet_formatting!F23</f>
        <v>0</v>
      </c>
      <c r="E23">
        <f>OrgBASE_formatting!F23</f>
        <v>125991.6707072352</v>
      </c>
      <c r="F23">
        <f>OA_swiss_formatting!F23</f>
        <v>29473.392183344251</v>
      </c>
      <c r="G23">
        <f>'0A_lancet_formatting'!F23</f>
        <v>0</v>
      </c>
      <c r="I23" t="s">
        <v>30</v>
      </c>
      <c r="J23">
        <v>37237.27924837084</v>
      </c>
      <c r="K23">
        <v>10889.88217871344</v>
      </c>
      <c r="L23">
        <v>0</v>
      </c>
      <c r="M23">
        <v>125991.6707072352</v>
      </c>
      <c r="N23">
        <v>29473.392183344251</v>
      </c>
      <c r="O23">
        <v>0</v>
      </c>
    </row>
    <row r="24" spans="1:15" x14ac:dyDescent="0.2">
      <c r="A24" s="2" t="s">
        <v>13</v>
      </c>
      <c r="B24" s="21">
        <f>ConvBASE_formatting!F24</f>
        <v>7708.6799580965462</v>
      </c>
      <c r="C24">
        <f>BAU_swiss_formatting!F24</f>
        <v>1589.15173023946</v>
      </c>
      <c r="D24">
        <f>BAU_Lancet_formatting!F24</f>
        <v>6264.4118011578412</v>
      </c>
      <c r="E24">
        <f>OrgBASE_formatting!F24</f>
        <v>7708.6799580965462</v>
      </c>
      <c r="F24">
        <f>OA_swiss_formatting!F24</f>
        <v>1589.15173023946</v>
      </c>
      <c r="G24">
        <f>'0A_lancet_formatting'!F24</f>
        <v>6264.4118011578412</v>
      </c>
      <c r="I24" t="s">
        <v>13</v>
      </c>
      <c r="J24">
        <v>7708.6799580965462</v>
      </c>
      <c r="K24">
        <v>1589.15173023946</v>
      </c>
      <c r="L24">
        <v>6264.4118011578412</v>
      </c>
      <c r="M24">
        <v>7708.6799580965462</v>
      </c>
      <c r="N24">
        <v>1589.15173023946</v>
      </c>
      <c r="O24">
        <v>6264.4118011578412</v>
      </c>
    </row>
    <row r="25" spans="1:15" x14ac:dyDescent="0.2">
      <c r="A25" s="2" t="s">
        <v>10</v>
      </c>
      <c r="B25" s="21">
        <f>ConvBASE_formatting!F25</f>
        <v>1076.1397939073911</v>
      </c>
      <c r="C25">
        <f>BAU_swiss_formatting!F25</f>
        <v>22887.516551010071</v>
      </c>
      <c r="D25">
        <f>BAU_Lancet_formatting!F25</f>
        <v>17748.01644690206</v>
      </c>
      <c r="E25">
        <f>OrgBASE_formatting!F25</f>
        <v>1179.8461965717429</v>
      </c>
      <c r="F25">
        <f>OA_swiss_formatting!F25</f>
        <v>27552.005603611131</v>
      </c>
      <c r="G25">
        <f>'0A_lancet_formatting'!F25</f>
        <v>21337.830426709708</v>
      </c>
      <c r="I25" t="s">
        <v>10</v>
      </c>
      <c r="J25">
        <v>729.37832159448794</v>
      </c>
      <c r="K25">
        <v>22887.516551010071</v>
      </c>
      <c r="L25">
        <v>17748.01644690206</v>
      </c>
      <c r="M25">
        <v>1179.8461965717429</v>
      </c>
      <c r="N25">
        <v>27552.005603611131</v>
      </c>
      <c r="O25">
        <v>21337.830426709708</v>
      </c>
    </row>
    <row r="26" spans="1:15" x14ac:dyDescent="0.2">
      <c r="A26" s="2" t="s">
        <v>14</v>
      </c>
      <c r="B26" s="21">
        <f>ConvBASE_formatting!F26</f>
        <v>182.96333013304459</v>
      </c>
      <c r="C26">
        <f>BAU_swiss_formatting!F26</f>
        <v>4272.5964720897973</v>
      </c>
      <c r="D26">
        <f>BAU_Lancet_formatting!F26</f>
        <v>3308.9402025695449</v>
      </c>
      <c r="E26">
        <f>OrgBASE_formatting!F26</f>
        <v>221.22116185720191</v>
      </c>
      <c r="F26">
        <f>OA_swiss_formatting!F26</f>
        <v>5166.0010506770859</v>
      </c>
      <c r="G26">
        <f>'0A_lancet_formatting'!F26</f>
        <v>4000.843205008071</v>
      </c>
      <c r="I26" t="s">
        <v>14</v>
      </c>
      <c r="J26">
        <v>90.493604182937034</v>
      </c>
      <c r="K26">
        <v>4272.5964720897973</v>
      </c>
      <c r="L26">
        <v>3308.9402025695449</v>
      </c>
      <c r="M26">
        <v>221.22116185720191</v>
      </c>
      <c r="N26">
        <v>5166.0010506770859</v>
      </c>
      <c r="O26">
        <v>4000.843205008071</v>
      </c>
    </row>
    <row r="27" spans="1:15" x14ac:dyDescent="0.2">
      <c r="A27" s="2" t="s">
        <v>15</v>
      </c>
      <c r="B27" s="21">
        <f>ConvBASE_formatting!F27</f>
        <v>813.34113511089959</v>
      </c>
      <c r="C27">
        <f>BAU_swiss_formatting!F27</f>
        <v>12825.79099234475</v>
      </c>
      <c r="D27">
        <f>BAU_Lancet_formatting!F27</f>
        <v>617.3325125981205</v>
      </c>
      <c r="E27">
        <f>OrgBASE_formatting!F27</f>
        <v>865.25452971122968</v>
      </c>
      <c r="F27">
        <f>OA_swiss_formatting!F27</f>
        <v>14087.657778158509</v>
      </c>
      <c r="G27">
        <f>'0A_lancet_formatting'!F27</f>
        <v>649.50294882317837</v>
      </c>
      <c r="I27" t="s">
        <v>15</v>
      </c>
      <c r="J27">
        <v>813.34113511089959</v>
      </c>
      <c r="K27">
        <v>12825.79099234475</v>
      </c>
      <c r="L27">
        <v>617.3325125981205</v>
      </c>
      <c r="M27">
        <v>865.25452971122968</v>
      </c>
      <c r="N27">
        <v>14087.657778158509</v>
      </c>
      <c r="O27">
        <v>649.50294882317837</v>
      </c>
    </row>
    <row r="28" spans="1:15" x14ac:dyDescent="0.2">
      <c r="A28" s="2" t="s">
        <v>16</v>
      </c>
      <c r="B28" s="21">
        <f>ConvBASE_formatting!F28</f>
        <v>25919.564935782579</v>
      </c>
      <c r="C28">
        <f>BAU_swiss_formatting!F28</f>
        <v>20401.350552806609</v>
      </c>
      <c r="D28">
        <f>BAU_Lancet_formatting!F28</f>
        <v>21180.426363709212</v>
      </c>
      <c r="E28">
        <f>OrgBASE_formatting!F28</f>
        <v>29419.087542454959</v>
      </c>
      <c r="F28">
        <f>OA_swiss_formatting!F28</f>
        <v>23141.932040680309</v>
      </c>
      <c r="G28">
        <f>'0A_lancet_formatting'!F28</f>
        <v>24028.157126061909</v>
      </c>
      <c r="I28" t="s">
        <v>16</v>
      </c>
      <c r="J28">
        <v>25821.264941696259</v>
      </c>
      <c r="K28">
        <v>20401.350552806609</v>
      </c>
      <c r="L28">
        <v>21180.426363709212</v>
      </c>
      <c r="M28">
        <v>29419.087542454959</v>
      </c>
      <c r="N28">
        <v>23141.932040680309</v>
      </c>
      <c r="O28">
        <v>24028.157126061909</v>
      </c>
    </row>
    <row r="29" spans="1:15" x14ac:dyDescent="0.2">
      <c r="A29" s="2" t="s">
        <v>17</v>
      </c>
      <c r="B29" s="21">
        <f>ConvBASE_formatting!F29</f>
        <v>4882.1419576048083</v>
      </c>
      <c r="C29">
        <f>BAU_swiss_formatting!F29</f>
        <v>3847.1941708853478</v>
      </c>
      <c r="D29">
        <f>BAU_Lancet_formatting!F29</f>
        <v>3993.310782205815</v>
      </c>
      <c r="E29">
        <f>OrgBASE_formatting!F29</f>
        <v>5517.5854771611184</v>
      </c>
      <c r="F29">
        <f>OA_swiss_formatting!F29</f>
        <v>4340.2973649961132</v>
      </c>
      <c r="G29">
        <f>'0A_lancet_formatting'!F29</f>
        <v>4506.5099524375428</v>
      </c>
      <c r="I29" t="s">
        <v>17</v>
      </c>
      <c r="J29">
        <v>4787.7915687880932</v>
      </c>
      <c r="K29">
        <v>3847.1941708853478</v>
      </c>
      <c r="L29">
        <v>3993.310782205815</v>
      </c>
      <c r="M29">
        <v>5517.5854771611184</v>
      </c>
      <c r="N29">
        <v>4340.2973649961132</v>
      </c>
      <c r="O29">
        <v>4506.5099524375428</v>
      </c>
    </row>
    <row r="30" spans="1:15" x14ac:dyDescent="0.2">
      <c r="A30" s="2" t="s">
        <v>11</v>
      </c>
      <c r="B30" s="21">
        <f>ConvBASE_formatting!F30</f>
        <v>13827.24588026277</v>
      </c>
      <c r="C30">
        <f>BAU_swiss_formatting!F30</f>
        <v>29036.072920516472</v>
      </c>
      <c r="D30">
        <f>BAU_Lancet_formatting!F30</f>
        <v>7647.648608481165</v>
      </c>
      <c r="E30">
        <f>OrgBASE_formatting!F30</f>
        <v>21626.72710894519</v>
      </c>
      <c r="F30">
        <f>OA_swiss_formatting!F30</f>
        <v>47261.224915422863</v>
      </c>
      <c r="G30">
        <f>'0A_lancet_formatting'!F30</f>
        <v>11211.007850048391</v>
      </c>
      <c r="I30" t="s">
        <v>11</v>
      </c>
      <c r="J30">
        <v>13527.93592671944</v>
      </c>
      <c r="K30">
        <v>29036.072920516472</v>
      </c>
      <c r="L30">
        <v>7647.648608481165</v>
      </c>
      <c r="M30">
        <v>21626.72710894519</v>
      </c>
      <c r="N30">
        <v>47261.224915422863</v>
      </c>
      <c r="O30">
        <v>11211.007850048391</v>
      </c>
    </row>
    <row r="31" spans="1:15" x14ac:dyDescent="0.2">
      <c r="A31" s="2" t="s">
        <v>12</v>
      </c>
      <c r="B31" s="21">
        <f>ConvBASE_formatting!F31</f>
        <v>21161.476679169398</v>
      </c>
      <c r="C31">
        <f>BAU_swiss_formatting!F31</f>
        <v>9290.1113381347313</v>
      </c>
      <c r="D31">
        <f>BAU_Lancet_formatting!F31</f>
        <v>12290.44128262676</v>
      </c>
      <c r="E31">
        <f>OrgBASE_formatting!F31</f>
        <v>27502.098838567159</v>
      </c>
      <c r="F31">
        <f>OA_swiss_formatting!F31</f>
        <v>12053.984209484741</v>
      </c>
      <c r="G31">
        <f>'0A_lancet_formatting'!F31</f>
        <v>15958.29003919157</v>
      </c>
      <c r="I31" t="s">
        <v>12</v>
      </c>
      <c r="J31">
        <v>21157.719585569281</v>
      </c>
      <c r="K31">
        <v>9290.1113381347313</v>
      </c>
      <c r="L31">
        <v>12290.44128262676</v>
      </c>
      <c r="M31">
        <v>27502.098838567159</v>
      </c>
      <c r="N31">
        <v>12053.984209484741</v>
      </c>
      <c r="O31">
        <v>15958.29003919157</v>
      </c>
    </row>
    <row r="32" spans="1:15" x14ac:dyDescent="0.2">
      <c r="A32" s="2" t="s">
        <v>20</v>
      </c>
      <c r="B32" s="21">
        <f>ConvBASE_formatting!F32</f>
        <v>2106.3658665602561</v>
      </c>
      <c r="C32">
        <f>BAU_swiss_formatting!F32</f>
        <v>2467.6872550860539</v>
      </c>
      <c r="D32">
        <f>BAU_Lancet_formatting!F32</f>
        <v>2060.9292425755052</v>
      </c>
      <c r="E32">
        <f>OrgBASE_formatting!F32</f>
        <v>2711.11778865519</v>
      </c>
      <c r="F32">
        <f>OA_swiss_formatting!F32</f>
        <v>3181.302478245349</v>
      </c>
      <c r="G32">
        <f>'0A_lancet_formatting'!F32</f>
        <v>2651.9914661547168</v>
      </c>
      <c r="I32" t="s">
        <v>20</v>
      </c>
      <c r="J32">
        <v>2106.3658665602561</v>
      </c>
      <c r="K32">
        <v>2467.6872550860539</v>
      </c>
      <c r="L32">
        <v>2060.9292425755052</v>
      </c>
      <c r="M32">
        <v>2711.11778865519</v>
      </c>
      <c r="N32">
        <v>3181.302478245349</v>
      </c>
      <c r="O32">
        <v>2651.9914661547168</v>
      </c>
    </row>
    <row r="33" spans="1:15" x14ac:dyDescent="0.2">
      <c r="A33" s="2" t="s">
        <v>21</v>
      </c>
      <c r="B33" s="21">
        <f>ConvBASE_formatting!F33</f>
        <v>22256.557490130592</v>
      </c>
      <c r="C33">
        <f>BAU_swiss_formatting!F33</f>
        <v>28774.591208467598</v>
      </c>
      <c r="D33">
        <f>BAU_Lancet_formatting!F33</f>
        <v>21436.906463136758</v>
      </c>
      <c r="E33">
        <f>OrgBASE_formatting!F33</f>
        <v>2689.9125982466699</v>
      </c>
      <c r="F33">
        <f>OA_swiss_formatting!F33</f>
        <v>3156.4197066149241</v>
      </c>
      <c r="G33">
        <f>'0A_lancet_formatting'!F33</f>
        <v>2631.2487362604629</v>
      </c>
      <c r="I33" t="s">
        <v>21</v>
      </c>
      <c r="J33">
        <v>22256.557490130592</v>
      </c>
      <c r="K33">
        <v>28774.591208467598</v>
      </c>
      <c r="L33">
        <v>21436.906463136758</v>
      </c>
      <c r="M33">
        <v>2689.9125982466699</v>
      </c>
      <c r="N33">
        <v>3156.4197066149241</v>
      </c>
      <c r="O33">
        <v>2631.2487362604629</v>
      </c>
    </row>
    <row r="34" spans="1:15" x14ac:dyDescent="0.2">
      <c r="A34" s="2" t="s">
        <v>22</v>
      </c>
      <c r="B34" s="21">
        <f>ConvBASE_formatting!F34</f>
        <v>13749.68322815518</v>
      </c>
      <c r="C34">
        <f>BAU_swiss_formatting!F34</f>
        <v>16134.26812802409</v>
      </c>
      <c r="D34">
        <f>BAU_Lancet_formatting!F34</f>
        <v>13449.818645277541</v>
      </c>
      <c r="E34">
        <f>OrgBASE_formatting!F34</f>
        <v>14611.385746397609</v>
      </c>
      <c r="F34">
        <f>OA_swiss_formatting!F34</f>
        <v>17145.414293737049</v>
      </c>
      <c r="G34">
        <f>'0A_lancet_formatting'!F34</f>
        <v>14292.728434850531</v>
      </c>
      <c r="I34" t="s">
        <v>22</v>
      </c>
      <c r="J34">
        <v>13749.68322815518</v>
      </c>
      <c r="K34">
        <v>16134.26812802409</v>
      </c>
      <c r="L34">
        <v>13449.818645277541</v>
      </c>
      <c r="M34">
        <v>14611.385746397609</v>
      </c>
      <c r="N34">
        <v>17145.414293737049</v>
      </c>
      <c r="O34">
        <v>14292.728434850531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4252-34B5-A841-9EF4-7C1A732A6607}">
  <dimension ref="A1:AH7"/>
  <sheetViews>
    <sheetView workbookViewId="0">
      <selection activeCell="F16" sqref="F16"/>
    </sheetView>
  </sheetViews>
  <sheetFormatPr baseColWidth="10" defaultRowHeight="15" x14ac:dyDescent="0.2"/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10</v>
      </c>
      <c r="Z1" t="s">
        <v>14</v>
      </c>
      <c r="AA1" t="s">
        <v>15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75</v>
      </c>
      <c r="B2">
        <v>11843.466493424499</v>
      </c>
      <c r="C2">
        <v>44480.217824637533</v>
      </c>
      <c r="D2">
        <v>29644.31024203316</v>
      </c>
      <c r="E2">
        <v>68276.741097260834</v>
      </c>
      <c r="F2">
        <v>11800.041333481229</v>
      </c>
      <c r="G2">
        <v>941.29699117985297</v>
      </c>
      <c r="H2">
        <v>197.19845533426351</v>
      </c>
      <c r="I2">
        <v>2255.0015085266409</v>
      </c>
      <c r="J2">
        <v>260083.47943081649</v>
      </c>
      <c r="K2">
        <v>10326.354691671981</v>
      </c>
      <c r="L2">
        <v>183337.70909041</v>
      </c>
      <c r="M2">
        <v>38679.113408782781</v>
      </c>
      <c r="N2">
        <v>11037.5472925171</v>
      </c>
      <c r="O2">
        <v>2872.604071293546</v>
      </c>
      <c r="P2">
        <v>8479.8995417311489</v>
      </c>
      <c r="Q2">
        <v>47.294536664464211</v>
      </c>
      <c r="R2">
        <v>361.55096442424161</v>
      </c>
      <c r="S2">
        <v>791.98703470282703</v>
      </c>
      <c r="T2">
        <v>38779.734080476919</v>
      </c>
      <c r="U2">
        <v>9246.3868250726136</v>
      </c>
      <c r="V2">
        <v>1526.2064803786391</v>
      </c>
      <c r="W2">
        <v>37237.27924837084</v>
      </c>
      <c r="X2">
        <v>7708.6799580965462</v>
      </c>
      <c r="Y2">
        <v>729.37832159448794</v>
      </c>
      <c r="Z2">
        <v>90.493604182937034</v>
      </c>
      <c r="AA2">
        <v>813.34113511089959</v>
      </c>
      <c r="AB2">
        <v>25821.264941696259</v>
      </c>
      <c r="AC2">
        <v>4787.7915687880932</v>
      </c>
      <c r="AD2">
        <v>13527.93592671944</v>
      </c>
      <c r="AE2">
        <v>21157.719585569281</v>
      </c>
      <c r="AF2">
        <v>2106.3658665602561</v>
      </c>
      <c r="AG2">
        <v>22256.557490130592</v>
      </c>
      <c r="AH2">
        <v>13749.68322815518</v>
      </c>
    </row>
    <row r="3" spans="1:34" x14ac:dyDescent="0.2">
      <c r="A3" t="s">
        <v>64</v>
      </c>
      <c r="B3">
        <v>27337.652949547341</v>
      </c>
      <c r="C3">
        <v>10359.967190496651</v>
      </c>
      <c r="D3">
        <v>6904.5093866931884</v>
      </c>
      <c r="E3">
        <v>15902.45804169286</v>
      </c>
      <c r="F3">
        <v>2748.368758969003</v>
      </c>
      <c r="G3">
        <v>1223.4582164502481</v>
      </c>
      <c r="H3">
        <v>45.929845382816268</v>
      </c>
      <c r="I3">
        <v>2930.956063353105</v>
      </c>
      <c r="J3">
        <v>60576.508962170941</v>
      </c>
      <c r="K3">
        <v>14196.405642627191</v>
      </c>
      <c r="L3">
        <v>28840.876918235761</v>
      </c>
      <c r="M3">
        <v>29812.168967252761</v>
      </c>
      <c r="N3">
        <v>5866.4926805214473</v>
      </c>
      <c r="O3">
        <v>1456.4022669591191</v>
      </c>
      <c r="P3">
        <v>4724.9381823961976</v>
      </c>
      <c r="Q3">
        <v>46.472250220900413</v>
      </c>
      <c r="R3">
        <v>2668.000444655645</v>
      </c>
      <c r="S3">
        <v>448.06309485349732</v>
      </c>
      <c r="T3">
        <v>18981.357481308201</v>
      </c>
      <c r="U3">
        <v>8936.8206864484364</v>
      </c>
      <c r="V3">
        <v>1470.9186648546861</v>
      </c>
      <c r="W3">
        <v>10889.88217871344</v>
      </c>
      <c r="X3">
        <v>1589.15173023946</v>
      </c>
      <c r="Y3">
        <v>22887.516551010071</v>
      </c>
      <c r="Z3">
        <v>4272.5964720897973</v>
      </c>
      <c r="AA3">
        <v>12825.79099234475</v>
      </c>
      <c r="AB3">
        <v>20401.350552806609</v>
      </c>
      <c r="AC3">
        <v>3847.1941708853478</v>
      </c>
      <c r="AD3">
        <v>29036.072920516472</v>
      </c>
      <c r="AE3">
        <v>9290.1113381347313</v>
      </c>
      <c r="AF3">
        <v>2467.6872550860539</v>
      </c>
      <c r="AG3">
        <v>28774.591208467598</v>
      </c>
      <c r="AH3">
        <v>16134.26812802409</v>
      </c>
    </row>
    <row r="4" spans="1:34" x14ac:dyDescent="0.2">
      <c r="A4" t="s">
        <v>65</v>
      </c>
      <c r="B4">
        <v>12298.214717847741</v>
      </c>
      <c r="C4">
        <v>6079.9550809876173</v>
      </c>
      <c r="D4">
        <v>4052.0501808017289</v>
      </c>
      <c r="E4">
        <v>9332.6772945260436</v>
      </c>
      <c r="F4">
        <v>1612.935474916321</v>
      </c>
      <c r="G4">
        <v>96.752613952183793</v>
      </c>
      <c r="H4">
        <v>26.954853395712561</v>
      </c>
      <c r="I4">
        <v>231.78369044035671</v>
      </c>
      <c r="J4">
        <v>35550.542456436757</v>
      </c>
      <c r="K4">
        <v>4921.4206227774239</v>
      </c>
      <c r="L4">
        <v>146583.34091952801</v>
      </c>
      <c r="M4">
        <v>29034.460208912391</v>
      </c>
      <c r="N4">
        <v>11102.655670357521</v>
      </c>
      <c r="O4">
        <v>2866.1384565303688</v>
      </c>
      <c r="P4">
        <v>11642.22362573483</v>
      </c>
      <c r="Q4">
        <v>91.455435453097536</v>
      </c>
      <c r="R4">
        <v>4242.4119277825448</v>
      </c>
      <c r="S4">
        <v>699.25498434083738</v>
      </c>
      <c r="T4">
        <v>35027.817078558837</v>
      </c>
      <c r="U4">
        <v>7564.1655875686019</v>
      </c>
      <c r="V4">
        <v>1225.7655540455719</v>
      </c>
      <c r="W4">
        <v>0</v>
      </c>
      <c r="X4">
        <v>6264.4118011578412</v>
      </c>
      <c r="Y4">
        <v>17748.01644690206</v>
      </c>
      <c r="Z4">
        <v>3308.9402025695449</v>
      </c>
      <c r="AA4">
        <v>617.3325125981205</v>
      </c>
      <c r="AB4">
        <v>21180.426363709212</v>
      </c>
      <c r="AC4">
        <v>3993.310782205815</v>
      </c>
      <c r="AD4">
        <v>7647.648608481165</v>
      </c>
      <c r="AE4">
        <v>12290.44128262676</v>
      </c>
      <c r="AF4">
        <v>2060.9292425755052</v>
      </c>
      <c r="AG4">
        <v>21436.906463136758</v>
      </c>
      <c r="AH4">
        <v>13449.818645277541</v>
      </c>
    </row>
    <row r="5" spans="1:34" x14ac:dyDescent="0.2">
      <c r="A5" t="s">
        <v>76</v>
      </c>
      <c r="B5">
        <v>9359.4450049583556</v>
      </c>
      <c r="C5">
        <v>31364.51266101428</v>
      </c>
      <c r="D5">
        <v>17096.330547362639</v>
      </c>
      <c r="E5">
        <v>47846.854601489147</v>
      </c>
      <c r="F5">
        <v>5412.5481280370868</v>
      </c>
      <c r="G5">
        <v>500.24415918663982</v>
      </c>
      <c r="H5">
        <v>99.042601368741003</v>
      </c>
      <c r="I5">
        <v>1132.5708161168741</v>
      </c>
      <c r="J5">
        <v>227735.58550889799</v>
      </c>
      <c r="K5">
        <v>10665.24038288546</v>
      </c>
      <c r="L5">
        <v>273941.56747871061</v>
      </c>
      <c r="M5">
        <v>38679.113408782781</v>
      </c>
      <c r="N5">
        <v>19277.730424652331</v>
      </c>
      <c r="O5">
        <v>5190.1581912525526</v>
      </c>
      <c r="P5">
        <v>9302.3011671864097</v>
      </c>
      <c r="Q5">
        <v>43.132959936123278</v>
      </c>
      <c r="R5">
        <v>5619.7090552143836</v>
      </c>
      <c r="S5">
        <v>1023.802504812171</v>
      </c>
      <c r="T5">
        <v>55475.08018508253</v>
      </c>
      <c r="U5">
        <v>14210.33792015466</v>
      </c>
      <c r="V5">
        <v>2398.3244691664331</v>
      </c>
      <c r="W5">
        <v>125991.6707072352</v>
      </c>
      <c r="X5">
        <v>7708.6799580965462</v>
      </c>
      <c r="Y5">
        <v>1179.8461965717429</v>
      </c>
      <c r="Z5">
        <v>221.22116185720191</v>
      </c>
      <c r="AA5">
        <v>865.25452971122968</v>
      </c>
      <c r="AB5">
        <v>29419.087542454959</v>
      </c>
      <c r="AC5">
        <v>5517.5854771611184</v>
      </c>
      <c r="AD5">
        <v>21626.72710894519</v>
      </c>
      <c r="AE5">
        <v>27502.098838567159</v>
      </c>
      <c r="AF5">
        <v>2711.11778865519</v>
      </c>
      <c r="AG5">
        <v>2689.9125982466699</v>
      </c>
      <c r="AH5">
        <v>14611.385746397609</v>
      </c>
    </row>
    <row r="6" spans="1:34" x14ac:dyDescent="0.2">
      <c r="A6" t="s">
        <v>66</v>
      </c>
      <c r="B6">
        <v>21603.916343916921</v>
      </c>
      <c r="C6">
        <v>7305.1648127056551</v>
      </c>
      <c r="D6">
        <v>3981.9369645815359</v>
      </c>
      <c r="E6">
        <v>11144.09659130151</v>
      </c>
      <c r="F6">
        <v>1260.646277509665</v>
      </c>
      <c r="G6">
        <v>650.19630629117853</v>
      </c>
      <c r="H6">
        <v>23.068189654261371</v>
      </c>
      <c r="I6">
        <v>1472.067884709935</v>
      </c>
      <c r="J6">
        <v>53042.303058909441</v>
      </c>
      <c r="K6">
        <v>14662.29693559513</v>
      </c>
      <c r="L6">
        <v>43093.780704688303</v>
      </c>
      <c r="M6">
        <v>29812.168967252761</v>
      </c>
      <c r="N6">
        <v>7917.6953702141191</v>
      </c>
      <c r="O6">
        <v>2131.6872150576478</v>
      </c>
      <c r="P6">
        <v>3820.6150444754721</v>
      </c>
      <c r="Q6">
        <v>17.715448326486982</v>
      </c>
      <c r="R6">
        <v>2308.111141108237</v>
      </c>
      <c r="S6">
        <v>420.49329323532822</v>
      </c>
      <c r="T6">
        <v>22784.56933820343</v>
      </c>
      <c r="U6">
        <v>13695.55925058196</v>
      </c>
      <c r="V6">
        <v>2311.4436162002212</v>
      </c>
      <c r="W6">
        <v>29473.392183344251</v>
      </c>
      <c r="X6">
        <v>1589.15173023946</v>
      </c>
      <c r="Y6">
        <v>27552.005603611131</v>
      </c>
      <c r="Z6">
        <v>5166.0010506770859</v>
      </c>
      <c r="AA6">
        <v>14087.657778158509</v>
      </c>
      <c r="AB6">
        <v>23141.932040680309</v>
      </c>
      <c r="AC6">
        <v>4340.2973649961132</v>
      </c>
      <c r="AD6">
        <v>47261.224915422863</v>
      </c>
      <c r="AE6">
        <v>12053.984209484741</v>
      </c>
      <c r="AF6">
        <v>3181.302478245349</v>
      </c>
      <c r="AG6">
        <v>3156.4197066149241</v>
      </c>
      <c r="AH6">
        <v>17145.414293737049</v>
      </c>
    </row>
    <row r="7" spans="1:34" x14ac:dyDescent="0.2">
      <c r="A7" t="s">
        <v>67</v>
      </c>
      <c r="B7">
        <v>9718.8153801736571</v>
      </c>
      <c r="C7">
        <v>4287.1828745948433</v>
      </c>
      <c r="D7">
        <v>2336.8797829966202</v>
      </c>
      <c r="E7">
        <v>6540.1371884124846</v>
      </c>
      <c r="F7">
        <v>739.83561910349704</v>
      </c>
      <c r="G7">
        <v>51.418341362117438</v>
      </c>
      <c r="H7">
        <v>13.53803099166849</v>
      </c>
      <c r="I7">
        <v>116.4129790831642</v>
      </c>
      <c r="J7">
        <v>31128.942211914589</v>
      </c>
      <c r="K7">
        <v>5082.9296043396462</v>
      </c>
      <c r="L7">
        <v>219023.51882208689</v>
      </c>
      <c r="M7">
        <v>29034.460208912391</v>
      </c>
      <c r="N7">
        <v>15581.691749934729</v>
      </c>
      <c r="O7">
        <v>4195.0708557516591</v>
      </c>
      <c r="P7">
        <v>7518.8098473874552</v>
      </c>
      <c r="Q7">
        <v>34.86325782040695</v>
      </c>
      <c r="R7">
        <v>4542.2657280594622</v>
      </c>
      <c r="S7">
        <v>827.51312998931576</v>
      </c>
      <c r="T7">
        <v>44839.074943255779</v>
      </c>
      <c r="U7">
        <v>11412.966042151629</v>
      </c>
      <c r="V7">
        <v>1926.2030135001839</v>
      </c>
      <c r="W7">
        <v>0</v>
      </c>
      <c r="X7">
        <v>6264.4118011578412</v>
      </c>
      <c r="Y7">
        <v>21337.830426709708</v>
      </c>
      <c r="Z7">
        <v>4000.843205008071</v>
      </c>
      <c r="AA7">
        <v>649.50294882317837</v>
      </c>
      <c r="AB7">
        <v>24028.157126061909</v>
      </c>
      <c r="AC7">
        <v>4506.5099524375428</v>
      </c>
      <c r="AD7">
        <v>11211.007850048391</v>
      </c>
      <c r="AE7">
        <v>15958.29003919157</v>
      </c>
      <c r="AF7">
        <v>2651.9914661547168</v>
      </c>
      <c r="AG7">
        <v>2631.2487362604629</v>
      </c>
      <c r="AH7">
        <v>14292.728434850531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D865-AE0C-A242-9C97-BCCC0CD8B511}">
  <dimension ref="A1:P34"/>
  <sheetViews>
    <sheetView workbookViewId="0">
      <selection activeCell="J1" sqref="J1:P34"/>
    </sheetView>
  </sheetViews>
  <sheetFormatPr baseColWidth="10" defaultRowHeight="15" x14ac:dyDescent="0.2"/>
  <cols>
    <col min="1" max="1" width="16.5" customWidth="1"/>
    <col min="3" max="3" width="11.1640625" bestFit="1" customWidth="1"/>
    <col min="7" max="7" width="11.1640625" bestFit="1" customWidth="1"/>
  </cols>
  <sheetData>
    <row r="1" spans="1:16" x14ac:dyDescent="0.2">
      <c r="A1" s="2" t="s">
        <v>9</v>
      </c>
      <c r="B1" s="21" t="s">
        <v>75</v>
      </c>
      <c r="C1" t="s">
        <v>64</v>
      </c>
      <c r="D1" t="s">
        <v>65</v>
      </c>
      <c r="E1" t="s">
        <v>76</v>
      </c>
      <c r="F1" t="s">
        <v>66</v>
      </c>
      <c r="G1" t="s">
        <v>67</v>
      </c>
      <c r="J1" t="s">
        <v>9</v>
      </c>
      <c r="K1" t="s">
        <v>75</v>
      </c>
      <c r="L1" t="s">
        <v>64</v>
      </c>
      <c r="M1" t="s">
        <v>65</v>
      </c>
      <c r="N1" t="s">
        <v>76</v>
      </c>
      <c r="O1" t="s">
        <v>66</v>
      </c>
      <c r="P1" t="s">
        <v>67</v>
      </c>
    </row>
    <row r="2" spans="1:16" x14ac:dyDescent="0.2">
      <c r="A2" s="2" t="s">
        <v>32</v>
      </c>
      <c r="B2" s="21">
        <f>ConvBASE_formatting!E2</f>
        <v>5176315.3124599913</v>
      </c>
      <c r="C2">
        <f>BAU_swiss_formatting!E2</f>
        <v>11948217.32708279</v>
      </c>
      <c r="D2">
        <f>BAU_Lancet_formatting!E2</f>
        <v>5375067.9495112225</v>
      </c>
      <c r="E2">
        <f>OrgBASE_formatting!E2</f>
        <v>3886281.179624144</v>
      </c>
      <c r="F2">
        <f>OA_swiss_formatting!E2</f>
        <v>8970499.1534284204</v>
      </c>
      <c r="G2">
        <f>'0A_lancet_formatting'!E2</f>
        <v>4035500.9597471971</v>
      </c>
      <c r="J2" t="s">
        <v>32</v>
      </c>
      <c r="K2">
        <v>5176315.3124599913</v>
      </c>
      <c r="L2">
        <v>11948217.32708279</v>
      </c>
      <c r="M2">
        <v>5375067.9495112225</v>
      </c>
      <c r="N2">
        <v>3886281.179624144</v>
      </c>
      <c r="O2">
        <v>8970499.1534284204</v>
      </c>
      <c r="P2">
        <v>4035500.9597471971</v>
      </c>
    </row>
    <row r="3" spans="1:16" x14ac:dyDescent="0.2">
      <c r="A3" s="2" t="s">
        <v>36</v>
      </c>
      <c r="B3" s="21">
        <f>ConvBASE_formatting!E3</f>
        <v>10249056.46983478</v>
      </c>
      <c r="C3">
        <f>BAU_swiss_formatting!E3</f>
        <v>2387126.0968111302</v>
      </c>
      <c r="D3">
        <f>BAU_Lancet_formatting!E3</f>
        <v>1400932.9541678971</v>
      </c>
      <c r="E3">
        <f>OrgBASE_formatting!E3</f>
        <v>9085645.9577629324</v>
      </c>
      <c r="F3">
        <f>OA_swiss_formatting!E3</f>
        <v>2116154.0709622102</v>
      </c>
      <c r="G3">
        <f>'0A_lancet_formatting'!E3</f>
        <v>1241907.571647678</v>
      </c>
      <c r="J3" t="s">
        <v>36</v>
      </c>
      <c r="K3">
        <v>10249056.46983478</v>
      </c>
      <c r="L3">
        <v>2387126.0968111302</v>
      </c>
      <c r="M3">
        <v>1400932.9541678971</v>
      </c>
      <c r="N3">
        <v>9085645.9577629324</v>
      </c>
      <c r="O3">
        <v>2116154.0709622102</v>
      </c>
      <c r="P3">
        <v>1241907.571647678</v>
      </c>
    </row>
    <row r="4" spans="1:16" x14ac:dyDescent="0.2">
      <c r="A4" s="2" t="s">
        <v>42</v>
      </c>
      <c r="B4" s="21">
        <f>ConvBASE_formatting!E4</f>
        <v>3503187.5982387811</v>
      </c>
      <c r="C4">
        <f>BAU_swiss_formatting!E4</f>
        <v>815933.69715482742</v>
      </c>
      <c r="D4">
        <f>BAU_Lancet_formatting!E4</f>
        <v>478847.09831090528</v>
      </c>
      <c r="E4">
        <f>OrgBASE_formatting!E4</f>
        <v>3484997.1607446498</v>
      </c>
      <c r="F4">
        <f>OA_swiss_formatting!E4</f>
        <v>811696.92978190328</v>
      </c>
      <c r="G4">
        <f>'0A_lancet_formatting'!E4</f>
        <v>476360.6661782242</v>
      </c>
      <c r="J4" t="s">
        <v>42</v>
      </c>
      <c r="K4">
        <v>3503187.5982387811</v>
      </c>
      <c r="L4">
        <v>815933.69715482742</v>
      </c>
      <c r="M4">
        <v>478847.09831090528</v>
      </c>
      <c r="N4">
        <v>3484997.1607446498</v>
      </c>
      <c r="O4">
        <v>811696.92978190328</v>
      </c>
      <c r="P4">
        <v>476360.6661782242</v>
      </c>
    </row>
    <row r="5" spans="1:16" x14ac:dyDescent="0.2">
      <c r="A5" s="2" t="s">
        <v>37</v>
      </c>
      <c r="B5" s="21">
        <f>ConvBASE_formatting!E5</f>
        <v>15672441.936436029</v>
      </c>
      <c r="C5">
        <f>BAU_swiss_formatting!E5</f>
        <v>3650296.5182537148</v>
      </c>
      <c r="D5">
        <f>BAU_Lancet_formatting!E5</f>
        <v>2142249.9178980631</v>
      </c>
      <c r="E5">
        <f>OrgBASE_formatting!E5</f>
        <v>13860237.07111642</v>
      </c>
      <c r="F5">
        <f>OA_swiss_formatting!E5</f>
        <v>3228212.6377028772</v>
      </c>
      <c r="G5">
        <f>'0A_lancet_formatting'!E5</f>
        <v>1894541.5046405289</v>
      </c>
      <c r="J5" t="s">
        <v>37</v>
      </c>
      <c r="K5">
        <v>15672441.936436029</v>
      </c>
      <c r="L5">
        <v>3650296.5182537148</v>
      </c>
      <c r="M5">
        <v>2142249.9178980631</v>
      </c>
      <c r="N5">
        <v>13860237.07111642</v>
      </c>
      <c r="O5">
        <v>3228212.6377028772</v>
      </c>
      <c r="P5">
        <v>1894541.5046405289</v>
      </c>
    </row>
    <row r="6" spans="1:16" x14ac:dyDescent="0.2">
      <c r="A6" s="2" t="s">
        <v>39</v>
      </c>
      <c r="B6" s="21">
        <f>ConvBASE_formatting!E6</f>
        <v>2187359.8566854661</v>
      </c>
      <c r="C6">
        <f>BAU_swiss_formatting!E6</f>
        <v>509461.90143248392</v>
      </c>
      <c r="D6">
        <f>BAU_Lancet_formatting!E6</f>
        <v>298987.96195275872</v>
      </c>
      <c r="E6">
        <f>OrgBASE_formatting!E6</f>
        <v>980543.81185814016</v>
      </c>
      <c r="F6">
        <f>OA_swiss_formatting!E6</f>
        <v>228380.21521711469</v>
      </c>
      <c r="G6">
        <f>'0A_lancet_formatting'!E6</f>
        <v>134029.5219448253</v>
      </c>
      <c r="J6" t="s">
        <v>39</v>
      </c>
      <c r="K6">
        <v>2187359.8566854661</v>
      </c>
      <c r="L6">
        <v>509461.90143248392</v>
      </c>
      <c r="M6">
        <v>298987.96195275872</v>
      </c>
      <c r="N6">
        <v>980543.81185814016</v>
      </c>
      <c r="O6">
        <v>228380.21521711469</v>
      </c>
      <c r="P6">
        <v>134029.5219448253</v>
      </c>
    </row>
    <row r="7" spans="1:16" x14ac:dyDescent="0.2">
      <c r="A7" s="2" t="s">
        <v>40</v>
      </c>
      <c r="B7" s="21">
        <f>ConvBASE_formatting!E7</f>
        <v>241663.034414386</v>
      </c>
      <c r="C7">
        <f>BAU_swiss_formatting!E7</f>
        <v>314103.44220476452</v>
      </c>
      <c r="D7">
        <f>BAU_Lancet_formatting!E7</f>
        <v>24839.6951167359</v>
      </c>
      <c r="E7">
        <f>OrgBASE_formatting!E7</f>
        <v>74710.468154103393</v>
      </c>
      <c r="F7">
        <f>OA_swiss_formatting!E7</f>
        <v>97105.522459401662</v>
      </c>
      <c r="G7">
        <f>'0A_lancet_formatting'!E7</f>
        <v>7679.2268022024891</v>
      </c>
      <c r="J7" t="s">
        <v>40</v>
      </c>
      <c r="K7">
        <v>241663.034414386</v>
      </c>
      <c r="L7">
        <v>314103.44220476452</v>
      </c>
      <c r="M7">
        <v>24839.6951167359</v>
      </c>
      <c r="N7">
        <v>74710.468154103393</v>
      </c>
      <c r="O7">
        <v>97105.522459401662</v>
      </c>
      <c r="P7">
        <v>7679.2268022024891</v>
      </c>
    </row>
    <row r="8" spans="1:16" x14ac:dyDescent="0.2">
      <c r="A8" s="2" t="s">
        <v>34</v>
      </c>
      <c r="B8" s="21">
        <f>ConvBASE_formatting!E8</f>
        <v>25404.746096629679</v>
      </c>
      <c r="C8">
        <f>BAU_swiss_formatting!E8</f>
        <v>5917.0649092055382</v>
      </c>
      <c r="D8">
        <f>BAU_Lancet_formatting!E8</f>
        <v>3472.548532031894</v>
      </c>
      <c r="E8">
        <f>OrgBASE_formatting!E8</f>
        <v>9834.1227638825148</v>
      </c>
      <c r="F8">
        <f>OA_swiss_formatting!E8</f>
        <v>2290.4831442778432</v>
      </c>
      <c r="G8">
        <f>'0A_lancet_formatting'!E8</f>
        <v>1344.216094018436</v>
      </c>
      <c r="J8" t="s">
        <v>34</v>
      </c>
      <c r="K8">
        <v>25404.746096629679</v>
      </c>
      <c r="L8">
        <v>5917.0649092055382</v>
      </c>
      <c r="M8">
        <v>3472.548532031894</v>
      </c>
      <c r="N8">
        <v>9834.1227638825148</v>
      </c>
      <c r="O8">
        <v>2290.4831442778432</v>
      </c>
      <c r="P8">
        <v>1344.216094018436</v>
      </c>
    </row>
    <row r="9" spans="1:16" x14ac:dyDescent="0.2">
      <c r="A9" s="2" t="s">
        <v>35</v>
      </c>
      <c r="B9" s="21">
        <f>ConvBASE_formatting!E9</f>
        <v>672003.24527943181</v>
      </c>
      <c r="C9">
        <f>BAU_swiss_formatting!E9</f>
        <v>873441.53824163415</v>
      </c>
      <c r="D9">
        <f>BAU_Lancet_formatting!E9</f>
        <v>69072.854980275399</v>
      </c>
      <c r="E9">
        <f>OrgBASE_formatting!E9</f>
        <v>260131.0159396599</v>
      </c>
      <c r="F9">
        <f>OA_swiss_formatting!E9</f>
        <v>338107.3474016001</v>
      </c>
      <c r="G9">
        <f>'0A_lancet_formatting'!E9</f>
        <v>26737.954118659651</v>
      </c>
      <c r="J9" t="s">
        <v>35</v>
      </c>
      <c r="K9">
        <v>672003.24527943181</v>
      </c>
      <c r="L9">
        <v>873441.53824163415</v>
      </c>
      <c r="M9">
        <v>69072.854980275399</v>
      </c>
      <c r="N9">
        <v>260131.0159396599</v>
      </c>
      <c r="O9">
        <v>338107.3474016001</v>
      </c>
      <c r="P9">
        <v>26737.954118659651</v>
      </c>
    </row>
    <row r="10" spans="1:16" x14ac:dyDescent="0.2">
      <c r="A10" s="2" t="s">
        <v>41</v>
      </c>
      <c r="B10" s="21">
        <f>ConvBASE_formatting!E10</f>
        <v>25744680.156685721</v>
      </c>
      <c r="C10">
        <f>BAU_swiss_formatting!E10</f>
        <v>5996239.5599007569</v>
      </c>
      <c r="D10">
        <f>BAU_Lancet_formatting!E10</f>
        <v>3519013.767966365</v>
      </c>
      <c r="E10">
        <f>OrgBASE_formatting!E10</f>
        <v>34563615.602019303</v>
      </c>
      <c r="F10">
        <f>OA_swiss_formatting!E10</f>
        <v>8050273.6077771513</v>
      </c>
      <c r="G10">
        <f>'0A_lancet_formatting'!E10</f>
        <v>4724464.9548546281</v>
      </c>
      <c r="J10" t="s">
        <v>41</v>
      </c>
      <c r="K10">
        <v>25744680.156685721</v>
      </c>
      <c r="L10">
        <v>5996239.5599007569</v>
      </c>
      <c r="M10">
        <v>3519013.767966365</v>
      </c>
      <c r="N10">
        <v>34563615.602019303</v>
      </c>
      <c r="O10">
        <v>8050273.6077771513</v>
      </c>
      <c r="P10">
        <v>4724464.9548546281</v>
      </c>
    </row>
    <row r="11" spans="1:16" x14ac:dyDescent="0.2">
      <c r="A11" s="2" t="s">
        <v>33</v>
      </c>
      <c r="B11" s="21">
        <f>ConvBASE_formatting!E11</f>
        <v>972031.97483592457</v>
      </c>
      <c r="C11">
        <f>BAU_swiss_formatting!E11</f>
        <v>1336324.445983218</v>
      </c>
      <c r="D11">
        <f>BAU_Lancet_formatting!E11</f>
        <v>463259.14127418218</v>
      </c>
      <c r="E11">
        <f>OrgBASE_formatting!E11</f>
        <v>1008475.22070642</v>
      </c>
      <c r="F11">
        <f>OA_swiss_formatting!E11</f>
        <v>1386425.678873156</v>
      </c>
      <c r="G11">
        <f>'0A_lancet_formatting'!E11</f>
        <v>480627.56867602741</v>
      </c>
      <c r="J11" t="s">
        <v>33</v>
      </c>
      <c r="K11">
        <v>972031.97483592457</v>
      </c>
      <c r="L11">
        <v>1336324.445983218</v>
      </c>
      <c r="M11">
        <v>463259.14127418218</v>
      </c>
      <c r="N11">
        <v>1008475.22070642</v>
      </c>
      <c r="O11">
        <v>1386425.678873156</v>
      </c>
      <c r="P11">
        <v>480627.56867602741</v>
      </c>
    </row>
    <row r="12" spans="1:16" x14ac:dyDescent="0.2">
      <c r="A12" s="2" t="s">
        <v>38</v>
      </c>
      <c r="B12" s="21">
        <f>ConvBASE_formatting!E12</f>
        <v>13603747.34854704</v>
      </c>
      <c r="C12">
        <f>BAU_swiss_formatting!E12</f>
        <v>2140007.1204813789</v>
      </c>
      <c r="D12">
        <f>BAU_Lancet_formatting!E12</f>
        <v>10876555.32115243</v>
      </c>
      <c r="E12">
        <f>OrgBASE_formatting!E12</f>
        <v>22876611.262358502</v>
      </c>
      <c r="F12">
        <f>OA_swiss_formatting!E12</f>
        <v>3598722.4504842418</v>
      </c>
      <c r="G12">
        <f>'0A_lancet_formatting'!E12</f>
        <v>18290454.944542639</v>
      </c>
      <c r="J12" t="s">
        <v>38</v>
      </c>
      <c r="K12">
        <v>13603747.34854704</v>
      </c>
      <c r="L12">
        <v>2140007.1204813789</v>
      </c>
      <c r="M12">
        <v>10876555.32115243</v>
      </c>
      <c r="N12">
        <v>22876611.262358502</v>
      </c>
      <c r="O12">
        <v>3598722.4504842418</v>
      </c>
      <c r="P12">
        <v>18290454.944542639</v>
      </c>
    </row>
    <row r="13" spans="1:16" x14ac:dyDescent="0.2">
      <c r="A13" s="2" t="s">
        <v>31</v>
      </c>
      <c r="B13" s="21">
        <f>ConvBASE_formatting!E13</f>
        <v>152414.12545603691</v>
      </c>
      <c r="C13">
        <f>BAU_swiss_formatting!E13</f>
        <v>117474.1420019127</v>
      </c>
      <c r="D13">
        <f>BAU_Lancet_formatting!E13</f>
        <v>114409.5991565476</v>
      </c>
      <c r="E13">
        <f>OrgBASE_formatting!E13</f>
        <v>152414.12545603691</v>
      </c>
      <c r="F13">
        <f>OA_swiss_formatting!E13</f>
        <v>117474.1420019127</v>
      </c>
      <c r="G13">
        <f>'0A_lancet_formatting'!E13</f>
        <v>114409.5991565476</v>
      </c>
      <c r="J13" t="s">
        <v>31</v>
      </c>
      <c r="K13">
        <v>152414.12545603691</v>
      </c>
      <c r="L13">
        <v>117474.1420019127</v>
      </c>
      <c r="M13">
        <v>114409.5991565476</v>
      </c>
      <c r="N13">
        <v>152414.12545603691</v>
      </c>
      <c r="O13">
        <v>117474.1420019127</v>
      </c>
      <c r="P13">
        <v>114409.5991565476</v>
      </c>
    </row>
    <row r="14" spans="1:16" x14ac:dyDescent="0.2">
      <c r="A14" s="2" t="s">
        <v>23</v>
      </c>
      <c r="B14" s="21">
        <f>ConvBASE_formatting!E14</f>
        <v>892271.8478856514</v>
      </c>
      <c r="C14">
        <f>BAU_swiss_formatting!E14</f>
        <v>436042.67628524703</v>
      </c>
      <c r="D14">
        <f>BAU_Lancet_formatting!E14</f>
        <v>743835.62786618283</v>
      </c>
      <c r="E14">
        <f>OrgBASE_formatting!E14</f>
        <v>2351861.888020643</v>
      </c>
      <c r="F14">
        <f>OA_swiss_formatting!E14</f>
        <v>965950.11819187761</v>
      </c>
      <c r="G14">
        <f>'0A_lancet_formatting'!E14</f>
        <v>1900949.238853052</v>
      </c>
      <c r="J14" t="s">
        <v>23</v>
      </c>
      <c r="K14">
        <v>740008.41701979609</v>
      </c>
      <c r="L14">
        <v>436042.67628524703</v>
      </c>
      <c r="M14">
        <v>743835.62786618283</v>
      </c>
      <c r="N14">
        <v>2351861.888020643</v>
      </c>
      <c r="O14">
        <v>965950.11819187761</v>
      </c>
      <c r="P14">
        <v>1900949.238853052</v>
      </c>
    </row>
    <row r="15" spans="1:16" x14ac:dyDescent="0.2">
      <c r="A15" s="2" t="s">
        <v>24</v>
      </c>
      <c r="B15" s="21">
        <f>ConvBASE_formatting!E15</f>
        <v>208441.39659103419</v>
      </c>
      <c r="C15">
        <f>BAU_swiss_formatting!E15</f>
        <v>85610.465775540579</v>
      </c>
      <c r="D15">
        <f>BAU_Lancet_formatting!E15</f>
        <v>168477.7988934849</v>
      </c>
      <c r="E15">
        <f>OrgBASE_formatting!E15</f>
        <v>633193.58523632691</v>
      </c>
      <c r="F15">
        <f>OA_swiss_formatting!E15</f>
        <v>260063.49335935171</v>
      </c>
      <c r="G15">
        <f>'0A_lancet_formatting'!E15</f>
        <v>511794.02584505238</v>
      </c>
      <c r="J15" t="s">
        <v>24</v>
      </c>
      <c r="K15">
        <v>168857.8616714401</v>
      </c>
      <c r="L15">
        <v>85610.465775540579</v>
      </c>
      <c r="M15">
        <v>168477.7988934849</v>
      </c>
      <c r="N15">
        <v>633193.58523632691</v>
      </c>
      <c r="O15">
        <v>260063.49335935171</v>
      </c>
      <c r="P15">
        <v>511794.02584505238</v>
      </c>
    </row>
    <row r="16" spans="1:16" x14ac:dyDescent="0.2">
      <c r="A16" s="2" t="s">
        <v>25</v>
      </c>
      <c r="B16" s="21">
        <f>ConvBASE_formatting!E16</f>
        <v>829193.38923156564</v>
      </c>
      <c r="C16">
        <f>BAU_swiss_formatting!E16</f>
        <v>522148.90446338127</v>
      </c>
      <c r="D16">
        <f>BAU_Lancet_formatting!E16</f>
        <v>729295.0803686385</v>
      </c>
      <c r="E16">
        <f>OrgBASE_formatting!E16</f>
        <v>1551519.7420869551</v>
      </c>
      <c r="F16">
        <f>OA_swiss_formatting!E16</f>
        <v>637235.83679790108</v>
      </c>
      <c r="G16">
        <f>'0A_lancet_formatting'!E16</f>
        <v>1254053.347183537</v>
      </c>
      <c r="J16" t="s">
        <v>25</v>
      </c>
      <c r="K16">
        <v>634595.59943204001</v>
      </c>
      <c r="L16">
        <v>522148.90446338127</v>
      </c>
      <c r="M16">
        <v>729295.0803686385</v>
      </c>
      <c r="N16">
        <v>1551519.7420869551</v>
      </c>
      <c r="O16">
        <v>637235.83679790108</v>
      </c>
      <c r="P16">
        <v>1254053.347183537</v>
      </c>
    </row>
    <row r="17" spans="1:16" x14ac:dyDescent="0.2">
      <c r="A17" s="2" t="s">
        <v>26</v>
      </c>
      <c r="B17" s="21">
        <f>ConvBASE_formatting!E17</f>
        <v>7878.0008708903079</v>
      </c>
      <c r="C17">
        <f>BAU_swiss_formatting!E17</f>
        <v>3235.630421630191</v>
      </c>
      <c r="D17">
        <f>BAU_Lancet_formatting!E17</f>
        <v>6367.5846934219153</v>
      </c>
      <c r="E17">
        <f>OrgBASE_formatting!E17</f>
        <v>23106.118474509982</v>
      </c>
      <c r="F17">
        <f>OA_swiss_formatting!E17</f>
        <v>9490.0801722641554</v>
      </c>
      <c r="G17">
        <f>'0A_lancet_formatting'!E17</f>
        <v>18676.078961394629</v>
      </c>
      <c r="J17" t="s">
        <v>26</v>
      </c>
      <c r="K17">
        <v>3292.88211526332</v>
      </c>
      <c r="L17">
        <v>3235.630421630191</v>
      </c>
      <c r="M17">
        <v>6367.5846934219153</v>
      </c>
      <c r="N17">
        <v>23106.118474509982</v>
      </c>
      <c r="O17">
        <v>9490.0801722641554</v>
      </c>
      <c r="P17">
        <v>18676.078961394629</v>
      </c>
    </row>
    <row r="18" spans="1:16" x14ac:dyDescent="0.2">
      <c r="A18" s="2" t="s">
        <v>27</v>
      </c>
      <c r="B18" s="21">
        <f>ConvBASE_formatting!E18</f>
        <v>179932.48465571119</v>
      </c>
      <c r="C18">
        <f>BAU_swiss_formatting!E18</f>
        <v>137192.67197383361</v>
      </c>
      <c r="D18">
        <f>BAU_Lancet_formatting!E18</f>
        <v>166026.8937076719</v>
      </c>
      <c r="E18">
        <f>OrgBASE_formatting!E18</f>
        <v>243667.2515585534</v>
      </c>
      <c r="F18">
        <f>OA_swiss_formatting!E18</f>
        <v>100078.330127015</v>
      </c>
      <c r="G18">
        <f>'0A_lancet_formatting'!E18</f>
        <v>196949.94792975771</v>
      </c>
      <c r="J18" t="s">
        <v>27</v>
      </c>
      <c r="K18">
        <v>94951.697207309844</v>
      </c>
      <c r="L18">
        <v>137192.67197383361</v>
      </c>
      <c r="M18">
        <v>166026.8937076719</v>
      </c>
      <c r="N18">
        <v>243667.2515585534</v>
      </c>
      <c r="O18">
        <v>100078.330127015</v>
      </c>
      <c r="P18">
        <v>196949.94792975771</v>
      </c>
    </row>
    <row r="19" spans="1:16" x14ac:dyDescent="0.2">
      <c r="A19" s="2" t="s">
        <v>28</v>
      </c>
      <c r="B19" s="21">
        <f>ConvBASE_formatting!E19</f>
        <v>72723.779738360856</v>
      </c>
      <c r="C19">
        <f>BAU_swiss_formatting!E19</f>
        <v>52545.50863246018</v>
      </c>
      <c r="D19">
        <f>BAU_Lancet_formatting!E19</f>
        <v>66158.688166111853</v>
      </c>
      <c r="E19">
        <f>OrgBASE_formatting!E19</f>
        <v>114236.49328381151</v>
      </c>
      <c r="F19">
        <f>OA_swiss_formatting!E19</f>
        <v>46918.89211325784</v>
      </c>
      <c r="G19">
        <f>'0A_lancet_formatting'!E19</f>
        <v>92334.407927272521</v>
      </c>
      <c r="J19" t="s">
        <v>28</v>
      </c>
      <c r="K19">
        <v>71184.24075333029</v>
      </c>
      <c r="L19">
        <v>52545.50863246018</v>
      </c>
      <c r="M19">
        <v>66158.688166111853</v>
      </c>
      <c r="N19">
        <v>114236.49328381151</v>
      </c>
      <c r="O19">
        <v>46918.89211325784</v>
      </c>
      <c r="P19">
        <v>92334.407927272521</v>
      </c>
    </row>
    <row r="20" spans="1:16" x14ac:dyDescent="0.2">
      <c r="A20" s="2" t="s">
        <v>29</v>
      </c>
      <c r="B20" s="21">
        <f>ConvBASE_formatting!E20</f>
        <v>3170472.0943883401</v>
      </c>
      <c r="C20">
        <f>BAU_swiss_formatting!E20</f>
        <v>1860760.9822750329</v>
      </c>
      <c r="D20">
        <f>BAU_Lancet_formatting!E20</f>
        <v>2744351.6731149061</v>
      </c>
      <c r="E20">
        <f>OrgBASE_formatting!E20</f>
        <v>8182228.3849930586</v>
      </c>
      <c r="F20">
        <f>OA_swiss_formatting!E20</f>
        <v>3360581.8929311251</v>
      </c>
      <c r="G20">
        <f>'0A_lancet_formatting'!E20</f>
        <v>6613483.9378960459</v>
      </c>
      <c r="J20" t="s">
        <v>29</v>
      </c>
      <c r="K20">
        <v>2950949.2042155778</v>
      </c>
      <c r="L20">
        <v>1860760.9822750329</v>
      </c>
      <c r="M20">
        <v>2744351.6731149061</v>
      </c>
      <c r="N20">
        <v>8182228.3849930586</v>
      </c>
      <c r="O20">
        <v>3360581.8929311251</v>
      </c>
      <c r="P20">
        <v>6613483.9378960459</v>
      </c>
    </row>
    <row r="21" spans="1:16" x14ac:dyDescent="0.2">
      <c r="A21" s="2" t="s">
        <v>18</v>
      </c>
      <c r="B21" s="21">
        <f>ConvBASE_formatting!E21</f>
        <v>355002.17867963918</v>
      </c>
      <c r="C21">
        <f>BAU_swiss_formatting!E21</f>
        <v>343223.70796839253</v>
      </c>
      <c r="D21">
        <f>BAU_Lancet_formatting!E21</f>
        <v>290996.49102969578</v>
      </c>
      <c r="E21">
        <f>OrgBASE_formatting!E21</f>
        <v>566484.11882514635</v>
      </c>
      <c r="F21">
        <f>OA_swiss_formatting!E21</f>
        <v>545962.86573029403</v>
      </c>
      <c r="G21">
        <f>'0A_lancet_formatting'!E21</f>
        <v>454969.05477524502</v>
      </c>
      <c r="J21" t="s">
        <v>18</v>
      </c>
      <c r="K21">
        <v>355002.17867963918</v>
      </c>
      <c r="L21">
        <v>343223.70796839253</v>
      </c>
      <c r="M21">
        <v>290996.49102969578</v>
      </c>
      <c r="N21">
        <v>566484.11882514635</v>
      </c>
      <c r="O21">
        <v>545962.86573029403</v>
      </c>
      <c r="P21">
        <v>454969.05477524502</v>
      </c>
    </row>
    <row r="22" spans="1:16" x14ac:dyDescent="0.2">
      <c r="A22" s="2" t="s">
        <v>19</v>
      </c>
      <c r="B22" s="21">
        <f>ConvBASE_formatting!E22</f>
        <v>84916.751539864141</v>
      </c>
      <c r="C22">
        <f>BAU_swiss_formatting!E22</f>
        <v>81840.587367854721</v>
      </c>
      <c r="D22">
        <f>BAU_Lancet_formatting!E22</f>
        <v>68200.489473212278</v>
      </c>
      <c r="E22">
        <f>OrgBASE_formatting!E22</f>
        <v>136555.31666545721</v>
      </c>
      <c r="F22">
        <f>OA_swiss_formatting!E22</f>
        <v>131608.5121185772</v>
      </c>
      <c r="G22">
        <f>'0A_lancet_formatting'!E22</f>
        <v>109673.76009881429</v>
      </c>
      <c r="J22" t="s">
        <v>19</v>
      </c>
      <c r="K22">
        <v>84916.751539864141</v>
      </c>
      <c r="L22">
        <v>81840.587367854721</v>
      </c>
      <c r="M22">
        <v>68200.489473212278</v>
      </c>
      <c r="N22">
        <v>136555.31666545721</v>
      </c>
      <c r="O22">
        <v>131608.5121185772</v>
      </c>
      <c r="P22">
        <v>109673.76009881429</v>
      </c>
    </row>
    <row r="23" spans="1:16" x14ac:dyDescent="0.2">
      <c r="A23" s="2" t="s">
        <v>30</v>
      </c>
      <c r="B23" s="21">
        <f>ConvBASE_formatting!E23</f>
        <v>1039431.28333469</v>
      </c>
      <c r="C23">
        <f>BAU_swiss_formatting!E23</f>
        <v>296820.63487684511</v>
      </c>
      <c r="D23">
        <f>BAU_Lancet_formatting!E23</f>
        <v>0</v>
      </c>
      <c r="E23">
        <f>OrgBASE_formatting!E23</f>
        <v>3225386.7701052208</v>
      </c>
      <c r="F23">
        <f>OA_swiss_formatting!E23</f>
        <v>754518.83989361289</v>
      </c>
      <c r="G23">
        <f>'0A_lancet_formatting'!E23</f>
        <v>0</v>
      </c>
      <c r="J23" t="s">
        <v>30</v>
      </c>
      <c r="K23">
        <v>1039431.28333469</v>
      </c>
      <c r="L23">
        <v>296820.63487684511</v>
      </c>
      <c r="M23">
        <v>0</v>
      </c>
      <c r="N23">
        <v>3225386.7701052208</v>
      </c>
      <c r="O23">
        <v>754518.83989361289</v>
      </c>
      <c r="P23">
        <v>0</v>
      </c>
    </row>
    <row r="24" spans="1:16" x14ac:dyDescent="0.2">
      <c r="A24" s="2" t="s">
        <v>13</v>
      </c>
      <c r="B24" s="21">
        <f>ConvBASE_formatting!E24</f>
        <v>242089.25868403199</v>
      </c>
      <c r="C24">
        <f>BAU_swiss_formatting!E24</f>
        <v>49906.931718710657</v>
      </c>
      <c r="D24">
        <f>BAU_Lancet_formatting!E24</f>
        <v>196732.36108874271</v>
      </c>
      <c r="E24">
        <f>OrgBASE_formatting!E24</f>
        <v>383047.9779177974</v>
      </c>
      <c r="F24">
        <f>OA_swiss_formatting!E24</f>
        <v>78965.706214517937</v>
      </c>
      <c r="G24">
        <f>'0A_lancet_formatting'!E24</f>
        <v>311281.60545277182</v>
      </c>
      <c r="J24" t="s">
        <v>13</v>
      </c>
      <c r="K24">
        <v>242089.25868403199</v>
      </c>
      <c r="L24">
        <v>49906.931718710657</v>
      </c>
      <c r="M24">
        <v>196732.36108874271</v>
      </c>
      <c r="N24">
        <v>383047.9779177974</v>
      </c>
      <c r="O24">
        <v>78965.706214517937</v>
      </c>
      <c r="P24">
        <v>311281.60545277182</v>
      </c>
    </row>
    <row r="25" spans="1:16" x14ac:dyDescent="0.2">
      <c r="A25" s="2" t="s">
        <v>10</v>
      </c>
      <c r="B25" s="21">
        <f>ConvBASE_formatting!E25</f>
        <v>70185.626860615885</v>
      </c>
      <c r="C25">
        <f>BAU_swiss_formatting!E25</f>
        <v>566201.57984236837</v>
      </c>
      <c r="D25">
        <f>BAU_Lancet_formatting!E25</f>
        <v>449323.39877299569</v>
      </c>
      <c r="E25">
        <f>OrgBASE_formatting!E25</f>
        <v>119792.8426167568</v>
      </c>
      <c r="F25">
        <f>OA_swiss_formatting!E25</f>
        <v>2797426.5464767241</v>
      </c>
      <c r="G25">
        <f>'0A_lancet_formatting'!E25</f>
        <v>2166485.233005072</v>
      </c>
      <c r="J25" t="s">
        <v>10</v>
      </c>
      <c r="K25">
        <v>62299.869621993603</v>
      </c>
      <c r="L25">
        <v>566201.57984236837</v>
      </c>
      <c r="M25">
        <v>449323.39877299569</v>
      </c>
      <c r="N25">
        <v>119792.8426167568</v>
      </c>
      <c r="O25">
        <v>2797426.5464767241</v>
      </c>
      <c r="P25">
        <v>2166485.233005072</v>
      </c>
    </row>
    <row r="26" spans="1:16" x14ac:dyDescent="0.2">
      <c r="A26" s="2" t="s">
        <v>14</v>
      </c>
      <c r="B26" s="21">
        <f>ConvBASE_formatting!E26</f>
        <v>4160.7978976890709</v>
      </c>
      <c r="C26">
        <f>BAU_swiss_formatting!E26</f>
        <v>97163.789081767653</v>
      </c>
      <c r="D26">
        <f>BAU_Lancet_formatting!E26</f>
        <v>75249.130131260303</v>
      </c>
      <c r="E26">
        <f>OrgBASE_formatting!E26</f>
        <v>22461.15799064191</v>
      </c>
      <c r="F26">
        <f>OA_swiss_formatting!E26</f>
        <v>524517.47746438568</v>
      </c>
      <c r="G26">
        <f>'0A_lancet_formatting'!E26</f>
        <v>406215.98118845088</v>
      </c>
      <c r="J26" t="s">
        <v>14</v>
      </c>
      <c r="K26">
        <v>2057.9293007231281</v>
      </c>
      <c r="L26">
        <v>97163.789081767653</v>
      </c>
      <c r="M26">
        <v>75249.130131260303</v>
      </c>
      <c r="N26">
        <v>22461.15799064191</v>
      </c>
      <c r="O26">
        <v>524517.47746438568</v>
      </c>
      <c r="P26">
        <v>406215.98118845088</v>
      </c>
    </row>
    <row r="27" spans="1:16" x14ac:dyDescent="0.2">
      <c r="A27" s="2" t="s">
        <v>15</v>
      </c>
      <c r="B27" s="21">
        <f>ConvBASE_formatting!E27</f>
        <v>17294.52438079668</v>
      </c>
      <c r="C27">
        <f>BAU_swiss_formatting!E27</f>
        <v>236634.60670937569</v>
      </c>
      <c r="D27">
        <f>BAU_Lancet_formatting!E27</f>
        <v>13715.52526654237</v>
      </c>
      <c r="E27">
        <f>OrgBASE_formatting!E27</f>
        <v>22894.894052973941</v>
      </c>
      <c r="F27">
        <f>OA_swiss_formatting!E27</f>
        <v>372763.64492785319</v>
      </c>
      <c r="G27">
        <f>'0A_lancet_formatting'!E27</f>
        <v>17186.04259184132</v>
      </c>
      <c r="J27" t="s">
        <v>15</v>
      </c>
      <c r="K27">
        <v>17294.52438079668</v>
      </c>
      <c r="L27">
        <v>236634.60670937569</v>
      </c>
      <c r="M27">
        <v>13715.52526654237</v>
      </c>
      <c r="N27">
        <v>22894.894052973941</v>
      </c>
      <c r="O27">
        <v>372763.64492785319</v>
      </c>
      <c r="P27">
        <v>17186.04259184132</v>
      </c>
    </row>
    <row r="28" spans="1:16" x14ac:dyDescent="0.2">
      <c r="A28" s="2" t="s">
        <v>16</v>
      </c>
      <c r="B28" s="21">
        <f>ConvBASE_formatting!E28</f>
        <v>2084281.2531734889</v>
      </c>
      <c r="C28">
        <f>BAU_swiss_formatting!E28</f>
        <v>1652019.9022407611</v>
      </c>
      <c r="D28">
        <f>BAU_Lancet_formatting!E28</f>
        <v>1713047.680273219</v>
      </c>
      <c r="E28">
        <f>OrgBASE_formatting!E28</f>
        <v>5645142.6152074961</v>
      </c>
      <c r="F28">
        <f>OA_swiss_formatting!E28</f>
        <v>4440637.6157164322</v>
      </c>
      <c r="G28">
        <f>'0A_lancet_formatting'!E28</f>
        <v>4610692.7538621649</v>
      </c>
      <c r="J28" t="s">
        <v>16</v>
      </c>
      <c r="K28">
        <v>2076581.065161309</v>
      </c>
      <c r="L28">
        <v>1652019.9022407611</v>
      </c>
      <c r="M28">
        <v>1713047.680273219</v>
      </c>
      <c r="N28">
        <v>5645142.6152074961</v>
      </c>
      <c r="O28">
        <v>4440637.6157164322</v>
      </c>
      <c r="P28">
        <v>4610692.7538621649</v>
      </c>
    </row>
    <row r="29" spans="1:16" x14ac:dyDescent="0.2">
      <c r="A29" s="2" t="s">
        <v>17</v>
      </c>
      <c r="B29" s="21">
        <f>ConvBASE_formatting!E29</f>
        <v>117772.75147173071</v>
      </c>
      <c r="C29">
        <f>BAU_swiss_formatting!E29</f>
        <v>94607.730269315944</v>
      </c>
      <c r="D29">
        <f>BAU_Lancet_formatting!E29</f>
        <v>97878.228011035491</v>
      </c>
      <c r="E29">
        <f>OrgBASE_formatting!E29</f>
        <v>302524.96109069948</v>
      </c>
      <c r="F29">
        <f>OA_swiss_formatting!E29</f>
        <v>237975.16085661051</v>
      </c>
      <c r="G29">
        <f>'0A_lancet_formatting'!E29</f>
        <v>247088.4689796365</v>
      </c>
      <c r="J29" t="s">
        <v>17</v>
      </c>
      <c r="K29">
        <v>115660.9263290119</v>
      </c>
      <c r="L29">
        <v>94607.730269315944</v>
      </c>
      <c r="M29">
        <v>97878.228011035491</v>
      </c>
      <c r="N29">
        <v>302524.96109069948</v>
      </c>
      <c r="O29">
        <v>237975.16085661051</v>
      </c>
      <c r="P29">
        <v>247088.4689796365</v>
      </c>
    </row>
    <row r="30" spans="1:16" x14ac:dyDescent="0.2">
      <c r="A30" s="2" t="s">
        <v>11</v>
      </c>
      <c r="B30" s="21">
        <f>ConvBASE_formatting!E30</f>
        <v>949104.09211119649</v>
      </c>
      <c r="C30">
        <f>BAU_swiss_formatting!E30</f>
        <v>2022855.2254917449</v>
      </c>
      <c r="D30">
        <f>BAU_Lancet_formatting!E30</f>
        <v>512821.29680759792</v>
      </c>
      <c r="E30">
        <f>OrgBASE_formatting!E30</f>
        <v>1287529.17581184</v>
      </c>
      <c r="F30">
        <f>OA_swiss_formatting!E30</f>
        <v>2813657.6402281271</v>
      </c>
      <c r="G30">
        <f>'0A_lancet_formatting'!E30</f>
        <v>667438.00966640527</v>
      </c>
      <c r="J30" t="s">
        <v>11</v>
      </c>
      <c r="K30">
        <v>927972.65304632951</v>
      </c>
      <c r="L30">
        <v>2022855.2254917449</v>
      </c>
      <c r="M30">
        <v>512821.29680759792</v>
      </c>
      <c r="N30">
        <v>1287529.17581184</v>
      </c>
      <c r="O30">
        <v>2813657.6402281271</v>
      </c>
      <c r="P30">
        <v>667438.00966640527</v>
      </c>
    </row>
    <row r="31" spans="1:16" x14ac:dyDescent="0.2">
      <c r="A31" s="2" t="s">
        <v>12</v>
      </c>
      <c r="B31" s="21">
        <f>ConvBASE_formatting!E31</f>
        <v>1833371.1987633379</v>
      </c>
      <c r="C31">
        <f>BAU_swiss_formatting!E31</f>
        <v>803815.36721839686</v>
      </c>
      <c r="D31">
        <f>BAU_Lancet_formatting!E31</f>
        <v>1064021.931684338</v>
      </c>
      <c r="E31">
        <f>OrgBASE_formatting!E31</f>
        <v>1942459.9696924831</v>
      </c>
      <c r="F31">
        <f>OA_swiss_formatting!E31</f>
        <v>851367.08800546476</v>
      </c>
      <c r="G31">
        <f>'0A_lancet_formatting'!E31</f>
        <v>1127126.3247153291</v>
      </c>
      <c r="J31" t="s">
        <v>12</v>
      </c>
      <c r="K31">
        <v>1833045.3611267621</v>
      </c>
      <c r="L31">
        <v>803815.36721839686</v>
      </c>
      <c r="M31">
        <v>1064021.931684338</v>
      </c>
      <c r="N31">
        <v>1942459.9696924831</v>
      </c>
      <c r="O31">
        <v>851367.08800546476</v>
      </c>
      <c r="P31">
        <v>1127126.3247153291</v>
      </c>
    </row>
    <row r="32" spans="1:16" x14ac:dyDescent="0.2">
      <c r="A32" s="2" t="s">
        <v>20</v>
      </c>
      <c r="B32" s="21">
        <f>ConvBASE_formatting!E32</f>
        <v>39709.479967243104</v>
      </c>
      <c r="C32">
        <f>BAU_swiss_formatting!E32</f>
        <v>46581.205437737939</v>
      </c>
      <c r="D32">
        <f>BAU_Lancet_formatting!E32</f>
        <v>38845.351752737974</v>
      </c>
      <c r="E32">
        <f>OrgBASE_formatting!E32</f>
        <v>41991.126313902438</v>
      </c>
      <c r="F32">
        <f>OA_swiss_formatting!E32</f>
        <v>49273.578140252961</v>
      </c>
      <c r="G32">
        <f>'0A_lancet_formatting'!E32</f>
        <v>41075.348737958229</v>
      </c>
      <c r="J32" t="s">
        <v>20</v>
      </c>
      <c r="K32">
        <v>39709.479967243104</v>
      </c>
      <c r="L32">
        <v>46581.205437737939</v>
      </c>
      <c r="M32">
        <v>38845.351752737974</v>
      </c>
      <c r="N32">
        <v>41991.126313902438</v>
      </c>
      <c r="O32">
        <v>49273.578140252961</v>
      </c>
      <c r="P32">
        <v>41075.348737958229</v>
      </c>
    </row>
    <row r="33" spans="1:16" x14ac:dyDescent="0.2">
      <c r="A33" s="2" t="s">
        <v>21</v>
      </c>
      <c r="B33" s="21">
        <f>ConvBASE_formatting!E33</f>
        <v>260195.3462293247</v>
      </c>
      <c r="C33">
        <f>BAU_swiss_formatting!E33</f>
        <v>325261.33194395201</v>
      </c>
      <c r="D33">
        <f>BAU_Lancet_formatting!E33</f>
        <v>252013.21580196521</v>
      </c>
      <c r="E33">
        <f>OrgBASE_formatting!E33</f>
        <v>113409.6727608479</v>
      </c>
      <c r="F33">
        <f>OA_swiss_formatting!E33</f>
        <v>133078.12538460159</v>
      </c>
      <c r="G33">
        <f>'0A_lancet_formatting'!E33</f>
        <v>110936.33983728749</v>
      </c>
      <c r="J33" t="s">
        <v>21</v>
      </c>
      <c r="K33">
        <v>260195.3462293247</v>
      </c>
      <c r="L33">
        <v>325261.33194395201</v>
      </c>
      <c r="M33">
        <v>252013.21580196521</v>
      </c>
      <c r="N33">
        <v>113409.6727608479</v>
      </c>
      <c r="O33">
        <v>133078.12538460159</v>
      </c>
      <c r="P33">
        <v>110936.33983728749</v>
      </c>
    </row>
    <row r="34" spans="1:16" x14ac:dyDescent="0.2">
      <c r="A34" s="2" t="s">
        <v>22</v>
      </c>
      <c r="B34" s="21">
        <f>ConvBASE_formatting!E34</f>
        <v>516937.11304944602</v>
      </c>
      <c r="C34">
        <f>BAU_swiss_formatting!E34</f>
        <v>606588.66454376548</v>
      </c>
      <c r="D34">
        <f>BAU_Lancet_formatting!E34</f>
        <v>505663.31646763597</v>
      </c>
      <c r="E34">
        <f>OrgBASE_formatting!E34</f>
        <v>464188.42804440053</v>
      </c>
      <c r="F34">
        <f>OA_swiss_formatting!E34</f>
        <v>544691.86203929968</v>
      </c>
      <c r="G34">
        <f>'0A_lancet_formatting'!E34</f>
        <v>454065.01886889769</v>
      </c>
      <c r="J34" t="s">
        <v>22</v>
      </c>
      <c r="K34">
        <v>516937.11304944602</v>
      </c>
      <c r="L34">
        <v>606588.66454376548</v>
      </c>
      <c r="M34">
        <v>505663.31646763597</v>
      </c>
      <c r="N34">
        <v>464188.42804440053</v>
      </c>
      <c r="O34">
        <v>544691.86203929968</v>
      </c>
      <c r="P34">
        <v>454065.01886889769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C31C-B6D1-714F-8109-69D54BDE07F3}">
  <dimension ref="A1:AH7"/>
  <sheetViews>
    <sheetView workbookViewId="0">
      <selection activeCell="M21" sqref="M21"/>
    </sheetView>
  </sheetViews>
  <sheetFormatPr baseColWidth="10" defaultRowHeight="15" x14ac:dyDescent="0.2"/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10</v>
      </c>
      <c r="Z1" t="s">
        <v>14</v>
      </c>
      <c r="AA1" t="s">
        <v>15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75</v>
      </c>
      <c r="B2">
        <v>5176315.3124599913</v>
      </c>
      <c r="C2">
        <v>10249056.46983478</v>
      </c>
      <c r="D2">
        <v>3503187.5982387811</v>
      </c>
      <c r="E2">
        <v>15672441.936436029</v>
      </c>
      <c r="F2">
        <v>2187359.8566854661</v>
      </c>
      <c r="G2">
        <v>241663.034414386</v>
      </c>
      <c r="H2">
        <v>25404.746096629679</v>
      </c>
      <c r="I2">
        <v>672003.24527943181</v>
      </c>
      <c r="J2">
        <v>25744680.156685721</v>
      </c>
      <c r="K2">
        <v>972031.97483592457</v>
      </c>
      <c r="L2">
        <v>13603747.34854704</v>
      </c>
      <c r="M2">
        <v>152414.12545603691</v>
      </c>
      <c r="N2">
        <v>740008.41701979609</v>
      </c>
      <c r="O2">
        <v>168857.8616714401</v>
      </c>
      <c r="P2">
        <v>634595.59943204001</v>
      </c>
      <c r="Q2">
        <v>3292.88211526332</v>
      </c>
      <c r="R2">
        <v>94951.697207309844</v>
      </c>
      <c r="S2">
        <v>71184.24075333029</v>
      </c>
      <c r="T2">
        <v>2950949.2042155778</v>
      </c>
      <c r="U2">
        <v>355002.17867963918</v>
      </c>
      <c r="V2">
        <v>84916.751539864141</v>
      </c>
      <c r="W2">
        <v>1039431.28333469</v>
      </c>
      <c r="X2">
        <v>242089.25868403199</v>
      </c>
      <c r="Y2">
        <v>62299.869621993603</v>
      </c>
      <c r="Z2">
        <v>2057.9293007231281</v>
      </c>
      <c r="AA2">
        <v>17294.52438079668</v>
      </c>
      <c r="AB2">
        <v>2076581.065161309</v>
      </c>
      <c r="AC2">
        <v>115660.9263290119</v>
      </c>
      <c r="AD2">
        <v>927972.65304632951</v>
      </c>
      <c r="AE2">
        <v>1833045.3611267621</v>
      </c>
      <c r="AF2">
        <v>39709.479967243104</v>
      </c>
      <c r="AG2">
        <v>260195.3462293247</v>
      </c>
      <c r="AH2">
        <v>516937.11304944602</v>
      </c>
    </row>
    <row r="3" spans="1:34" x14ac:dyDescent="0.2">
      <c r="A3" t="s">
        <v>64</v>
      </c>
      <c r="B3">
        <v>11948217.32708279</v>
      </c>
      <c r="C3">
        <v>2387126.0968111302</v>
      </c>
      <c r="D3">
        <v>815933.69715482742</v>
      </c>
      <c r="E3">
        <v>3650296.5182537148</v>
      </c>
      <c r="F3">
        <v>509461.90143248392</v>
      </c>
      <c r="G3">
        <v>314103.44220476452</v>
      </c>
      <c r="H3">
        <v>5917.0649092055382</v>
      </c>
      <c r="I3">
        <v>873441.53824163415</v>
      </c>
      <c r="J3">
        <v>5996239.5599007569</v>
      </c>
      <c r="K3">
        <v>1336324.445983218</v>
      </c>
      <c r="L3">
        <v>2140007.1204813789</v>
      </c>
      <c r="M3">
        <v>117474.1420019127</v>
      </c>
      <c r="N3">
        <v>436042.67628524703</v>
      </c>
      <c r="O3">
        <v>85610.465775540579</v>
      </c>
      <c r="P3">
        <v>522148.90446338127</v>
      </c>
      <c r="Q3">
        <v>3235.630421630191</v>
      </c>
      <c r="R3">
        <v>137192.67197383361</v>
      </c>
      <c r="S3">
        <v>52545.50863246018</v>
      </c>
      <c r="T3">
        <v>1860760.9822750329</v>
      </c>
      <c r="U3">
        <v>343223.70796839253</v>
      </c>
      <c r="V3">
        <v>81840.587367854721</v>
      </c>
      <c r="W3">
        <v>296820.63487684511</v>
      </c>
      <c r="X3">
        <v>49906.931718710657</v>
      </c>
      <c r="Y3">
        <v>566201.57984236837</v>
      </c>
      <c r="Z3">
        <v>97163.789081767653</v>
      </c>
      <c r="AA3">
        <v>236634.60670937569</v>
      </c>
      <c r="AB3">
        <v>1652019.9022407611</v>
      </c>
      <c r="AC3">
        <v>94607.730269315944</v>
      </c>
      <c r="AD3">
        <v>2022855.2254917449</v>
      </c>
      <c r="AE3">
        <v>803815.36721839686</v>
      </c>
      <c r="AF3">
        <v>46581.205437737939</v>
      </c>
      <c r="AG3">
        <v>325261.33194395201</v>
      </c>
      <c r="AH3">
        <v>606588.66454376548</v>
      </c>
    </row>
    <row r="4" spans="1:34" x14ac:dyDescent="0.2">
      <c r="A4" t="s">
        <v>65</v>
      </c>
      <c r="B4">
        <v>5375067.9495112225</v>
      </c>
      <c r="C4">
        <v>1400932.9541678971</v>
      </c>
      <c r="D4">
        <v>478847.09831090528</v>
      </c>
      <c r="E4">
        <v>2142249.9178980631</v>
      </c>
      <c r="F4">
        <v>298987.96195275872</v>
      </c>
      <c r="G4">
        <v>24839.6951167359</v>
      </c>
      <c r="H4">
        <v>3472.548532031894</v>
      </c>
      <c r="I4">
        <v>69072.854980275399</v>
      </c>
      <c r="J4">
        <v>3519013.767966365</v>
      </c>
      <c r="K4">
        <v>463259.14127418218</v>
      </c>
      <c r="L4">
        <v>10876555.32115243</v>
      </c>
      <c r="M4">
        <v>114409.5991565476</v>
      </c>
      <c r="N4">
        <v>743835.62786618283</v>
      </c>
      <c r="O4">
        <v>168477.7988934849</v>
      </c>
      <c r="P4">
        <v>729295.0803686385</v>
      </c>
      <c r="Q4">
        <v>6367.5846934219153</v>
      </c>
      <c r="R4">
        <v>166026.8937076719</v>
      </c>
      <c r="S4">
        <v>66158.688166111853</v>
      </c>
      <c r="T4">
        <v>2744351.6731149061</v>
      </c>
      <c r="U4">
        <v>290996.49102969578</v>
      </c>
      <c r="V4">
        <v>68200.489473212278</v>
      </c>
      <c r="W4">
        <v>0</v>
      </c>
      <c r="X4">
        <v>196732.36108874271</v>
      </c>
      <c r="Y4">
        <v>449323.39877299569</v>
      </c>
      <c r="Z4">
        <v>75249.130131260303</v>
      </c>
      <c r="AA4">
        <v>13715.52526654237</v>
      </c>
      <c r="AB4">
        <v>1713047.680273219</v>
      </c>
      <c r="AC4">
        <v>97878.228011035491</v>
      </c>
      <c r="AD4">
        <v>512821.29680759792</v>
      </c>
      <c r="AE4">
        <v>1064021.931684338</v>
      </c>
      <c r="AF4">
        <v>38845.351752737974</v>
      </c>
      <c r="AG4">
        <v>252013.21580196521</v>
      </c>
      <c r="AH4">
        <v>505663.31646763597</v>
      </c>
    </row>
    <row r="5" spans="1:34" x14ac:dyDescent="0.2">
      <c r="A5" t="s">
        <v>76</v>
      </c>
      <c r="B5">
        <v>3886281.179624144</v>
      </c>
      <c r="C5">
        <v>9085645.9577629324</v>
      </c>
      <c r="D5">
        <v>3484997.1607446498</v>
      </c>
      <c r="E5">
        <v>13860237.07111642</v>
      </c>
      <c r="F5">
        <v>980543.81185814016</v>
      </c>
      <c r="G5">
        <v>74710.468154103393</v>
      </c>
      <c r="H5">
        <v>9834.1227638825148</v>
      </c>
      <c r="I5">
        <v>260131.0159396599</v>
      </c>
      <c r="J5">
        <v>34563615.602019303</v>
      </c>
      <c r="K5">
        <v>1008475.22070642</v>
      </c>
      <c r="L5">
        <v>22876611.262358502</v>
      </c>
      <c r="M5">
        <v>152414.12545603691</v>
      </c>
      <c r="N5">
        <v>2351861.888020643</v>
      </c>
      <c r="O5">
        <v>633193.58523632691</v>
      </c>
      <c r="P5">
        <v>1551519.7420869551</v>
      </c>
      <c r="Q5">
        <v>23106.118474509982</v>
      </c>
      <c r="R5">
        <v>243667.2515585534</v>
      </c>
      <c r="S5">
        <v>114236.49328381151</v>
      </c>
      <c r="T5">
        <v>8182228.3849930586</v>
      </c>
      <c r="U5">
        <v>566484.11882514635</v>
      </c>
      <c r="V5">
        <v>136555.31666545721</v>
      </c>
      <c r="W5">
        <v>3225386.7701052208</v>
      </c>
      <c r="X5">
        <v>383047.9779177974</v>
      </c>
      <c r="Y5">
        <v>119792.8426167568</v>
      </c>
      <c r="Z5">
        <v>22461.15799064191</v>
      </c>
      <c r="AA5">
        <v>22894.894052973941</v>
      </c>
      <c r="AB5">
        <v>5645142.6152074961</v>
      </c>
      <c r="AC5">
        <v>302524.96109069948</v>
      </c>
      <c r="AD5">
        <v>1287529.17581184</v>
      </c>
      <c r="AE5">
        <v>1942459.9696924831</v>
      </c>
      <c r="AF5">
        <v>41991.126313902438</v>
      </c>
      <c r="AG5">
        <v>113409.6727608479</v>
      </c>
      <c r="AH5">
        <v>464188.42804440053</v>
      </c>
    </row>
    <row r="6" spans="1:34" x14ac:dyDescent="0.2">
      <c r="A6" t="s">
        <v>66</v>
      </c>
      <c r="B6">
        <v>8970499.1534284204</v>
      </c>
      <c r="C6">
        <v>2116154.0709622102</v>
      </c>
      <c r="D6">
        <v>811696.92978190328</v>
      </c>
      <c r="E6">
        <v>3228212.6377028772</v>
      </c>
      <c r="F6">
        <v>228380.21521711469</v>
      </c>
      <c r="G6">
        <v>97105.522459401662</v>
      </c>
      <c r="H6">
        <v>2290.4831442778432</v>
      </c>
      <c r="I6">
        <v>338107.3474016001</v>
      </c>
      <c r="J6">
        <v>8050273.6077771513</v>
      </c>
      <c r="K6">
        <v>1386425.678873156</v>
      </c>
      <c r="L6">
        <v>3598722.4504842418</v>
      </c>
      <c r="M6">
        <v>117474.1420019127</v>
      </c>
      <c r="N6">
        <v>965950.11819187761</v>
      </c>
      <c r="O6">
        <v>260063.49335935171</v>
      </c>
      <c r="P6">
        <v>637235.83679790108</v>
      </c>
      <c r="Q6">
        <v>9490.0801722641554</v>
      </c>
      <c r="R6">
        <v>100078.330127015</v>
      </c>
      <c r="S6">
        <v>46918.89211325784</v>
      </c>
      <c r="T6">
        <v>3360581.8929311251</v>
      </c>
      <c r="U6">
        <v>545962.86573029403</v>
      </c>
      <c r="V6">
        <v>131608.5121185772</v>
      </c>
      <c r="W6">
        <v>754518.83989361289</v>
      </c>
      <c r="X6">
        <v>78965.706214517937</v>
      </c>
      <c r="Y6">
        <v>2797426.5464767241</v>
      </c>
      <c r="Z6">
        <v>524517.47746438568</v>
      </c>
      <c r="AA6">
        <v>372763.64492785319</v>
      </c>
      <c r="AB6">
        <v>4440637.6157164322</v>
      </c>
      <c r="AC6">
        <v>237975.16085661051</v>
      </c>
      <c r="AD6">
        <v>2813657.6402281271</v>
      </c>
      <c r="AE6">
        <v>851367.08800546476</v>
      </c>
      <c r="AF6">
        <v>49273.578140252961</v>
      </c>
      <c r="AG6">
        <v>133078.12538460159</v>
      </c>
      <c r="AH6">
        <v>544691.86203929968</v>
      </c>
    </row>
    <row r="7" spans="1:34" x14ac:dyDescent="0.2">
      <c r="A7" t="s">
        <v>67</v>
      </c>
      <c r="B7">
        <v>4035500.9597471971</v>
      </c>
      <c r="C7">
        <v>1241907.571647678</v>
      </c>
      <c r="D7">
        <v>476360.6661782242</v>
      </c>
      <c r="E7">
        <v>1894541.5046405289</v>
      </c>
      <c r="F7">
        <v>134029.5219448253</v>
      </c>
      <c r="G7">
        <v>7679.2268022024891</v>
      </c>
      <c r="H7">
        <v>1344.216094018436</v>
      </c>
      <c r="I7">
        <v>26737.954118659651</v>
      </c>
      <c r="J7">
        <v>4724464.9548546281</v>
      </c>
      <c r="K7">
        <v>480627.56867602741</v>
      </c>
      <c r="L7">
        <v>18290454.944542639</v>
      </c>
      <c r="M7">
        <v>114409.5991565476</v>
      </c>
      <c r="N7">
        <v>1900949.238853052</v>
      </c>
      <c r="O7">
        <v>511794.02584505238</v>
      </c>
      <c r="P7">
        <v>1254053.347183537</v>
      </c>
      <c r="Q7">
        <v>18676.078961394629</v>
      </c>
      <c r="R7">
        <v>196949.94792975771</v>
      </c>
      <c r="S7">
        <v>92334.407927272521</v>
      </c>
      <c r="T7">
        <v>6613483.9378960459</v>
      </c>
      <c r="U7">
        <v>454969.05477524502</v>
      </c>
      <c r="V7">
        <v>109673.76009881429</v>
      </c>
      <c r="W7">
        <v>0</v>
      </c>
      <c r="X7">
        <v>311281.60545277182</v>
      </c>
      <c r="Y7">
        <v>2166485.233005072</v>
      </c>
      <c r="Z7">
        <v>406215.98118845088</v>
      </c>
      <c r="AA7">
        <v>17186.04259184132</v>
      </c>
      <c r="AB7">
        <v>4610692.7538621649</v>
      </c>
      <c r="AC7">
        <v>247088.4689796365</v>
      </c>
      <c r="AD7">
        <v>667438.00966640527</v>
      </c>
      <c r="AE7">
        <v>1127126.3247153291</v>
      </c>
      <c r="AF7">
        <v>41075.348737958229</v>
      </c>
      <c r="AG7">
        <v>110936.33983728749</v>
      </c>
      <c r="AH7">
        <v>454065.01886889769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ABE1-C900-5C45-8BD3-B69BA6374857}">
  <dimension ref="A1:Q37"/>
  <sheetViews>
    <sheetView workbookViewId="0">
      <selection activeCell="K1" sqref="K1:Q34"/>
    </sheetView>
  </sheetViews>
  <sheetFormatPr baseColWidth="10" defaultRowHeight="15" x14ac:dyDescent="0.2"/>
  <cols>
    <col min="1" max="1" width="23.33203125" customWidth="1"/>
    <col min="2" max="3" width="12.1640625" bestFit="1" customWidth="1"/>
    <col min="5" max="5" width="12.1640625" bestFit="1" customWidth="1"/>
  </cols>
  <sheetData>
    <row r="1" spans="1:17" x14ac:dyDescent="0.2">
      <c r="A1" s="2" t="s">
        <v>9</v>
      </c>
      <c r="B1" s="21" t="s">
        <v>75</v>
      </c>
      <c r="C1" t="s">
        <v>64</v>
      </c>
      <c r="D1" t="s">
        <v>65</v>
      </c>
      <c r="E1" t="s">
        <v>76</v>
      </c>
      <c r="F1" t="s">
        <v>66</v>
      </c>
      <c r="G1" t="s">
        <v>67</v>
      </c>
      <c r="K1" t="s">
        <v>9</v>
      </c>
      <c r="L1" t="s">
        <v>75</v>
      </c>
      <c r="M1" t="s">
        <v>64</v>
      </c>
      <c r="N1" t="s">
        <v>65</v>
      </c>
      <c r="O1" t="s">
        <v>76</v>
      </c>
      <c r="P1" t="s">
        <v>66</v>
      </c>
      <c r="Q1" t="s">
        <v>67</v>
      </c>
    </row>
    <row r="2" spans="1:17" x14ac:dyDescent="0.2">
      <c r="A2" s="2" t="str">
        <f>BAU_Lancet_formatting!C2</f>
        <v>Dairy cows</v>
      </c>
      <c r="B2" s="21">
        <f>ConvBASE_formatting!D2</f>
        <v>328505792.55258012</v>
      </c>
      <c r="C2">
        <f>BAU_swiss_formatting!D2</f>
        <v>758272702.81926763</v>
      </c>
      <c r="D2">
        <f>BAU_Lancet_formatting!D2</f>
        <v>341119280.8382079</v>
      </c>
      <c r="E2">
        <f>OrgBASE_formatting!D2</f>
        <v>256288657.75787061</v>
      </c>
      <c r="F2">
        <f>OA_swiss_formatting!D2</f>
        <v>591577675.72356462</v>
      </c>
      <c r="G2">
        <f>'0A_lancet_formatting'!D2</f>
        <v>266129257.3931137</v>
      </c>
      <c r="K2" t="s">
        <v>32</v>
      </c>
      <c r="L2">
        <v>328505792.55258012</v>
      </c>
      <c r="M2">
        <v>758272702.81926763</v>
      </c>
      <c r="N2">
        <v>341119280.8382079</v>
      </c>
      <c r="O2">
        <v>256288657.75787061</v>
      </c>
      <c r="P2">
        <v>591577675.72356462</v>
      </c>
      <c r="Q2">
        <v>266129257.3931137</v>
      </c>
    </row>
    <row r="3" spans="1:17" x14ac:dyDescent="0.2">
      <c r="A3" s="2" t="str">
        <f>BAU_Lancet_formatting!C3</f>
        <v>Non dairy cows</v>
      </c>
      <c r="B3" s="21">
        <f>ConvBASE_formatting!D3</f>
        <v>827827162.43763757</v>
      </c>
      <c r="C3">
        <f>BAU_swiss_formatting!D3</f>
        <v>192810706.90947679</v>
      </c>
      <c r="D3">
        <f>BAU_Lancet_formatting!D3</f>
        <v>113154840.70436411</v>
      </c>
      <c r="E3">
        <f>OrgBASE_formatting!D3</f>
        <v>691454963.75985098</v>
      </c>
      <c r="F3">
        <f>OA_swiss_formatting!D3</f>
        <v>161048013.89462361</v>
      </c>
      <c r="G3">
        <f>'0A_lancet_formatting'!D3</f>
        <v>94514265.572171226</v>
      </c>
      <c r="K3" t="s">
        <v>36</v>
      </c>
      <c r="L3">
        <v>827827162.43763757</v>
      </c>
      <c r="M3">
        <v>192810706.90947679</v>
      </c>
      <c r="N3">
        <v>113154840.70436411</v>
      </c>
      <c r="O3">
        <v>691454963.75985098</v>
      </c>
      <c r="P3">
        <v>161048013.89462361</v>
      </c>
      <c r="Q3">
        <v>94514265.572171226</v>
      </c>
    </row>
    <row r="4" spans="1:17" x14ac:dyDescent="0.2">
      <c r="A4" s="2" t="str">
        <f>BAU_Lancet_formatting!C4</f>
        <v>Young cattle (-1 year)</v>
      </c>
      <c r="B4" s="21">
        <f>ConvBASE_formatting!D4</f>
        <v>302385622.00052762</v>
      </c>
      <c r="C4">
        <f>BAU_swiss_formatting!D4</f>
        <v>70429176.74445805</v>
      </c>
      <c r="D4">
        <f>BAU_Lancet_formatting!D4</f>
        <v>41332778.678106457</v>
      </c>
      <c r="E4">
        <f>OrgBASE_formatting!D4</f>
        <v>260860124.93420699</v>
      </c>
      <c r="F4">
        <f>OA_swiss_formatting!D4</f>
        <v>60757398.857213579</v>
      </c>
      <c r="G4">
        <f>'0A_lancet_formatting'!D4</f>
        <v>35656701.328973792</v>
      </c>
      <c r="K4" t="s">
        <v>42</v>
      </c>
      <c r="L4">
        <v>302385622.00052762</v>
      </c>
      <c r="M4">
        <v>70429176.74445805</v>
      </c>
      <c r="N4">
        <v>41332778.678106457</v>
      </c>
      <c r="O4">
        <v>260860124.93420699</v>
      </c>
      <c r="P4">
        <v>60757398.857213579</v>
      </c>
      <c r="Q4">
        <v>35656701.328973792</v>
      </c>
    </row>
    <row r="5" spans="1:17" x14ac:dyDescent="0.2">
      <c r="A5" s="2" t="str">
        <f>BAU_Lancet_formatting!C5</f>
        <v>Other cattle</v>
      </c>
      <c r="B5" s="21">
        <f>ConvBASE_formatting!D5</f>
        <v>1267243273.9226789</v>
      </c>
      <c r="C5">
        <f>BAU_swiss_formatting!D5</f>
        <v>295155900.35947663</v>
      </c>
      <c r="D5">
        <f>BAU_Lancet_formatting!D5</f>
        <v>173218175.60582879</v>
      </c>
      <c r="E5">
        <f>OrgBASE_formatting!D5</f>
        <v>1054820952.331215</v>
      </c>
      <c r="F5">
        <f>OA_swiss_formatting!D5</f>
        <v>245680237.0231846</v>
      </c>
      <c r="G5">
        <f>'0A_lancet_formatting'!D5</f>
        <v>144182387.6389848</v>
      </c>
      <c r="K5" t="s">
        <v>37</v>
      </c>
      <c r="L5">
        <v>1267243273.9226789</v>
      </c>
      <c r="M5">
        <v>295155900.35947663</v>
      </c>
      <c r="N5">
        <v>173218175.60582879</v>
      </c>
      <c r="O5">
        <v>1054820952.331215</v>
      </c>
      <c r="P5">
        <v>245680237.0231846</v>
      </c>
      <c r="Q5">
        <v>144182387.6389848</v>
      </c>
    </row>
    <row r="6" spans="1:17" x14ac:dyDescent="0.2">
      <c r="A6" s="2" t="str">
        <f>BAU_Lancet_formatting!C6</f>
        <v>Sheep (meat)</v>
      </c>
      <c r="B6" s="21">
        <f>ConvBASE_formatting!D6</f>
        <v>163335660.33345419</v>
      </c>
      <c r="C6">
        <f>BAU_swiss_formatting!D6</f>
        <v>38042801.156324632</v>
      </c>
      <c r="D6">
        <f>BAU_Lancet_formatting!D6</f>
        <v>22326182.885749951</v>
      </c>
      <c r="E6">
        <f>OrgBASE_formatting!D6</f>
        <v>126482741.8955633</v>
      </c>
      <c r="F6">
        <f>OA_swiss_formatting!D6</f>
        <v>29459321.925269179</v>
      </c>
      <c r="G6">
        <f>'0A_lancet_formatting'!D6</f>
        <v>17288795.488299571</v>
      </c>
      <c r="K6" t="s">
        <v>39</v>
      </c>
      <c r="L6">
        <v>163335660.33345419</v>
      </c>
      <c r="M6">
        <v>38042801.156324632</v>
      </c>
      <c r="N6">
        <v>22326182.885749951</v>
      </c>
      <c r="O6">
        <v>126482741.8955633</v>
      </c>
      <c r="P6">
        <v>29459321.925269179</v>
      </c>
      <c r="Q6">
        <v>17288795.488299571</v>
      </c>
    </row>
    <row r="7" spans="1:17" x14ac:dyDescent="0.2">
      <c r="A7" s="2" t="str">
        <f>BAU_Lancet_formatting!C7</f>
        <v>Sheep (milk)</v>
      </c>
      <c r="B7" s="21">
        <f>ConvBASE_formatting!D7</f>
        <v>20118750.88051128</v>
      </c>
      <c r="C7">
        <f>BAU_swiss_formatting!D7</f>
        <v>26149505.735298932</v>
      </c>
      <c r="D7">
        <f>BAU_Lancet_formatting!D7</f>
        <v>2067935.790066008</v>
      </c>
      <c r="E7">
        <f>OrgBASE_formatting!D7</f>
        <v>13123585.60275241</v>
      </c>
      <c r="F7">
        <f>OA_swiss_formatting!D7</f>
        <v>17057484.285432909</v>
      </c>
      <c r="G7">
        <f>'0A_lancet_formatting'!D7</f>
        <v>1348927.302848387</v>
      </c>
      <c r="K7" t="s">
        <v>40</v>
      </c>
      <c r="L7">
        <v>20118750.88051128</v>
      </c>
      <c r="M7">
        <v>26149505.735298932</v>
      </c>
      <c r="N7">
        <v>2067935.790066008</v>
      </c>
      <c r="O7">
        <v>13123585.60275241</v>
      </c>
      <c r="P7">
        <v>17057484.285432909</v>
      </c>
      <c r="Q7">
        <v>1348927.302848387</v>
      </c>
    </row>
    <row r="8" spans="1:17" x14ac:dyDescent="0.2">
      <c r="A8" s="2" t="str">
        <f>BAU_Lancet_formatting!C8</f>
        <v>Goats (meat)</v>
      </c>
      <c r="B8" s="21">
        <f>ConvBASE_formatting!D8</f>
        <v>1265643.4486692371</v>
      </c>
      <c r="C8">
        <f>BAU_swiss_formatting!D8</f>
        <v>294783.28219466592</v>
      </c>
      <c r="D8">
        <f>BAU_Lancet_formatting!D8</f>
        <v>172999.49714259131</v>
      </c>
      <c r="E8">
        <f>OrgBASE_formatting!D8</f>
        <v>912056.43109613343</v>
      </c>
      <c r="F8">
        <f>OA_swiss_formatting!D8</f>
        <v>212428.69671388381</v>
      </c>
      <c r="G8">
        <f>'0A_lancet_formatting'!D8</f>
        <v>124668.05253185731</v>
      </c>
      <c r="K8" t="s">
        <v>34</v>
      </c>
      <c r="L8">
        <v>1265643.4486692371</v>
      </c>
      <c r="M8">
        <v>294783.28219466592</v>
      </c>
      <c r="N8">
        <v>172999.49714259131</v>
      </c>
      <c r="O8">
        <v>912056.43109613343</v>
      </c>
      <c r="P8">
        <v>212428.69671388381</v>
      </c>
      <c r="Q8">
        <v>124668.05253185731</v>
      </c>
    </row>
    <row r="9" spans="1:17" x14ac:dyDescent="0.2">
      <c r="A9" s="2" t="str">
        <f>BAU_Lancet_formatting!C9</f>
        <v>Goats (milk)</v>
      </c>
      <c r="B9" s="21">
        <f>ConvBASE_formatting!D9</f>
        <v>26758952.513507999</v>
      </c>
      <c r="C9">
        <f>BAU_swiss_formatting!D9</f>
        <v>34780160.377669893</v>
      </c>
      <c r="D9">
        <f>BAU_Lancet_formatting!D9</f>
        <v>2750458.810092574</v>
      </c>
      <c r="E9">
        <f>OrgBASE_formatting!D9</f>
        <v>19283214.99629489</v>
      </c>
      <c r="F9">
        <f>OA_swiss_formatting!D9</f>
        <v>25063511.3549257</v>
      </c>
      <c r="G9">
        <f>'0A_lancet_formatting'!D9</f>
        <v>1982053.9890974781</v>
      </c>
      <c r="K9" t="s">
        <v>35</v>
      </c>
      <c r="L9">
        <v>26758952.513507999</v>
      </c>
      <c r="M9">
        <v>34780160.377669893</v>
      </c>
      <c r="N9">
        <v>2750458.810092574</v>
      </c>
      <c r="O9">
        <v>19283214.99629489</v>
      </c>
      <c r="P9">
        <v>25063511.3549257</v>
      </c>
      <c r="Q9">
        <v>1982053.9890974781</v>
      </c>
    </row>
    <row r="10" spans="1:17" x14ac:dyDescent="0.2">
      <c r="A10" s="2" t="str">
        <f>BAU_Lancet_formatting!C10</f>
        <v>Swine / pigs</v>
      </c>
      <c r="B10" s="21">
        <f>ConvBASE_formatting!D10</f>
        <v>1130039551.038765</v>
      </c>
      <c r="C10">
        <f>BAU_swiss_formatting!D10</f>
        <v>263199535.55264729</v>
      </c>
      <c r="D10">
        <f>BAU_Lancet_formatting!D10</f>
        <v>154463940.287844</v>
      </c>
      <c r="E10">
        <f>OrgBASE_formatting!D10</f>
        <v>1236742350.2755539</v>
      </c>
      <c r="F10">
        <f>OA_swiss_formatting!D10</f>
        <v>288051875.61054552</v>
      </c>
      <c r="G10">
        <f>'0A_lancet_formatting'!D10</f>
        <v>169049035.82251501</v>
      </c>
      <c r="K10" t="s">
        <v>41</v>
      </c>
      <c r="L10">
        <v>1130039551.038765</v>
      </c>
      <c r="M10">
        <v>263199535.55264729</v>
      </c>
      <c r="N10">
        <v>154463940.287844</v>
      </c>
      <c r="O10">
        <v>1236742350.2755539</v>
      </c>
      <c r="P10">
        <v>288051875.61054552</v>
      </c>
      <c r="Q10">
        <v>169049035.82251501</v>
      </c>
    </row>
    <row r="11" spans="1:17" x14ac:dyDescent="0.2">
      <c r="A11" s="2" t="str">
        <f>BAU_Lancet_formatting!C11</f>
        <v>Egg chickens</v>
      </c>
      <c r="B11" s="21">
        <f>ConvBASE_formatting!D11</f>
        <v>42751462.405998722</v>
      </c>
      <c r="C11">
        <f>BAU_swiss_formatting!D11</f>
        <v>58773606.006440192</v>
      </c>
      <c r="D11">
        <f>BAU_Lancet_formatting!D11</f>
        <v>20374850.082232598</v>
      </c>
      <c r="E11">
        <f>OrgBASE_formatting!D11</f>
        <v>44111827.774919912</v>
      </c>
      <c r="F11">
        <f>OA_swiss_formatting!D11</f>
        <v>60643801.16978883</v>
      </c>
      <c r="G11">
        <f>'0A_lancet_formatting'!D11</f>
        <v>21023184.405526791</v>
      </c>
      <c r="K11" t="s">
        <v>33</v>
      </c>
      <c r="L11">
        <v>42751462.405998722</v>
      </c>
      <c r="M11">
        <v>58773606.006440192</v>
      </c>
      <c r="N11">
        <v>20374850.082232598</v>
      </c>
      <c r="O11">
        <v>44111827.774919912</v>
      </c>
      <c r="P11">
        <v>60643801.16978883</v>
      </c>
      <c r="Q11">
        <v>21023184.405526791</v>
      </c>
    </row>
    <row r="12" spans="1:17" x14ac:dyDescent="0.2">
      <c r="A12" s="2" t="str">
        <f>BAU_Lancet_formatting!C12</f>
        <v>Poultry (meat)</v>
      </c>
      <c r="B12" s="21">
        <f>ConvBASE_formatting!D12</f>
        <v>578471457.37109041</v>
      </c>
      <c r="C12">
        <f>BAU_swiss_formatting!D12</f>
        <v>90999414.062301964</v>
      </c>
      <c r="D12">
        <f>BAU_Lancet_formatting!D12</f>
        <v>462503209.34373528</v>
      </c>
      <c r="E12">
        <f>OrgBASE_formatting!D12</f>
        <v>795834122.66490602</v>
      </c>
      <c r="F12">
        <f>OA_swiss_formatting!D12</f>
        <v>125192760.90546121</v>
      </c>
      <c r="G12">
        <f>'0A_lancet_formatting'!D12</f>
        <v>636290401.44958043</v>
      </c>
      <c r="K12" t="s">
        <v>38</v>
      </c>
      <c r="L12">
        <v>578471457.37109041</v>
      </c>
      <c r="M12">
        <v>90999414.062301964</v>
      </c>
      <c r="N12">
        <v>462503209.34373528</v>
      </c>
      <c r="O12">
        <v>795834122.66490602</v>
      </c>
      <c r="P12">
        <v>125192760.90546121</v>
      </c>
      <c r="Q12">
        <v>636290401.44958043</v>
      </c>
    </row>
    <row r="13" spans="1:17" x14ac:dyDescent="0.2">
      <c r="A13" s="2" t="str">
        <f>BAU_Lancet_formatting!C13</f>
        <v>Fish</v>
      </c>
      <c r="B13" s="21">
        <f>ConvBASE_formatting!D13</f>
        <v>13402914.943513149</v>
      </c>
      <c r="C13">
        <f>BAU_swiss_formatting!D13</f>
        <v>10330380.65601063</v>
      </c>
      <c r="D13">
        <f>BAU_Lancet_formatting!D13</f>
        <v>10060892.46405806</v>
      </c>
      <c r="E13">
        <f>OrgBASE_formatting!D13</f>
        <v>13402914.943513149</v>
      </c>
      <c r="F13">
        <f>OA_swiss_formatting!D13</f>
        <v>10330380.65601063</v>
      </c>
      <c r="G13">
        <f>'0A_lancet_formatting'!D13</f>
        <v>10060892.46405806</v>
      </c>
      <c r="K13" t="s">
        <v>31</v>
      </c>
      <c r="L13">
        <v>13402914.943513149</v>
      </c>
      <c r="M13">
        <v>10330380.65601063</v>
      </c>
      <c r="N13">
        <v>10060892.46405806</v>
      </c>
      <c r="O13">
        <v>13402914.943513149</v>
      </c>
      <c r="P13">
        <v>10330380.65601063</v>
      </c>
      <c r="Q13">
        <v>10060892.46405806</v>
      </c>
    </row>
    <row r="14" spans="1:17" x14ac:dyDescent="0.2">
      <c r="A14" s="2" t="str">
        <f>BAU_Lancet_formatting!C14</f>
        <v>Barley and products</v>
      </c>
      <c r="B14" s="21">
        <f>ConvBASE_formatting!D14</f>
        <v>43579117.0441745</v>
      </c>
      <c r="C14">
        <f>BAU_swiss_formatting!D14</f>
        <v>17926074.972232841</v>
      </c>
      <c r="D14">
        <f>BAU_Lancet_formatting!D14</f>
        <v>35232784.029558383</v>
      </c>
      <c r="E14">
        <f>OrgBASE_formatting!D14</f>
        <v>44153590.530230008</v>
      </c>
      <c r="F14">
        <f>OA_swiss_formatting!D14</f>
        <v>18134638.86145388</v>
      </c>
      <c r="G14">
        <f>'0A_lancet_formatting'!D14</f>
        <v>35688207.176872</v>
      </c>
      <c r="K14" t="s">
        <v>23</v>
      </c>
      <c r="L14">
        <v>35017586.039223507</v>
      </c>
      <c r="M14">
        <v>17926074.972232841</v>
      </c>
      <c r="N14">
        <v>35232784.029558383</v>
      </c>
      <c r="O14">
        <v>44153590.530230008</v>
      </c>
      <c r="P14">
        <v>18134638.86145388</v>
      </c>
      <c r="Q14">
        <v>35688207.176872</v>
      </c>
    </row>
    <row r="15" spans="1:17" x14ac:dyDescent="0.2">
      <c r="A15" s="2" t="str">
        <f>BAU_Lancet_formatting!C15</f>
        <v>Cereals, Other</v>
      </c>
      <c r="B15" s="21">
        <f>ConvBASE_formatting!D15</f>
        <v>11720328.83720874</v>
      </c>
      <c r="C15">
        <f>BAU_swiss_formatting!D15</f>
        <v>4813740.5870705992</v>
      </c>
      <c r="D15">
        <f>BAU_Lancet_formatting!D15</f>
        <v>9473239.1794274785</v>
      </c>
      <c r="E15">
        <f>OrgBASE_formatting!D15</f>
        <v>11887505.142754231</v>
      </c>
      <c r="F15">
        <f>OA_swiss_formatting!D15</f>
        <v>4882402.7703914298</v>
      </c>
      <c r="G15">
        <f>'0A_lancet_formatting'!D15</f>
        <v>9608363.4706963096</v>
      </c>
      <c r="K15" t="s">
        <v>24</v>
      </c>
      <c r="L15">
        <v>9494609.5060961191</v>
      </c>
      <c r="M15">
        <v>4813740.5870705992</v>
      </c>
      <c r="N15">
        <v>9473239.1794274785</v>
      </c>
      <c r="O15">
        <v>11887505.142754231</v>
      </c>
      <c r="P15">
        <v>4882402.7703914298</v>
      </c>
      <c r="Q15">
        <v>9608363.4706963096</v>
      </c>
    </row>
    <row r="16" spans="1:17" x14ac:dyDescent="0.2">
      <c r="A16" s="2" t="str">
        <f>BAU_Lancet_formatting!C16</f>
        <v>Maize and products</v>
      </c>
      <c r="B16" s="21">
        <f>ConvBASE_formatting!D16</f>
        <v>40137230.448043004</v>
      </c>
      <c r="C16">
        <f>BAU_swiss_formatting!D16</f>
        <v>14499191.600587679</v>
      </c>
      <c r="D16">
        <f>BAU_Lancet_formatting!D16</f>
        <v>31795778.800225589</v>
      </c>
      <c r="E16">
        <f>OrgBASE_formatting!D16</f>
        <v>32237684.826601889</v>
      </c>
      <c r="F16">
        <f>OA_swiss_formatting!D16</f>
        <v>13240571.492357669</v>
      </c>
      <c r="G16">
        <f>'0A_lancet_formatting'!D16</f>
        <v>26056888.26612575</v>
      </c>
      <c r="K16" t="s">
        <v>25</v>
      </c>
      <c r="L16">
        <v>23888426.31050602</v>
      </c>
      <c r="M16">
        <v>14499191.600587679</v>
      </c>
      <c r="N16">
        <v>31795778.800225589</v>
      </c>
      <c r="O16">
        <v>32237684.826601889</v>
      </c>
      <c r="P16">
        <v>13240571.492357669</v>
      </c>
      <c r="Q16">
        <v>26056888.26612575</v>
      </c>
    </row>
    <row r="17" spans="1:17" x14ac:dyDescent="0.2">
      <c r="A17" s="2" t="str">
        <f>BAU_Lancet_formatting!C17</f>
        <v>Millet and products</v>
      </c>
      <c r="B17" s="21">
        <f>ConvBASE_formatting!D17</f>
        <v>414019.35456577467</v>
      </c>
      <c r="C17">
        <f>BAU_swiss_formatting!D17</f>
        <v>170044.86807391341</v>
      </c>
      <c r="D17">
        <f>BAU_Lancet_formatting!D17</f>
        <v>334641.15428759973</v>
      </c>
      <c r="E17">
        <f>OrgBASE_formatting!D17</f>
        <v>537124.41692329315</v>
      </c>
      <c r="F17">
        <f>OA_swiss_formatting!D17</f>
        <v>220606.23400273599</v>
      </c>
      <c r="G17">
        <f>'0A_lancet_formatting'!D17</f>
        <v>434143.79761009221</v>
      </c>
      <c r="K17" t="s">
        <v>26</v>
      </c>
      <c r="L17">
        <v>173053.66556381609</v>
      </c>
      <c r="M17">
        <v>170044.86807391341</v>
      </c>
      <c r="N17">
        <v>334641.15428759973</v>
      </c>
      <c r="O17">
        <v>537124.41692329315</v>
      </c>
      <c r="P17">
        <v>220606.23400273599</v>
      </c>
      <c r="Q17">
        <v>434143.79761009221</v>
      </c>
    </row>
    <row r="18" spans="1:17" x14ac:dyDescent="0.2">
      <c r="A18" s="2" t="str">
        <f>BAU_Lancet_formatting!C18</f>
        <v>Oats</v>
      </c>
      <c r="B18" s="21">
        <f>ConvBASE_formatting!D18</f>
        <v>4546746.7378007825</v>
      </c>
      <c r="C18">
        <f>BAU_swiss_formatting!D18</f>
        <v>1871141.1164304421</v>
      </c>
      <c r="D18">
        <f>BAU_Lancet_formatting!D18</f>
        <v>3676226.3734280481</v>
      </c>
      <c r="E18">
        <f>OrgBASE_formatting!D18</f>
        <v>4550486.809767209</v>
      </c>
      <c r="F18">
        <f>OA_swiss_formatting!D18</f>
        <v>1868963.179391695</v>
      </c>
      <c r="G18">
        <f>'0A_lancet_formatting'!D18</f>
        <v>3678040.9944556672</v>
      </c>
      <c r="K18" t="s">
        <v>27</v>
      </c>
      <c r="L18">
        <v>-773236.16193315154</v>
      </c>
      <c r="M18">
        <v>1871141.1164304421</v>
      </c>
      <c r="N18">
        <v>3676226.3734280481</v>
      </c>
      <c r="O18">
        <v>4550486.809767209</v>
      </c>
      <c r="P18">
        <v>1868963.179391695</v>
      </c>
      <c r="Q18">
        <v>3678040.9944556672</v>
      </c>
    </row>
    <row r="19" spans="1:17" x14ac:dyDescent="0.2">
      <c r="A19" s="2" t="str">
        <f>BAU_Lancet_formatting!C19</f>
        <v>Rye and products</v>
      </c>
      <c r="B19" s="21">
        <f>ConvBASE_formatting!D19</f>
        <v>2139664.0221791081</v>
      </c>
      <c r="C19">
        <f>BAU_swiss_formatting!D19</f>
        <v>970112.46835669247</v>
      </c>
      <c r="D19">
        <f>BAU_Lancet_formatting!D19</f>
        <v>1759145.145759366</v>
      </c>
      <c r="E19">
        <f>OrgBASE_formatting!D19</f>
        <v>2306830.2039721431</v>
      </c>
      <c r="F19">
        <f>OA_swiss_formatting!D19</f>
        <v>947454.83122345957</v>
      </c>
      <c r="G19">
        <f>'0A_lancet_formatting'!D19</f>
        <v>1864551.2913577971</v>
      </c>
      <c r="K19" t="s">
        <v>28</v>
      </c>
      <c r="L19">
        <v>2050430.895978017</v>
      </c>
      <c r="M19">
        <v>970112.46835669247</v>
      </c>
      <c r="N19">
        <v>1759145.145759366</v>
      </c>
      <c r="O19">
        <v>2306830.2039721431</v>
      </c>
      <c r="P19">
        <v>947454.83122345957</v>
      </c>
      <c r="Q19">
        <v>1864551.2913577971</v>
      </c>
    </row>
    <row r="20" spans="1:17" x14ac:dyDescent="0.2">
      <c r="A20" s="2" t="str">
        <f>BAU_Lancet_formatting!C20</f>
        <v>Wheat and products</v>
      </c>
      <c r="B20" s="21">
        <f>ConvBASE_formatting!D20</f>
        <v>143827754.83902851</v>
      </c>
      <c r="C20">
        <f>BAU_swiss_formatting!D20</f>
        <v>58939671.473775662</v>
      </c>
      <c r="D20">
        <f>BAU_Lancet_formatting!D20</f>
        <v>116209033.80189151</v>
      </c>
      <c r="E20">
        <f>OrgBASE_formatting!D20</f>
        <v>142635716.62307721</v>
      </c>
      <c r="F20">
        <f>OA_swiss_formatting!D20</f>
        <v>58582941.469578043</v>
      </c>
      <c r="G20">
        <f>'0A_lancet_formatting'!D20</f>
        <v>115288766.8825213</v>
      </c>
      <c r="K20" t="s">
        <v>29</v>
      </c>
      <c r="L20">
        <v>129599519.9029302</v>
      </c>
      <c r="M20">
        <v>58939671.473775662</v>
      </c>
      <c r="N20">
        <v>116209033.80189151</v>
      </c>
      <c r="O20">
        <v>142635716.62307721</v>
      </c>
      <c r="P20">
        <v>58582941.469578043</v>
      </c>
      <c r="Q20">
        <v>115288766.8825213</v>
      </c>
    </row>
    <row r="21" spans="1:17" x14ac:dyDescent="0.2">
      <c r="A21" s="2" t="str">
        <f>BAU_Lancet_formatting!C21</f>
        <v>Apples and products</v>
      </c>
      <c r="B21" s="21">
        <f>ConvBASE_formatting!D21</f>
        <v>30121856.080178529</v>
      </c>
      <c r="C21">
        <f>BAU_swiss_formatting!D21</f>
        <v>29078793.57080112</v>
      </c>
      <c r="D21">
        <f>BAU_Lancet_formatting!D21</f>
        <v>24453723.534683552</v>
      </c>
      <c r="E21">
        <f>OrgBASE_formatting!D21</f>
        <v>39529865.167484909</v>
      </c>
      <c r="F21">
        <f>OA_swiss_formatting!D21</f>
        <v>38097870.269570157</v>
      </c>
      <c r="G21">
        <f>'0A_lancet_formatting'!D21</f>
        <v>31748225.2246418</v>
      </c>
      <c r="K21" t="s">
        <v>18</v>
      </c>
      <c r="L21">
        <v>30121856.080178529</v>
      </c>
      <c r="M21">
        <v>29078793.57080112</v>
      </c>
      <c r="N21">
        <v>24453723.534683552</v>
      </c>
      <c r="O21">
        <v>39529865.167484909</v>
      </c>
      <c r="P21">
        <v>38097870.269570157</v>
      </c>
      <c r="Q21">
        <v>31748225.2246418</v>
      </c>
    </row>
    <row r="22" spans="1:17" x14ac:dyDescent="0.2">
      <c r="A22" s="2" t="str">
        <f>BAU_Lancet_formatting!C22</f>
        <v>Fruits, other</v>
      </c>
      <c r="B22" s="21">
        <f>ConvBASE_formatting!D22</f>
        <v>7029729.9990974022</v>
      </c>
      <c r="C22">
        <f>BAU_swiss_formatting!D22</f>
        <v>6775073.4893983519</v>
      </c>
      <c r="D22">
        <f>BAU_Lancet_formatting!D22</f>
        <v>5645894.5744986273</v>
      </c>
      <c r="E22">
        <f>OrgBASE_formatting!D22</f>
        <v>11461466.41054274</v>
      </c>
      <c r="F22">
        <f>OA_swiss_formatting!D22</f>
        <v>11046267.38689369</v>
      </c>
      <c r="G22">
        <f>'0A_lancet_formatting'!D22</f>
        <v>9205222.8224114086</v>
      </c>
      <c r="K22" t="s">
        <v>19</v>
      </c>
      <c r="L22">
        <v>7029729.9990974022</v>
      </c>
      <c r="M22">
        <v>6775073.4893983519</v>
      </c>
      <c r="N22">
        <v>5645894.5744986273</v>
      </c>
      <c r="O22">
        <v>11461466.41054274</v>
      </c>
      <c r="P22">
        <v>11046267.38689369</v>
      </c>
      <c r="Q22">
        <v>9205222.8224114086</v>
      </c>
    </row>
    <row r="23" spans="1:17" x14ac:dyDescent="0.2">
      <c r="A23" s="2" t="str">
        <f>BAU_Lancet_formatting!C23</f>
        <v>Grapes and products (excl wine)</v>
      </c>
      <c r="B23" s="21">
        <f>ConvBASE_formatting!D23</f>
        <v>79752727.557679877</v>
      </c>
      <c r="C23">
        <f>BAU_swiss_formatting!D23</f>
        <v>22172884.444984</v>
      </c>
      <c r="D23">
        <f>BAU_Lancet_formatting!D23</f>
        <v>0</v>
      </c>
      <c r="E23">
        <f>OrgBASE_formatting!D23</f>
        <v>222980058.8176648</v>
      </c>
      <c r="F23">
        <f>OA_swiss_formatting!D23</f>
        <v>52162009.486082658</v>
      </c>
      <c r="G23">
        <f>'0A_lancet_formatting'!D23</f>
        <v>0</v>
      </c>
      <c r="K23" t="s">
        <v>30</v>
      </c>
      <c r="L23">
        <v>79752727.557679877</v>
      </c>
      <c r="M23">
        <v>22172884.444984</v>
      </c>
      <c r="N23">
        <v>0</v>
      </c>
      <c r="O23">
        <v>222980058.8176648</v>
      </c>
      <c r="P23">
        <v>52162009.486082658</v>
      </c>
      <c r="Q23">
        <v>0</v>
      </c>
    </row>
    <row r="24" spans="1:17" x14ac:dyDescent="0.2">
      <c r="A24" s="2" t="str">
        <f>BAU_Lancet_formatting!C24</f>
        <v>Nuts and products</v>
      </c>
      <c r="B24" s="21">
        <f>ConvBASE_formatting!D24</f>
        <v>24382004.087462369</v>
      </c>
      <c r="C24">
        <f>BAU_swiss_formatting!D24</f>
        <v>5026373.4119095383</v>
      </c>
      <c r="D24">
        <f>BAU_Lancet_formatting!D24</f>
        <v>19813887.069076449</v>
      </c>
      <c r="E24">
        <f>OrgBASE_formatting!D24</f>
        <v>27120420.872576669</v>
      </c>
      <c r="F24">
        <f>OA_swiss_formatting!D24</f>
        <v>5590900.6456041271</v>
      </c>
      <c r="G24">
        <f>'0A_lancet_formatting'!D24</f>
        <v>22039244.785106812</v>
      </c>
      <c r="K24" t="s">
        <v>13</v>
      </c>
      <c r="L24">
        <v>24382004.087462369</v>
      </c>
      <c r="M24">
        <v>5026373.4119095383</v>
      </c>
      <c r="N24">
        <v>19813887.069076449</v>
      </c>
      <c r="O24">
        <v>27120420.872576669</v>
      </c>
      <c r="P24">
        <v>5590900.6456041271</v>
      </c>
      <c r="Q24">
        <v>22039244.785106812</v>
      </c>
    </row>
    <row r="25" spans="1:17" x14ac:dyDescent="0.2">
      <c r="A25" s="2" t="str">
        <f>BAU_Lancet_formatting!C25</f>
        <v>Peas</v>
      </c>
      <c r="B25" s="21">
        <f>ConvBASE_formatting!D25</f>
        <v>3164680.9358239681</v>
      </c>
      <c r="C25">
        <f>BAU_swiss_formatting!D25</f>
        <v>60499576.422252133</v>
      </c>
      <c r="D25">
        <f>BAU_Lancet_formatting!D25</f>
        <v>46989530.513501219</v>
      </c>
      <c r="E25">
        <f>OrgBASE_formatting!D25</f>
        <v>3784440.4121412099</v>
      </c>
      <c r="F25">
        <f>OA_swiss_formatting!D25</f>
        <v>88375013.408374146</v>
      </c>
      <c r="G25">
        <f>'0A_lancet_formatting'!D25</f>
        <v>68442605.492898464</v>
      </c>
      <c r="K25" t="s">
        <v>15</v>
      </c>
      <c r="L25">
        <v>2253159.7148031071</v>
      </c>
      <c r="M25">
        <v>60499576.422252133</v>
      </c>
      <c r="N25">
        <v>46989530.513501219</v>
      </c>
      <c r="O25">
        <v>3784440.4121412099</v>
      </c>
      <c r="P25">
        <v>88375013.408374146</v>
      </c>
      <c r="Q25">
        <v>68442605.492898464</v>
      </c>
    </row>
    <row r="26" spans="1:17" x14ac:dyDescent="0.2">
      <c r="A26" s="2" t="str">
        <f>BAU_Lancet_formatting!C26</f>
        <v>Pulses, Other and products</v>
      </c>
      <c r="B26" s="21">
        <f>ConvBASE_formatting!D26</f>
        <v>480950.08067800791</v>
      </c>
      <c r="C26">
        <f>BAU_swiss_formatting!D26</f>
        <v>11231242.984383291</v>
      </c>
      <c r="D26">
        <f>BAU_Lancet_formatting!D26</f>
        <v>8698109.3764924929</v>
      </c>
      <c r="E26">
        <f>OrgBASE_formatting!D26</f>
        <v>709582.57727647712</v>
      </c>
      <c r="F26">
        <f>OA_swiss_formatting!D26</f>
        <v>16570315.01407015</v>
      </c>
      <c r="G26">
        <f>'0A_lancet_formatting'!D26</f>
        <v>12832988.52991846</v>
      </c>
      <c r="K26" t="s">
        <v>14</v>
      </c>
      <c r="L26">
        <v>237877.75507244511</v>
      </c>
      <c r="M26">
        <v>11231242.984383291</v>
      </c>
      <c r="N26">
        <v>8698109.3764924929</v>
      </c>
      <c r="O26">
        <v>709582.57727647712</v>
      </c>
      <c r="P26">
        <v>16570315.01407015</v>
      </c>
      <c r="Q26">
        <v>12832988.52991846</v>
      </c>
    </row>
    <row r="27" spans="1:17" x14ac:dyDescent="0.2">
      <c r="A27" s="2" t="str">
        <f>BAU_Lancet_formatting!C27</f>
        <v>Soyabeans</v>
      </c>
      <c r="B27" s="21">
        <f>ConvBASE_formatting!D27</f>
        <v>2649657.760734193</v>
      </c>
      <c r="C27">
        <f>BAU_swiss_formatting!D27</f>
        <v>46934807.423178427</v>
      </c>
      <c r="D27">
        <f>BAU_Lancet_formatting!D27</f>
        <v>1927051.524181976</v>
      </c>
      <c r="E27">
        <f>OrgBASE_formatting!D27</f>
        <v>2176878.2481902619</v>
      </c>
      <c r="F27">
        <f>OA_swiss_formatting!D27</f>
        <v>35442883.836108297</v>
      </c>
      <c r="G27">
        <f>'0A_lancet_formatting'!D27</f>
        <v>1634072.741463118</v>
      </c>
      <c r="K27" t="s">
        <v>10</v>
      </c>
      <c r="L27">
        <v>2649657.760734193</v>
      </c>
      <c r="M27">
        <v>46934807.423178427</v>
      </c>
      <c r="N27">
        <v>1927051.524181976</v>
      </c>
      <c r="O27">
        <v>2176878.2481902619</v>
      </c>
      <c r="P27">
        <v>35442883.836108297</v>
      </c>
      <c r="Q27">
        <v>1634072.741463118</v>
      </c>
    </row>
    <row r="28" spans="1:17" x14ac:dyDescent="0.2">
      <c r="A28" s="2" t="str">
        <f>BAU_Lancet_formatting!C28</f>
        <v>Rape and Mustardseed</v>
      </c>
      <c r="B28" s="21">
        <f>ConvBASE_formatting!D28</f>
        <v>82389283.828325838</v>
      </c>
      <c r="C28">
        <f>BAU_swiss_formatting!D28</f>
        <v>64879242.920924582</v>
      </c>
      <c r="D28">
        <f>BAU_Lancet_formatting!D28</f>
        <v>67351355.885755509</v>
      </c>
      <c r="E28">
        <f>OrgBASE_formatting!D28</f>
        <v>102211915.6483053</v>
      </c>
      <c r="F28">
        <f>OA_swiss_formatting!D28</f>
        <v>80402942.554466575</v>
      </c>
      <c r="G28">
        <f>'0A_lancet_formatting'!D28</f>
        <v>83481989.909069791</v>
      </c>
      <c r="K28" t="s">
        <v>16</v>
      </c>
      <c r="L28">
        <v>82077364.646106541</v>
      </c>
      <c r="M28">
        <v>64879242.920924582</v>
      </c>
      <c r="N28">
        <v>67351355.885755509</v>
      </c>
      <c r="O28">
        <v>102211915.6483053</v>
      </c>
      <c r="P28">
        <v>80402942.554466575</v>
      </c>
      <c r="Q28">
        <v>83481989.909069791</v>
      </c>
    </row>
    <row r="29" spans="1:17" x14ac:dyDescent="0.2">
      <c r="A29" s="2" t="str">
        <f>BAU_Lancet_formatting!C29</f>
        <v>Sunflower seed</v>
      </c>
      <c r="B29" s="21">
        <f>ConvBASE_formatting!D29</f>
        <v>13414245.19319275</v>
      </c>
      <c r="C29">
        <f>BAU_swiss_formatting!D29</f>
        <v>10585012.593252709</v>
      </c>
      <c r="D29">
        <f>BAU_Lancet_formatting!D29</f>
        <v>10984450.98564834</v>
      </c>
      <c r="E29">
        <f>OrgBASE_formatting!D29</f>
        <v>16515168.94699393</v>
      </c>
      <c r="F29">
        <f>OA_swiss_formatting!D29</f>
        <v>12991324.65818803</v>
      </c>
      <c r="G29">
        <f>'0A_lancet_formatting'!D29</f>
        <v>13488830.129389999</v>
      </c>
      <c r="K29" t="s">
        <v>17</v>
      </c>
      <c r="L29">
        <v>13156319.9149491</v>
      </c>
      <c r="M29">
        <v>10585012.593252709</v>
      </c>
      <c r="N29">
        <v>10984450.98564834</v>
      </c>
      <c r="O29">
        <v>16515168.94699393</v>
      </c>
      <c r="P29">
        <v>12991324.65818803</v>
      </c>
      <c r="Q29">
        <v>13488830.129389999</v>
      </c>
    </row>
    <row r="30" spans="1:17" x14ac:dyDescent="0.2">
      <c r="A30" s="2" t="str">
        <f>BAU_Lancet_formatting!C30</f>
        <v>Potatoes and products</v>
      </c>
      <c r="B30" s="21">
        <f>ConvBASE_formatting!D30</f>
        <v>39847000.788282253</v>
      </c>
      <c r="C30">
        <f>BAU_swiss_formatting!D30</f>
        <v>84651400.035062045</v>
      </c>
      <c r="D30">
        <f>BAU_Lancet_formatting!D30</f>
        <v>21642234.397264399</v>
      </c>
      <c r="E30">
        <f>OrgBASE_formatting!D30</f>
        <v>55876791.592353001</v>
      </c>
      <c r="F30">
        <f>OA_swiss_formatting!D30</f>
        <v>122108426.3788635</v>
      </c>
      <c r="G30">
        <f>'0A_lancet_formatting'!D30</f>
        <v>28965785.993493341</v>
      </c>
      <c r="K30" t="s">
        <v>11</v>
      </c>
      <c r="L30">
        <v>38965249.511763923</v>
      </c>
      <c r="M30">
        <v>84651400.035062045</v>
      </c>
      <c r="N30">
        <v>21642234.397264399</v>
      </c>
      <c r="O30">
        <v>55876791.592353001</v>
      </c>
      <c r="P30">
        <v>122108426.3788635</v>
      </c>
      <c r="Q30">
        <v>28965785.993493341</v>
      </c>
    </row>
    <row r="31" spans="1:17" x14ac:dyDescent="0.2">
      <c r="A31" s="2" t="str">
        <f>BAU_Lancet_formatting!C31</f>
        <v>Sugar beet</v>
      </c>
      <c r="B31" s="21">
        <f>ConvBASE_formatting!D31</f>
        <v>100851859.6180104</v>
      </c>
      <c r="C31">
        <f>BAU_swiss_formatting!D31</f>
        <v>44309664.647778884</v>
      </c>
      <c r="D31">
        <f>BAU_Lancet_formatting!D31</f>
        <v>58599953.576053597</v>
      </c>
      <c r="E31">
        <f>OrgBASE_formatting!D31</f>
        <v>145538042.9583199</v>
      </c>
      <c r="F31">
        <f>OA_swiss_formatting!D31</f>
        <v>63788341.464279987</v>
      </c>
      <c r="G31">
        <f>'0A_lancet_formatting'!D31</f>
        <v>84449492.92408967</v>
      </c>
      <c r="K31" t="s">
        <v>12</v>
      </c>
      <c r="L31">
        <v>100833964.93506899</v>
      </c>
      <c r="M31">
        <v>44309664.647778884</v>
      </c>
      <c r="N31">
        <v>58599953.576053597</v>
      </c>
      <c r="O31">
        <v>145538042.9583199</v>
      </c>
      <c r="P31">
        <v>63788341.464279987</v>
      </c>
      <c r="Q31">
        <v>84449492.92408967</v>
      </c>
    </row>
    <row r="32" spans="1:17" x14ac:dyDescent="0.2">
      <c r="A32" s="2" t="str">
        <f>BAU_Lancet_formatting!C32</f>
        <v>Onions</v>
      </c>
      <c r="B32" s="21">
        <f>ConvBASE_formatting!D32</f>
        <v>3194872.3073760448</v>
      </c>
      <c r="C32">
        <f>BAU_swiss_formatting!D32</f>
        <v>3740062.8796307449</v>
      </c>
      <c r="D32">
        <f>BAU_Lancet_formatting!D32</f>
        <v>3126313.8997693509</v>
      </c>
      <c r="E32">
        <f>OrgBASE_formatting!D32</f>
        <v>4545082.3058507787</v>
      </c>
      <c r="F32">
        <f>OA_swiss_formatting!D32</f>
        <v>5333328.4388962239</v>
      </c>
      <c r="G32">
        <f>'0A_lancet_formatting'!D32</f>
        <v>4445959.3524581017</v>
      </c>
      <c r="K32" t="s">
        <v>20</v>
      </c>
      <c r="L32">
        <v>3194872.3073760448</v>
      </c>
      <c r="M32">
        <v>3740062.8796307449</v>
      </c>
      <c r="N32">
        <v>3126313.8997693509</v>
      </c>
      <c r="O32">
        <v>4545082.3058507787</v>
      </c>
      <c r="P32">
        <v>5333328.4388962239</v>
      </c>
      <c r="Q32">
        <v>4445959.3524581017</v>
      </c>
    </row>
    <row r="33" spans="1:17" x14ac:dyDescent="0.2">
      <c r="A33" s="2" t="str">
        <f>BAU_Lancet_formatting!C33</f>
        <v>Tomatoes and products</v>
      </c>
      <c r="B33" s="21">
        <f>ConvBASE_formatting!D33</f>
        <v>93404636.391442195</v>
      </c>
      <c r="C33">
        <f>BAU_swiss_formatting!D33</f>
        <v>120417655.1496056</v>
      </c>
      <c r="D33">
        <f>BAU_Lancet_formatting!D33</f>
        <v>90007714.938728154</v>
      </c>
      <c r="E33">
        <f>OrgBASE_formatting!D33</f>
        <v>13801693.431570159</v>
      </c>
      <c r="F33">
        <f>OA_swiss_formatting!D33</f>
        <v>16195298.375293501</v>
      </c>
      <c r="G33">
        <f>'0A_lancet_formatting'!D33</f>
        <v>13500694.566709889</v>
      </c>
      <c r="K33" t="s">
        <v>21</v>
      </c>
      <c r="L33">
        <v>93404636.391442195</v>
      </c>
      <c r="M33">
        <v>120417655.1496056</v>
      </c>
      <c r="N33">
        <v>90007714.938728154</v>
      </c>
      <c r="O33">
        <v>13801693.431570159</v>
      </c>
      <c r="P33">
        <v>16195298.375293501</v>
      </c>
      <c r="Q33">
        <v>13500694.566709889</v>
      </c>
    </row>
    <row r="34" spans="1:17" x14ac:dyDescent="0.2">
      <c r="A34" s="2" t="str">
        <f>BAU_Lancet_formatting!C34</f>
        <v>Vegetables, other</v>
      </c>
      <c r="B34" s="21">
        <f>ConvBASE_formatting!D34</f>
        <v>33300244.84368524</v>
      </c>
      <c r="C34">
        <f>BAU_swiss_formatting!D34</f>
        <v>39075451.421069302</v>
      </c>
      <c r="D34">
        <f>BAU_Lancet_formatting!D34</f>
        <v>32574005.27408354</v>
      </c>
      <c r="E34">
        <f>OrgBASE_formatting!D34</f>
        <v>48555164.547144398</v>
      </c>
      <c r="F34">
        <f>OA_swiss_formatting!D34</f>
        <v>56976006.705360837</v>
      </c>
      <c r="G34">
        <f>'0A_lancet_formatting'!D34</f>
        <v>47496232.939638667</v>
      </c>
      <c r="K34" t="s">
        <v>22</v>
      </c>
      <c r="L34">
        <v>33300244.84368524</v>
      </c>
      <c r="M34">
        <v>39075451.421069302</v>
      </c>
      <c r="N34">
        <v>32574005.27408354</v>
      </c>
      <c r="O34">
        <v>48555164.547144398</v>
      </c>
      <c r="P34">
        <v>56976006.705360837</v>
      </c>
      <c r="Q34">
        <v>47496232.939638667</v>
      </c>
    </row>
    <row r="37" spans="1:17" x14ac:dyDescent="0.2">
      <c r="A37" s="2"/>
      <c r="B37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4E03-137E-CB4D-9A8F-35187AD9EB6C}">
  <dimension ref="A1:AH7"/>
  <sheetViews>
    <sheetView workbookViewId="0">
      <selection activeCell="H16" sqref="H16"/>
    </sheetView>
  </sheetViews>
  <sheetFormatPr baseColWidth="10" defaultRowHeight="15" x14ac:dyDescent="0.2"/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15</v>
      </c>
      <c r="Z1" t="s">
        <v>14</v>
      </c>
      <c r="AA1" t="s">
        <v>10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75</v>
      </c>
      <c r="B2">
        <v>328505792.55258012</v>
      </c>
      <c r="C2">
        <v>827827162.43763757</v>
      </c>
      <c r="D2">
        <v>302385622.00052762</v>
      </c>
      <c r="E2">
        <v>1267243273.9226789</v>
      </c>
      <c r="F2">
        <v>163335660.33345419</v>
      </c>
      <c r="G2">
        <v>20118750.88051128</v>
      </c>
      <c r="H2">
        <v>1265643.4486692371</v>
      </c>
      <c r="I2">
        <v>26758952.513507999</v>
      </c>
      <c r="J2">
        <v>1130039551.038765</v>
      </c>
      <c r="K2">
        <v>42751462.405998722</v>
      </c>
      <c r="L2">
        <v>578471457.37109041</v>
      </c>
      <c r="M2">
        <v>13402914.943513149</v>
      </c>
      <c r="N2">
        <v>35017586.039223507</v>
      </c>
      <c r="O2">
        <v>9494609.5060961191</v>
      </c>
      <c r="P2">
        <v>23888426.31050602</v>
      </c>
      <c r="Q2">
        <v>173053.66556381609</v>
      </c>
      <c r="R2">
        <v>-773236.16193315154</v>
      </c>
      <c r="S2">
        <v>2050430.895978017</v>
      </c>
      <c r="T2">
        <v>129599519.9029302</v>
      </c>
      <c r="U2">
        <v>30121856.080178529</v>
      </c>
      <c r="V2">
        <v>7029729.9990974022</v>
      </c>
      <c r="W2">
        <v>79752727.557679877</v>
      </c>
      <c r="X2">
        <v>24382004.087462369</v>
      </c>
      <c r="Y2">
        <v>2253159.7148031071</v>
      </c>
      <c r="Z2">
        <v>237877.75507244511</v>
      </c>
      <c r="AA2">
        <v>2649657.760734193</v>
      </c>
      <c r="AB2">
        <v>82077364.646106541</v>
      </c>
      <c r="AC2">
        <v>13156319.9149491</v>
      </c>
      <c r="AD2">
        <v>38965249.511763923</v>
      </c>
      <c r="AE2">
        <v>100833964.93506899</v>
      </c>
      <c r="AF2">
        <v>3194872.3073760448</v>
      </c>
      <c r="AG2">
        <v>93404636.391442195</v>
      </c>
      <c r="AH2">
        <v>33300244.84368524</v>
      </c>
    </row>
    <row r="3" spans="1:34" x14ac:dyDescent="0.2">
      <c r="A3" t="s">
        <v>64</v>
      </c>
      <c r="B3">
        <v>758272702.81926763</v>
      </c>
      <c r="C3">
        <v>192810706.90947679</v>
      </c>
      <c r="D3">
        <v>70429176.74445805</v>
      </c>
      <c r="E3">
        <v>295155900.35947663</v>
      </c>
      <c r="F3">
        <v>38042801.156324632</v>
      </c>
      <c r="G3">
        <v>26149505.735298932</v>
      </c>
      <c r="H3">
        <v>294783.28219466592</v>
      </c>
      <c r="I3">
        <v>34780160.377669893</v>
      </c>
      <c r="J3">
        <v>263199535.55264729</v>
      </c>
      <c r="K3">
        <v>58773606.006440192</v>
      </c>
      <c r="L3">
        <v>90999414.062301964</v>
      </c>
      <c r="M3">
        <v>10330380.65601063</v>
      </c>
      <c r="N3">
        <v>17926074.972232841</v>
      </c>
      <c r="O3">
        <v>4813740.5870705992</v>
      </c>
      <c r="P3">
        <v>14499191.600587679</v>
      </c>
      <c r="Q3">
        <v>170044.86807391341</v>
      </c>
      <c r="R3">
        <v>1871141.1164304421</v>
      </c>
      <c r="S3">
        <v>970112.46835669247</v>
      </c>
      <c r="T3">
        <v>58939671.473775662</v>
      </c>
      <c r="U3">
        <v>29078793.57080112</v>
      </c>
      <c r="V3">
        <v>6775073.4893983519</v>
      </c>
      <c r="W3">
        <v>22172884.444984</v>
      </c>
      <c r="X3">
        <v>5026373.4119095383</v>
      </c>
      <c r="Y3">
        <v>60499576.422252133</v>
      </c>
      <c r="Z3">
        <v>11231242.984383291</v>
      </c>
      <c r="AA3">
        <v>46934807.423178427</v>
      </c>
      <c r="AB3">
        <v>64879242.920924582</v>
      </c>
      <c r="AC3">
        <v>10585012.593252709</v>
      </c>
      <c r="AD3">
        <v>84651400.035062045</v>
      </c>
      <c r="AE3">
        <v>44309664.647778884</v>
      </c>
      <c r="AF3">
        <v>3740062.8796307449</v>
      </c>
      <c r="AG3">
        <v>120417655.1496056</v>
      </c>
      <c r="AH3">
        <v>39075451.421069302</v>
      </c>
    </row>
    <row r="4" spans="1:34" x14ac:dyDescent="0.2">
      <c r="A4" t="s">
        <v>65</v>
      </c>
      <c r="B4">
        <v>341119280.8382079</v>
      </c>
      <c r="C4">
        <v>113154840.70436411</v>
      </c>
      <c r="D4">
        <v>41332778.678106457</v>
      </c>
      <c r="E4">
        <v>173218175.60582879</v>
      </c>
      <c r="F4">
        <v>22326182.885749951</v>
      </c>
      <c r="G4">
        <v>2067935.790066008</v>
      </c>
      <c r="H4">
        <v>172999.49714259131</v>
      </c>
      <c r="I4">
        <v>2750458.810092574</v>
      </c>
      <c r="J4">
        <v>154463940.287844</v>
      </c>
      <c r="K4">
        <v>20374850.082232598</v>
      </c>
      <c r="L4">
        <v>462503209.34373528</v>
      </c>
      <c r="M4">
        <v>10060892.46405806</v>
      </c>
      <c r="N4">
        <v>35232784.029558383</v>
      </c>
      <c r="O4">
        <v>9473239.1794274785</v>
      </c>
      <c r="P4">
        <v>31795778.800225589</v>
      </c>
      <c r="Q4">
        <v>334641.15428759973</v>
      </c>
      <c r="R4">
        <v>3676226.3734280481</v>
      </c>
      <c r="S4">
        <v>1759145.145759366</v>
      </c>
      <c r="T4">
        <v>116209033.80189151</v>
      </c>
      <c r="U4">
        <v>24453723.534683552</v>
      </c>
      <c r="V4">
        <v>5645894.5744986273</v>
      </c>
      <c r="W4">
        <v>0</v>
      </c>
      <c r="X4">
        <v>19813887.069076449</v>
      </c>
      <c r="Y4">
        <v>46989530.513501219</v>
      </c>
      <c r="Z4">
        <v>8698109.3764924929</v>
      </c>
      <c r="AA4">
        <v>1927051.524181976</v>
      </c>
      <c r="AB4">
        <v>67351355.885755509</v>
      </c>
      <c r="AC4">
        <v>10984450.98564834</v>
      </c>
      <c r="AD4">
        <v>21642234.397264399</v>
      </c>
      <c r="AE4">
        <v>58599953.576053597</v>
      </c>
      <c r="AF4">
        <v>3126313.8997693509</v>
      </c>
      <c r="AG4">
        <v>90007714.938728154</v>
      </c>
      <c r="AH4">
        <v>32574005.27408354</v>
      </c>
    </row>
    <row r="5" spans="1:34" x14ac:dyDescent="0.2">
      <c r="A5" t="s">
        <v>76</v>
      </c>
      <c r="B5">
        <v>256288657.75787061</v>
      </c>
      <c r="C5">
        <v>691454963.75985098</v>
      </c>
      <c r="D5">
        <v>260860124.93420699</v>
      </c>
      <c r="E5">
        <v>1054820952.331215</v>
      </c>
      <c r="F5">
        <v>126482741.8955633</v>
      </c>
      <c r="G5">
        <v>13123585.60275241</v>
      </c>
      <c r="H5">
        <v>912056.43109613343</v>
      </c>
      <c r="I5">
        <v>19283214.99629489</v>
      </c>
      <c r="J5">
        <v>1236742350.2755539</v>
      </c>
      <c r="K5">
        <v>44111827.774919912</v>
      </c>
      <c r="L5">
        <v>795834122.66490602</v>
      </c>
      <c r="M5">
        <v>13402914.943513149</v>
      </c>
      <c r="N5">
        <v>44153590.530230008</v>
      </c>
      <c r="O5">
        <v>11887505.142754231</v>
      </c>
      <c r="P5">
        <v>32237684.826601889</v>
      </c>
      <c r="Q5">
        <v>537124.41692329315</v>
      </c>
      <c r="R5">
        <v>4550486.809767209</v>
      </c>
      <c r="S5">
        <v>2306830.2039721431</v>
      </c>
      <c r="T5">
        <v>142635716.62307721</v>
      </c>
      <c r="U5">
        <v>39529865.167484909</v>
      </c>
      <c r="V5">
        <v>11461466.41054274</v>
      </c>
      <c r="W5">
        <v>222980058.8176648</v>
      </c>
      <c r="X5">
        <v>27120420.872576669</v>
      </c>
      <c r="Y5">
        <v>3784440.4121412099</v>
      </c>
      <c r="Z5">
        <v>709582.57727647712</v>
      </c>
      <c r="AA5">
        <v>2176878.2481902619</v>
      </c>
      <c r="AB5">
        <v>102211915.6483053</v>
      </c>
      <c r="AC5">
        <v>16515168.94699393</v>
      </c>
      <c r="AD5">
        <v>55876791.592353001</v>
      </c>
      <c r="AE5">
        <v>145538042.9583199</v>
      </c>
      <c r="AF5">
        <v>4545082.3058507787</v>
      </c>
      <c r="AG5">
        <v>13801693.431570159</v>
      </c>
      <c r="AH5">
        <v>48555164.547144398</v>
      </c>
    </row>
    <row r="6" spans="1:34" x14ac:dyDescent="0.2">
      <c r="A6" t="s">
        <v>66</v>
      </c>
      <c r="B6">
        <v>591577675.72356462</v>
      </c>
      <c r="C6">
        <v>161048013.89462361</v>
      </c>
      <c r="D6">
        <v>60757398.857213579</v>
      </c>
      <c r="E6">
        <v>245680237.0231846</v>
      </c>
      <c r="F6">
        <v>29459321.925269179</v>
      </c>
      <c r="G6">
        <v>17057484.285432909</v>
      </c>
      <c r="H6">
        <v>212428.69671388381</v>
      </c>
      <c r="I6">
        <v>25063511.3549257</v>
      </c>
      <c r="J6">
        <v>288051875.61054552</v>
      </c>
      <c r="K6">
        <v>60643801.16978883</v>
      </c>
      <c r="L6">
        <v>125192760.90546121</v>
      </c>
      <c r="M6">
        <v>10330380.65601063</v>
      </c>
      <c r="N6">
        <v>18134638.86145388</v>
      </c>
      <c r="O6">
        <v>4882402.7703914298</v>
      </c>
      <c r="P6">
        <v>13240571.492357669</v>
      </c>
      <c r="Q6">
        <v>220606.23400273599</v>
      </c>
      <c r="R6">
        <v>1868963.179391695</v>
      </c>
      <c r="S6">
        <v>947454.83122345957</v>
      </c>
      <c r="T6">
        <v>58582941.469578043</v>
      </c>
      <c r="U6">
        <v>38097870.269570157</v>
      </c>
      <c r="V6">
        <v>11046267.38689369</v>
      </c>
      <c r="W6">
        <v>52162009.486082658</v>
      </c>
      <c r="X6">
        <v>5590900.6456041271</v>
      </c>
      <c r="Y6">
        <v>88375013.408374146</v>
      </c>
      <c r="Z6">
        <v>16570315.01407015</v>
      </c>
      <c r="AA6">
        <v>35442883.836108297</v>
      </c>
      <c r="AB6">
        <v>80402942.554466575</v>
      </c>
      <c r="AC6">
        <v>12991324.65818803</v>
      </c>
      <c r="AD6">
        <v>122108426.3788635</v>
      </c>
      <c r="AE6">
        <v>63788341.464279987</v>
      </c>
      <c r="AF6">
        <v>5333328.4388962239</v>
      </c>
      <c r="AG6">
        <v>16195298.375293501</v>
      </c>
      <c r="AH6">
        <v>56976006.705360837</v>
      </c>
    </row>
    <row r="7" spans="1:34" x14ac:dyDescent="0.2">
      <c r="A7" t="s">
        <v>67</v>
      </c>
      <c r="B7">
        <v>266129257.3931137</v>
      </c>
      <c r="C7">
        <v>94514265.572171226</v>
      </c>
      <c r="D7">
        <v>35656701.328973792</v>
      </c>
      <c r="E7">
        <v>144182387.6389848</v>
      </c>
      <c r="F7">
        <v>17288795.488299571</v>
      </c>
      <c r="G7">
        <v>1348927.302848387</v>
      </c>
      <c r="H7">
        <v>124668.05253185731</v>
      </c>
      <c r="I7">
        <v>1982053.9890974781</v>
      </c>
      <c r="J7">
        <v>169049035.82251501</v>
      </c>
      <c r="K7">
        <v>21023184.405526791</v>
      </c>
      <c r="L7">
        <v>636290401.44958043</v>
      </c>
      <c r="M7">
        <v>10060892.46405806</v>
      </c>
      <c r="N7">
        <v>35688207.176872</v>
      </c>
      <c r="O7">
        <v>9608363.4706963096</v>
      </c>
      <c r="P7">
        <v>26056888.26612575</v>
      </c>
      <c r="Q7">
        <v>434143.79761009221</v>
      </c>
      <c r="R7">
        <v>3678040.9944556672</v>
      </c>
      <c r="S7">
        <v>1864551.2913577971</v>
      </c>
      <c r="T7">
        <v>115288766.8825213</v>
      </c>
      <c r="U7">
        <v>31748225.2246418</v>
      </c>
      <c r="V7">
        <v>9205222.8224114086</v>
      </c>
      <c r="W7">
        <v>0</v>
      </c>
      <c r="X7">
        <v>22039244.785106812</v>
      </c>
      <c r="Y7">
        <v>68442605.492898464</v>
      </c>
      <c r="Z7">
        <v>12832988.52991846</v>
      </c>
      <c r="AA7">
        <v>1634072.741463118</v>
      </c>
      <c r="AB7">
        <v>83481989.909069791</v>
      </c>
      <c r="AC7">
        <v>13488830.129389999</v>
      </c>
      <c r="AD7">
        <v>28965785.993493341</v>
      </c>
      <c r="AE7">
        <v>84449492.92408967</v>
      </c>
      <c r="AF7">
        <v>4445959.3524581017</v>
      </c>
      <c r="AG7">
        <v>13500694.566709889</v>
      </c>
      <c r="AH7">
        <v>47496232.939638667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203B-FC53-DB4A-A27C-18C84F4F3382}">
  <dimension ref="A1:AH10"/>
  <sheetViews>
    <sheetView workbookViewId="0">
      <selection activeCell="P17" sqref="P17"/>
    </sheetView>
  </sheetViews>
  <sheetFormatPr baseColWidth="10" defaultRowHeight="15" x14ac:dyDescent="0.2"/>
  <cols>
    <col min="1" max="1" width="31.83203125" customWidth="1"/>
  </cols>
  <sheetData>
    <row r="1" spans="1:34" x14ac:dyDescent="0.2">
      <c r="A1" s="4" t="s">
        <v>9</v>
      </c>
      <c r="B1" s="4" t="s">
        <v>32</v>
      </c>
      <c r="C1" s="4" t="s">
        <v>36</v>
      </c>
      <c r="D1" s="4" t="s">
        <v>42</v>
      </c>
      <c r="E1" s="4" t="s">
        <v>37</v>
      </c>
      <c r="F1" s="4" t="s">
        <v>39</v>
      </c>
      <c r="G1" s="4" t="s">
        <v>40</v>
      </c>
      <c r="H1" s="4" t="s">
        <v>34</v>
      </c>
      <c r="I1" s="4" t="s">
        <v>35</v>
      </c>
      <c r="J1" s="4" t="s">
        <v>41</v>
      </c>
      <c r="K1" s="4" t="s">
        <v>33</v>
      </c>
      <c r="L1" s="4" t="s">
        <v>38</v>
      </c>
      <c r="M1" s="4" t="s">
        <v>31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18</v>
      </c>
      <c r="V1" s="4" t="s">
        <v>19</v>
      </c>
      <c r="W1" s="4" t="s">
        <v>30</v>
      </c>
      <c r="X1" s="4" t="s">
        <v>13</v>
      </c>
      <c r="Y1" s="4" t="s">
        <v>15</v>
      </c>
      <c r="Z1" s="4" t="s">
        <v>14</v>
      </c>
      <c r="AA1" s="4" t="s">
        <v>10</v>
      </c>
      <c r="AB1" s="4" t="s">
        <v>16</v>
      </c>
      <c r="AC1" s="4" t="s">
        <v>17</v>
      </c>
      <c r="AD1" s="4" t="s">
        <v>11</v>
      </c>
      <c r="AE1" s="4" t="s">
        <v>12</v>
      </c>
      <c r="AF1" s="4" t="s">
        <v>20</v>
      </c>
      <c r="AG1" s="4" t="s">
        <v>21</v>
      </c>
      <c r="AH1" s="4" t="s">
        <v>22</v>
      </c>
    </row>
    <row r="2" spans="1:34" x14ac:dyDescent="0.2">
      <c r="A2" s="4" t="s">
        <v>0</v>
      </c>
      <c r="B2">
        <v>758272702.81926763</v>
      </c>
      <c r="C2">
        <v>192810706.90947679</v>
      </c>
      <c r="D2">
        <v>70429176.74445805</v>
      </c>
      <c r="E2">
        <v>295155900.35947663</v>
      </c>
      <c r="F2">
        <v>38042801.156324632</v>
      </c>
      <c r="G2">
        <v>26149505.735298932</v>
      </c>
      <c r="H2">
        <v>294783.28219466592</v>
      </c>
      <c r="I2">
        <v>34780160.377669893</v>
      </c>
      <c r="J2">
        <v>263199535.55264729</v>
      </c>
      <c r="K2">
        <v>58773606.006440192</v>
      </c>
      <c r="L2">
        <v>90999414.062301964</v>
      </c>
      <c r="M2">
        <v>10330380.65601063</v>
      </c>
      <c r="N2">
        <v>17926074.972232841</v>
      </c>
      <c r="O2">
        <v>4813740.5870705992</v>
      </c>
      <c r="P2">
        <v>14499191.600587679</v>
      </c>
      <c r="Q2">
        <v>170044.86807391341</v>
      </c>
      <c r="R2">
        <v>1871141.1164304421</v>
      </c>
      <c r="S2">
        <v>970112.46835669247</v>
      </c>
      <c r="T2">
        <v>58939671.473775662</v>
      </c>
      <c r="U2">
        <v>29078793.57080112</v>
      </c>
      <c r="V2">
        <v>6775073.4893983519</v>
      </c>
      <c r="W2">
        <v>22172884.444984</v>
      </c>
      <c r="X2">
        <v>5026373.4119095383</v>
      </c>
      <c r="Y2">
        <v>60499576.422252133</v>
      </c>
      <c r="Z2">
        <v>11231242.984383291</v>
      </c>
      <c r="AA2">
        <v>46934807.423178427</v>
      </c>
      <c r="AB2">
        <v>64879242.920924582</v>
      </c>
      <c r="AC2">
        <v>10585012.593252709</v>
      </c>
      <c r="AD2">
        <v>84651400.035062045</v>
      </c>
      <c r="AE2">
        <v>44309664.647778884</v>
      </c>
      <c r="AF2">
        <v>3740062.8796307449</v>
      </c>
      <c r="AG2">
        <v>120417655.1496056</v>
      </c>
      <c r="AH2">
        <v>39075451.421069302</v>
      </c>
    </row>
    <row r="3" spans="1:34" x14ac:dyDescent="0.2">
      <c r="A3" s="4" t="s">
        <v>1</v>
      </c>
      <c r="B3">
        <v>11948217.32708279</v>
      </c>
      <c r="C3">
        <v>2387126.0968111302</v>
      </c>
      <c r="D3">
        <v>815933.69715482742</v>
      </c>
      <c r="E3">
        <v>3650296.5182537148</v>
      </c>
      <c r="F3">
        <v>509461.90143248392</v>
      </c>
      <c r="G3">
        <v>314103.44220476452</v>
      </c>
      <c r="H3">
        <v>5917.0649092055382</v>
      </c>
      <c r="I3">
        <v>873441.53824163415</v>
      </c>
      <c r="J3">
        <v>5996239.5599007569</v>
      </c>
      <c r="K3">
        <v>1336324.445983218</v>
      </c>
      <c r="L3">
        <v>2140007.1204813789</v>
      </c>
      <c r="M3">
        <v>117474.1420019127</v>
      </c>
      <c r="N3">
        <v>436042.67628524703</v>
      </c>
      <c r="O3">
        <v>85610.465775540579</v>
      </c>
      <c r="P3">
        <v>522148.90446338127</v>
      </c>
      <c r="Q3">
        <v>3235.630421630191</v>
      </c>
      <c r="R3">
        <v>137192.67197383361</v>
      </c>
      <c r="S3">
        <v>52545.50863246018</v>
      </c>
      <c r="T3">
        <v>1860760.9822750329</v>
      </c>
      <c r="U3">
        <v>343223.70796839253</v>
      </c>
      <c r="V3">
        <v>81840.587367854721</v>
      </c>
      <c r="W3">
        <v>296820.63487684511</v>
      </c>
      <c r="X3">
        <v>49906.931718710657</v>
      </c>
      <c r="Y3">
        <v>566201.57984236837</v>
      </c>
      <c r="Z3">
        <v>97163.789081767653</v>
      </c>
      <c r="AA3">
        <v>236634.60670937569</v>
      </c>
      <c r="AB3">
        <v>1652019.9022407611</v>
      </c>
      <c r="AC3">
        <v>94607.730269315944</v>
      </c>
      <c r="AD3">
        <v>2022855.2254917449</v>
      </c>
      <c r="AE3">
        <v>803815.36721839686</v>
      </c>
      <c r="AF3">
        <v>46581.205437737939</v>
      </c>
      <c r="AG3">
        <v>325261.33194395201</v>
      </c>
      <c r="AH3">
        <v>606588.66454376548</v>
      </c>
    </row>
    <row r="4" spans="1:34" x14ac:dyDescent="0.2">
      <c r="A4" s="4" t="s">
        <v>2</v>
      </c>
      <c r="B4">
        <v>27337.652949547341</v>
      </c>
      <c r="C4">
        <v>10359.967190496651</v>
      </c>
      <c r="D4">
        <v>6904.5093866931884</v>
      </c>
      <c r="E4">
        <v>15902.45804169286</v>
      </c>
      <c r="F4">
        <v>2748.368758969003</v>
      </c>
      <c r="G4">
        <v>1223.4582164502481</v>
      </c>
      <c r="H4">
        <v>45.929845382816268</v>
      </c>
      <c r="I4">
        <v>2930.956063353105</v>
      </c>
      <c r="J4">
        <v>60576.508962170941</v>
      </c>
      <c r="K4">
        <v>14196.405642627191</v>
      </c>
      <c r="L4">
        <v>28840.876918235761</v>
      </c>
      <c r="M4">
        <v>29812.168967252761</v>
      </c>
      <c r="N4">
        <v>5866.4926805214473</v>
      </c>
      <c r="O4">
        <v>1456.4022669591191</v>
      </c>
      <c r="P4">
        <v>4724.9381823961976</v>
      </c>
      <c r="Q4">
        <v>46.472250220900413</v>
      </c>
      <c r="R4">
        <v>2668.000444655645</v>
      </c>
      <c r="S4">
        <v>448.06309485349732</v>
      </c>
      <c r="T4">
        <v>18981.357481308201</v>
      </c>
      <c r="U4">
        <v>8936.8206864484364</v>
      </c>
      <c r="V4">
        <v>1470.9186648546861</v>
      </c>
      <c r="W4">
        <v>10889.88217871344</v>
      </c>
      <c r="X4">
        <v>1589.15173023946</v>
      </c>
      <c r="Y4">
        <v>22887.516551010071</v>
      </c>
      <c r="Z4">
        <v>4272.5964720897973</v>
      </c>
      <c r="AA4">
        <v>12825.79099234475</v>
      </c>
      <c r="AB4">
        <v>20401.350552806609</v>
      </c>
      <c r="AC4">
        <v>3847.1941708853478</v>
      </c>
      <c r="AD4">
        <v>29036.072920516472</v>
      </c>
      <c r="AE4">
        <v>9290.1113381347313</v>
      </c>
      <c r="AF4">
        <v>2467.6872550860539</v>
      </c>
      <c r="AG4">
        <v>28774.591208467598</v>
      </c>
      <c r="AH4">
        <v>16134.26812802409</v>
      </c>
    </row>
    <row r="5" spans="1:34" x14ac:dyDescent="0.2">
      <c r="A5" s="4" t="s">
        <v>3</v>
      </c>
      <c r="B5">
        <v>2236109.557566117</v>
      </c>
      <c r="C5">
        <v>593878.50459808984</v>
      </c>
      <c r="D5">
        <v>245363.39416829549</v>
      </c>
      <c r="E5">
        <v>904943.80837963265</v>
      </c>
      <c r="F5">
        <v>173198.65336556421</v>
      </c>
      <c r="G5">
        <v>96035.247402421839</v>
      </c>
      <c r="H5">
        <v>1771.992219957714</v>
      </c>
      <c r="I5">
        <v>166560.92587164731</v>
      </c>
      <c r="J5">
        <v>2328734.0620692112</v>
      </c>
      <c r="K5">
        <v>317306.18051745743</v>
      </c>
      <c r="L5">
        <v>756993.29521762347</v>
      </c>
      <c r="M5">
        <v>177808.2934832575</v>
      </c>
      <c r="N5">
        <v>608402.6752537362</v>
      </c>
      <c r="O5">
        <v>142448.7007633539</v>
      </c>
      <c r="P5">
        <v>332721.03102582158</v>
      </c>
      <c r="Q5">
        <v>3221.1078434361589</v>
      </c>
      <c r="R5">
        <v>287404.78451635689</v>
      </c>
      <c r="S5">
        <v>60725.100550839401</v>
      </c>
      <c r="T5">
        <v>2151205.0948687969</v>
      </c>
      <c r="U5">
        <v>189925.1560496242</v>
      </c>
      <c r="V5">
        <v>54191.740284120016</v>
      </c>
      <c r="W5">
        <v>442047.47287971078</v>
      </c>
      <c r="X5">
        <v>30345.230658382068</v>
      </c>
      <c r="Y5">
        <v>1153453.4415877881</v>
      </c>
      <c r="Z5">
        <v>212686.1863686046</v>
      </c>
      <c r="AA5">
        <v>552418.3847037782</v>
      </c>
      <c r="AB5">
        <v>1865970.4282281301</v>
      </c>
      <c r="AC5">
        <v>300035.42507358122</v>
      </c>
      <c r="AD5">
        <v>1762917.981528919</v>
      </c>
      <c r="AE5">
        <v>834309.95854174288</v>
      </c>
      <c r="AF5">
        <v>105820.5709123728</v>
      </c>
      <c r="AG5">
        <v>144713.40070256061</v>
      </c>
      <c r="AH5">
        <v>544691.86203929968</v>
      </c>
    </row>
    <row r="6" spans="1:34" x14ac:dyDescent="0.2">
      <c r="A6" s="4" t="s">
        <v>4</v>
      </c>
      <c r="B6">
        <v>53251567.384759247</v>
      </c>
      <c r="C6">
        <v>10630909.330231469</v>
      </c>
      <c r="D6">
        <v>3556657.078145246</v>
      </c>
      <c r="E6">
        <v>16252732.695667179</v>
      </c>
      <c r="F6">
        <v>2263709.5851154421</v>
      </c>
      <c r="G6">
        <v>1400854.8346549941</v>
      </c>
      <c r="H6">
        <v>25863.951963290649</v>
      </c>
      <c r="I6">
        <v>3894984.5372008379</v>
      </c>
      <c r="J6">
        <v>26419193.261001769</v>
      </c>
      <c r="K6">
        <v>5740619.3821267346</v>
      </c>
      <c r="L6">
        <v>9237798.0603755619</v>
      </c>
      <c r="M6">
        <v>473309.133136686</v>
      </c>
      <c r="N6">
        <v>1873724.636654245</v>
      </c>
      <c r="O6">
        <v>358900.40384740202</v>
      </c>
      <c r="P6">
        <v>2269135.2319101449</v>
      </c>
      <c r="Q6">
        <v>13517.61578300441</v>
      </c>
      <c r="R6">
        <v>615556.04647738324</v>
      </c>
      <c r="S6">
        <v>234757.86724669981</v>
      </c>
      <c r="T6">
        <v>8120334.6558750998</v>
      </c>
      <c r="U6">
        <v>1362919.007445853</v>
      </c>
      <c r="V6">
        <v>345057.61160500912</v>
      </c>
      <c r="W6">
        <v>1328649.6655679441</v>
      </c>
      <c r="X6">
        <v>198643.9662799325</v>
      </c>
      <c r="Y6">
        <v>2353858.6767385919</v>
      </c>
      <c r="Z6">
        <v>400704.79138982401</v>
      </c>
      <c r="AA6">
        <v>894673.9988415885</v>
      </c>
      <c r="AB6">
        <v>7129973.7571838563</v>
      </c>
      <c r="AC6">
        <v>390455.43936624541</v>
      </c>
      <c r="AD6">
        <v>8598104.6367799155</v>
      </c>
      <c r="AE6">
        <v>3524178.8769103028</v>
      </c>
      <c r="AF6">
        <v>156856.49417955379</v>
      </c>
      <c r="AG6">
        <v>886408.04985903285</v>
      </c>
      <c r="AH6">
        <v>1869283.4356348689</v>
      </c>
    </row>
    <row r="7" spans="1:34" x14ac:dyDescent="0.2">
      <c r="A7" s="4" t="s">
        <v>5</v>
      </c>
      <c r="B7">
        <v>2563246555.864635</v>
      </c>
      <c r="C7">
        <v>1416793308.865757</v>
      </c>
      <c r="D7">
        <v>599962977.60782158</v>
      </c>
      <c r="E7">
        <v>2180969553.3851209</v>
      </c>
      <c r="F7">
        <v>344774386.49412942</v>
      </c>
      <c r="G7">
        <v>149622986.91670579</v>
      </c>
      <c r="H7">
        <v>4767821.3725552419</v>
      </c>
      <c r="I7">
        <v>393122150.9397409</v>
      </c>
      <c r="J7">
        <v>8194853561.956974</v>
      </c>
      <c r="K7">
        <v>1863979042.609175</v>
      </c>
      <c r="L7">
        <v>3315111652.1608729</v>
      </c>
      <c r="M7">
        <v>346035414.50919342</v>
      </c>
      <c r="N7">
        <v>1242629502.42577</v>
      </c>
      <c r="O7">
        <v>394554300.51745683</v>
      </c>
      <c r="P7">
        <v>551426362.64416432</v>
      </c>
      <c r="Q7">
        <v>5434462.0363164553</v>
      </c>
      <c r="R7">
        <v>-15184092.341089141</v>
      </c>
      <c r="S7">
        <v>2142268.166662544</v>
      </c>
      <c r="T7">
        <v>3079049640.5432668</v>
      </c>
      <c r="U7">
        <v>5282080003.4233408</v>
      </c>
      <c r="V7">
        <v>1647298402.0790131</v>
      </c>
      <c r="W7">
        <v>8712265255.6866455</v>
      </c>
      <c r="X7">
        <v>796728787.34474492</v>
      </c>
      <c r="Y7">
        <v>5410268369.7795334</v>
      </c>
      <c r="Z7">
        <v>1033196485.481632</v>
      </c>
      <c r="AA7">
        <v>2375660125.1210408</v>
      </c>
      <c r="AB7">
        <v>1899429872.280086</v>
      </c>
      <c r="AC7">
        <v>793985167.19470561</v>
      </c>
      <c r="AD7">
        <v>7335393905.3056335</v>
      </c>
      <c r="AE7">
        <v>1882550798.935864</v>
      </c>
      <c r="AF7">
        <v>659691639.8214817</v>
      </c>
      <c r="AG7">
        <v>1628901417.2798979</v>
      </c>
      <c r="AH7">
        <v>12653711888.313971</v>
      </c>
    </row>
    <row r="8" spans="1:34" x14ac:dyDescent="0.2">
      <c r="A8" s="4" t="s">
        <v>6</v>
      </c>
      <c r="B8">
        <v>41245260479.183678</v>
      </c>
      <c r="C8">
        <v>12776558077.311621</v>
      </c>
      <c r="D8">
        <v>4647886680.3115864</v>
      </c>
      <c r="E8">
        <v>19468709746.959599</v>
      </c>
      <c r="F8">
        <v>3005091681.6406312</v>
      </c>
      <c r="G8">
        <v>1752250449.958652</v>
      </c>
      <c r="H8">
        <v>22636519.768414758</v>
      </c>
      <c r="I8">
        <v>1922472548.040175</v>
      </c>
      <c r="J8">
        <v>30747577573.284279</v>
      </c>
      <c r="K8">
        <v>4091486434.6818261</v>
      </c>
      <c r="L8">
        <v>10495116541.909229</v>
      </c>
      <c r="M8">
        <v>826704003.70159388</v>
      </c>
      <c r="N8">
        <v>1482208535.2194321</v>
      </c>
      <c r="O8">
        <v>456577552.56848788</v>
      </c>
      <c r="P8">
        <v>2574409411.7460308</v>
      </c>
      <c r="Q8">
        <v>23509681.1068599</v>
      </c>
      <c r="R8">
        <v>-46886553.631964557</v>
      </c>
      <c r="S8">
        <v>28664928.454916589</v>
      </c>
      <c r="T8">
        <v>3282456753.0612402</v>
      </c>
      <c r="U8">
        <v>4541956720.3037319</v>
      </c>
      <c r="V8">
        <v>1285087445.7432549</v>
      </c>
      <c r="W8">
        <v>7304064559.9227772</v>
      </c>
      <c r="X8">
        <v>1346683121.3035791</v>
      </c>
      <c r="Y8">
        <v>19168499568.679459</v>
      </c>
      <c r="Z8">
        <v>3582281555.0008202</v>
      </c>
      <c r="AA8">
        <v>8250964673.2148323</v>
      </c>
      <c r="AB8">
        <v>7635211431.8665514</v>
      </c>
      <c r="AC8">
        <v>3259194896.116075</v>
      </c>
      <c r="AD8">
        <v>16615528107.40572</v>
      </c>
      <c r="AE8">
        <v>7801946184.9175911</v>
      </c>
      <c r="AF8">
        <v>914432355.88286638</v>
      </c>
      <c r="AG8">
        <v>-326149563.79793572</v>
      </c>
      <c r="AH8">
        <v>3804437448.4949908</v>
      </c>
    </row>
    <row r="9" spans="1:34" x14ac:dyDescent="0.2">
      <c r="A9" s="4" t="s">
        <v>7</v>
      </c>
      <c r="B9">
        <v>115226815.6934067</v>
      </c>
      <c r="C9">
        <v>34842648.640773997</v>
      </c>
      <c r="D9">
        <v>17653455.80607076</v>
      </c>
      <c r="E9">
        <v>53107392.687517457</v>
      </c>
      <c r="F9">
        <v>10041577.74465532</v>
      </c>
      <c r="G9">
        <v>2103458.7756210761</v>
      </c>
      <c r="H9">
        <v>193545.22670068161</v>
      </c>
      <c r="I9">
        <v>28966085.83521723</v>
      </c>
      <c r="J9">
        <v>177574666.67453459</v>
      </c>
      <c r="K9">
        <v>61302027.085807271</v>
      </c>
      <c r="L9">
        <v>139786804.33970839</v>
      </c>
      <c r="M9">
        <v>53687921.537598737</v>
      </c>
      <c r="N9">
        <v>6280504.2562958859</v>
      </c>
      <c r="O9">
        <v>1863951.5949636539</v>
      </c>
      <c r="P9">
        <v>68653278.130147547</v>
      </c>
      <c r="Q9">
        <v>308055.8331674324</v>
      </c>
      <c r="R9">
        <v>694066.38138137956</v>
      </c>
      <c r="S9">
        <v>33929.695281520508</v>
      </c>
      <c r="T9">
        <v>19770502.95421423</v>
      </c>
      <c r="U9">
        <v>788622867.86929655</v>
      </c>
      <c r="V9">
        <v>688854435.78299987</v>
      </c>
      <c r="W9">
        <v>4594331.8607209027</v>
      </c>
      <c r="X9">
        <v>83286382.747363269</v>
      </c>
      <c r="Y9">
        <v>39657361.184269883</v>
      </c>
      <c r="Z9">
        <v>7529131.2090135748</v>
      </c>
      <c r="AA9">
        <v>3431668.1662876061</v>
      </c>
      <c r="AB9">
        <v>15141603.097153779</v>
      </c>
      <c r="AC9">
        <v>2479939.754152549</v>
      </c>
      <c r="AD9">
        <v>15167443.29507952</v>
      </c>
      <c r="AE9">
        <v>6961985.5322406143</v>
      </c>
      <c r="AF9">
        <v>164413548.5975439</v>
      </c>
      <c r="AG9">
        <v>101716842.6680122</v>
      </c>
      <c r="AH9">
        <v>971321762.98158109</v>
      </c>
    </row>
    <row r="10" spans="1:34" x14ac:dyDescent="0.2">
      <c r="A10" s="4" t="s">
        <v>8</v>
      </c>
      <c r="B10">
        <v>954898788.45494187</v>
      </c>
      <c r="C10">
        <v>314887532.82491833</v>
      </c>
      <c r="D10">
        <v>184668263.2163671</v>
      </c>
      <c r="E10">
        <v>481755423.2825985</v>
      </c>
      <c r="F10">
        <v>76470175.80241023</v>
      </c>
      <c r="G10">
        <v>31688159.16042529</v>
      </c>
      <c r="H10">
        <v>1360621.0021363699</v>
      </c>
      <c r="I10">
        <v>104976147.7313412</v>
      </c>
      <c r="J10">
        <v>1707550407.086906</v>
      </c>
      <c r="K10">
        <v>607233569.70399988</v>
      </c>
      <c r="L10">
        <v>744238989.00842881</v>
      </c>
      <c r="M10">
        <v>164445780.45879641</v>
      </c>
      <c r="N10">
        <v>147474671.00934649</v>
      </c>
      <c r="O10">
        <v>42220631.207884893</v>
      </c>
      <c r="P10">
        <v>74696228.017894655</v>
      </c>
      <c r="Q10">
        <v>1269389.5147838951</v>
      </c>
      <c r="R10">
        <v>4677899.9874876654</v>
      </c>
      <c r="S10">
        <v>5107698.4792160224</v>
      </c>
      <c r="T10">
        <v>439904872.16882253</v>
      </c>
      <c r="U10">
        <v>478849153.16860181</v>
      </c>
      <c r="V10">
        <v>140498169.43293959</v>
      </c>
      <c r="W10">
        <v>242383540.18676829</v>
      </c>
      <c r="X10">
        <v>61118964.729739428</v>
      </c>
      <c r="Y10">
        <v>394753972.6013391</v>
      </c>
      <c r="Z10">
        <v>74037689.909509093</v>
      </c>
      <c r="AA10">
        <v>154615822.72649899</v>
      </c>
      <c r="AB10">
        <v>456174608.47180313</v>
      </c>
      <c r="AC10">
        <v>74013477.957975939</v>
      </c>
      <c r="AD10">
        <v>618581072.2486707</v>
      </c>
      <c r="AE10">
        <v>246101581.0844782</v>
      </c>
      <c r="AF10">
        <v>88970256.340103716</v>
      </c>
      <c r="AG10">
        <v>1918270541.1973491</v>
      </c>
      <c r="AH10">
        <v>752838429.5013175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E888-FCDB-1F42-B095-5FD639334529}">
  <dimension ref="A1:J34"/>
  <sheetViews>
    <sheetView workbookViewId="0">
      <selection activeCell="A22" sqref="A22:J22"/>
    </sheetView>
  </sheetViews>
  <sheetFormatPr baseColWidth="10" defaultRowHeight="15" x14ac:dyDescent="0.2"/>
  <sheetData>
    <row r="1" spans="1:10" x14ac:dyDescent="0.2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2">
      <c r="A2" s="4" t="s">
        <v>18</v>
      </c>
      <c r="B2">
        <v>24453723.534683552</v>
      </c>
      <c r="C2">
        <v>290996.49102969578</v>
      </c>
      <c r="D2">
        <v>7564.1655875686019</v>
      </c>
      <c r="E2">
        <v>166772.88462319161</v>
      </c>
      <c r="F2">
        <v>1161548.08852758</v>
      </c>
      <c r="G2">
        <v>4658416499.5111895</v>
      </c>
      <c r="H2">
        <v>3872463564.3154149</v>
      </c>
      <c r="I2">
        <v>679558978.27837551</v>
      </c>
      <c r="J2">
        <v>403194529.67093968</v>
      </c>
    </row>
    <row r="3" spans="1:10" x14ac:dyDescent="0.2">
      <c r="A3" s="4" t="s">
        <v>23</v>
      </c>
      <c r="B3">
        <v>35232784.029558383</v>
      </c>
      <c r="C3">
        <v>743835.62786618283</v>
      </c>
      <c r="D3">
        <v>11102.655670357521</v>
      </c>
      <c r="E3">
        <v>1120544.568883626</v>
      </c>
      <c r="F3">
        <v>3164069.3815761069</v>
      </c>
      <c r="G3">
        <v>2661159720.841145</v>
      </c>
      <c r="H3">
        <v>3123729244.8381562</v>
      </c>
      <c r="I3">
        <v>12981918.129245151</v>
      </c>
      <c r="J3">
        <v>299269344.46850991</v>
      </c>
    </row>
    <row r="4" spans="1:10" x14ac:dyDescent="0.2">
      <c r="A4" s="4" t="s">
        <v>24</v>
      </c>
      <c r="B4">
        <v>9473239.1794274785</v>
      </c>
      <c r="C4">
        <v>168477.7988934849</v>
      </c>
      <c r="D4">
        <v>2866.1384565303688</v>
      </c>
      <c r="E4">
        <v>280333.05674063182</v>
      </c>
      <c r="F4">
        <v>706300.91209559585</v>
      </c>
      <c r="G4">
        <v>776466282.3985194</v>
      </c>
      <c r="H4">
        <v>898525435.92737508</v>
      </c>
      <c r="I4">
        <v>3668178.4069115338</v>
      </c>
      <c r="J4">
        <v>83088427.908428878</v>
      </c>
    </row>
    <row r="5" spans="1:10" x14ac:dyDescent="0.2">
      <c r="A5" s="4" t="s">
        <v>19</v>
      </c>
      <c r="B5">
        <v>5645894.5744986273</v>
      </c>
      <c r="C5">
        <v>68200.489473212278</v>
      </c>
      <c r="D5">
        <v>1225.7655540455719</v>
      </c>
      <c r="E5">
        <v>45159.783570100008</v>
      </c>
      <c r="F5">
        <v>287548.00967084093</v>
      </c>
      <c r="G5">
        <v>1372748668.399178</v>
      </c>
      <c r="H5">
        <v>1070906204.786046</v>
      </c>
      <c r="I5">
        <v>574045363.15250003</v>
      </c>
      <c r="J5">
        <v>117081807.860783</v>
      </c>
    </row>
    <row r="6" spans="1:10" x14ac:dyDescent="0.2">
      <c r="A6" s="4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s="4" t="s">
        <v>25</v>
      </c>
      <c r="B7">
        <v>31795778.800225589</v>
      </c>
      <c r="C7">
        <v>729295.0803686385</v>
      </c>
      <c r="D7">
        <v>11642.22362573483</v>
      </c>
      <c r="E7">
        <v>455632.62710407033</v>
      </c>
      <c r="F7">
        <v>2994572.931190799</v>
      </c>
      <c r="G7">
        <v>2161150524.7561741</v>
      </c>
      <c r="H7">
        <v>3962028407.9690442</v>
      </c>
      <c r="I7">
        <v>309062191.21306127</v>
      </c>
      <c r="J7">
        <v>204006268.77183649</v>
      </c>
    </row>
    <row r="8" spans="1:10" x14ac:dyDescent="0.2">
      <c r="A8" s="4" t="s">
        <v>26</v>
      </c>
      <c r="B8">
        <v>334641.15428759973</v>
      </c>
      <c r="C8">
        <v>6367.5846934219153</v>
      </c>
      <c r="D8">
        <v>91.455435453097536</v>
      </c>
      <c r="E8">
        <v>6339.0048698428218</v>
      </c>
      <c r="F8">
        <v>26602.099787419738</v>
      </c>
      <c r="G8">
        <v>10694792.905920509</v>
      </c>
      <c r="H8">
        <v>46266064.4313787</v>
      </c>
      <c r="I8">
        <v>606240.93372443609</v>
      </c>
      <c r="J8">
        <v>2498105.2194013591</v>
      </c>
    </row>
    <row r="9" spans="1:10" x14ac:dyDescent="0.2">
      <c r="A9" s="4" t="s">
        <v>13</v>
      </c>
      <c r="B9">
        <v>19813887.069076449</v>
      </c>
      <c r="C9">
        <v>196732.36108874271</v>
      </c>
      <c r="D9">
        <v>6264.4118011578412</v>
      </c>
      <c r="E9">
        <v>119620.4348697283</v>
      </c>
      <c r="F9">
        <v>783051.47514473007</v>
      </c>
      <c r="G9">
        <v>3140692687.04287</v>
      </c>
      <c r="H9">
        <v>5308604255.3299904</v>
      </c>
      <c r="I9">
        <v>328313646.22414827</v>
      </c>
      <c r="J9">
        <v>240930023.63584021</v>
      </c>
    </row>
    <row r="10" spans="1:10" x14ac:dyDescent="0.2">
      <c r="A10" s="4" t="s">
        <v>27</v>
      </c>
      <c r="B10">
        <v>3676226.3734280481</v>
      </c>
      <c r="C10">
        <v>166026.8937076719</v>
      </c>
      <c r="D10">
        <v>4242.4119277825448</v>
      </c>
      <c r="E10">
        <v>404046.18382344401</v>
      </c>
      <c r="F10">
        <v>735976.03334397497</v>
      </c>
      <c r="G10">
        <v>39957150.797057509</v>
      </c>
      <c r="H10">
        <v>345859162.5551607</v>
      </c>
      <c r="I10">
        <v>2000940.3703397859</v>
      </c>
      <c r="J10">
        <v>14827006.23957598</v>
      </c>
    </row>
    <row r="11" spans="1:10" x14ac:dyDescent="0.2">
      <c r="A11" s="4" t="s">
        <v>20</v>
      </c>
      <c r="B11">
        <v>3126313.8997693509</v>
      </c>
      <c r="C11">
        <v>38845.351752737974</v>
      </c>
      <c r="D11">
        <v>2060.9292425755052</v>
      </c>
      <c r="E11">
        <v>88301.137566931677</v>
      </c>
      <c r="F11">
        <v>130804.8692697746</v>
      </c>
      <c r="G11">
        <v>549915780.57938135</v>
      </c>
      <c r="H11">
        <v>765064852.53115296</v>
      </c>
      <c r="I11">
        <v>136856276.2830444</v>
      </c>
      <c r="J11">
        <v>74329584.428470328</v>
      </c>
    </row>
    <row r="12" spans="1:10" x14ac:dyDescent="0.2">
      <c r="A12" s="4" t="s">
        <v>15</v>
      </c>
      <c r="B12">
        <v>46989530.513501219</v>
      </c>
      <c r="C12">
        <v>449323.39877299569</v>
      </c>
      <c r="D12">
        <v>17748.01644690206</v>
      </c>
      <c r="E12">
        <v>897613.53624584363</v>
      </c>
      <c r="F12">
        <v>1871851.463907355</v>
      </c>
      <c r="G12">
        <v>4167437814.7798901</v>
      </c>
      <c r="H12">
        <v>14859378277.881371</v>
      </c>
      <c r="I12">
        <v>30600580.164731819</v>
      </c>
      <c r="J12">
        <v>305694142.71019047</v>
      </c>
    </row>
    <row r="13" spans="1:10" x14ac:dyDescent="0.2">
      <c r="A13" s="4" t="s">
        <v>11</v>
      </c>
      <c r="B13">
        <v>21642234.397264399</v>
      </c>
      <c r="C13">
        <v>512821.29680759792</v>
      </c>
      <c r="D13">
        <v>7647.648608481165</v>
      </c>
      <c r="E13">
        <v>462449.30303281441</v>
      </c>
      <c r="F13">
        <v>2177625.167490928</v>
      </c>
      <c r="G13">
        <v>1693545540.2138021</v>
      </c>
      <c r="H13">
        <v>4291842631.8365889</v>
      </c>
      <c r="I13">
        <v>4217701.1632180791</v>
      </c>
      <c r="J13">
        <v>157612406.705001</v>
      </c>
    </row>
    <row r="14" spans="1:10" x14ac:dyDescent="0.2">
      <c r="A14" s="4" t="s">
        <v>14</v>
      </c>
      <c r="B14">
        <v>8698109.3764924929</v>
      </c>
      <c r="C14">
        <v>75249.130131260303</v>
      </c>
      <c r="D14">
        <v>3308.9402025695449</v>
      </c>
      <c r="E14">
        <v>164716.20411699009</v>
      </c>
      <c r="F14">
        <v>310328.43898396712</v>
      </c>
      <c r="G14">
        <v>800165756.41919875</v>
      </c>
      <c r="H14">
        <v>2774321312.9761801</v>
      </c>
      <c r="I14">
        <v>5830984.7678501885</v>
      </c>
      <c r="J14">
        <v>57338971.804918751</v>
      </c>
    </row>
    <row r="15" spans="1:10" x14ac:dyDescent="0.2">
      <c r="A15" s="4" t="s">
        <v>16</v>
      </c>
      <c r="B15">
        <v>67351355.885755509</v>
      </c>
      <c r="C15">
        <v>1713047.680273219</v>
      </c>
      <c r="D15">
        <v>21180.426363709212</v>
      </c>
      <c r="E15">
        <v>1936477.225799178</v>
      </c>
      <c r="F15">
        <v>7392852.8134623189</v>
      </c>
      <c r="G15">
        <v>1972934365.897279</v>
      </c>
      <c r="H15">
        <v>7927528298.6862698</v>
      </c>
      <c r="I15">
        <v>15727424.70066011</v>
      </c>
      <c r="J15">
        <v>473751601.76685882</v>
      </c>
    </row>
    <row r="16" spans="1:10" x14ac:dyDescent="0.2">
      <c r="A16" s="4" t="s">
        <v>28</v>
      </c>
      <c r="B16">
        <v>1759145.145759366</v>
      </c>
      <c r="C16">
        <v>66158.688166111853</v>
      </c>
      <c r="D16">
        <v>699.25498434083738</v>
      </c>
      <c r="E16">
        <v>85464.728973496633</v>
      </c>
      <c r="F16">
        <v>291700.7459938266</v>
      </c>
      <c r="G16">
        <v>68568552.630524471</v>
      </c>
      <c r="H16">
        <v>114539389.4174186</v>
      </c>
      <c r="I16">
        <v>303598.04574591108</v>
      </c>
      <c r="J16">
        <v>11952454.370124569</v>
      </c>
    </row>
    <row r="17" spans="1:10" x14ac:dyDescent="0.2">
      <c r="A17" s="4" t="s">
        <v>10</v>
      </c>
      <c r="B17">
        <v>1927051.524181976</v>
      </c>
      <c r="C17">
        <v>13715.52526654237</v>
      </c>
      <c r="D17">
        <v>617.3325125981205</v>
      </c>
      <c r="E17">
        <v>34403.453119754267</v>
      </c>
      <c r="F17">
        <v>56728.281381630833</v>
      </c>
      <c r="G17">
        <v>65126618.241923749</v>
      </c>
      <c r="H17">
        <v>441397374.06038481</v>
      </c>
      <c r="I17">
        <v>272879.27325149701</v>
      </c>
      <c r="J17">
        <v>7395056.3936062306</v>
      </c>
    </row>
    <row r="18" spans="1:10" x14ac:dyDescent="0.2">
      <c r="A18" s="4" t="s">
        <v>12</v>
      </c>
      <c r="B18">
        <v>58599953.576053597</v>
      </c>
      <c r="C18">
        <v>1064021.931684338</v>
      </c>
      <c r="D18">
        <v>12290.44128262676</v>
      </c>
      <c r="E18">
        <v>1104127.278748696</v>
      </c>
      <c r="F18">
        <v>4665034.5514422227</v>
      </c>
      <c r="G18">
        <v>2492338301.2009878</v>
      </c>
      <c r="H18">
        <v>10314498191.602949</v>
      </c>
      <c r="I18">
        <v>9222126.2116579209</v>
      </c>
      <c r="J18">
        <v>325540663.08928257</v>
      </c>
    </row>
    <row r="19" spans="1:10" x14ac:dyDescent="0.2">
      <c r="A19" s="4" t="s">
        <v>17</v>
      </c>
      <c r="B19">
        <v>10984450.98564834</v>
      </c>
      <c r="C19">
        <v>97878.228011035491</v>
      </c>
      <c r="D19">
        <v>3993.310782205815</v>
      </c>
      <c r="E19">
        <v>311086.97321627638</v>
      </c>
      <c r="F19">
        <v>403881.20882687398</v>
      </c>
      <c r="G19">
        <v>825351634.68332088</v>
      </c>
      <c r="H19">
        <v>3383912157.2077761</v>
      </c>
      <c r="I19">
        <v>2577844.3061092221</v>
      </c>
      <c r="J19">
        <v>76899850.273973212</v>
      </c>
    </row>
    <row r="20" spans="1:10" x14ac:dyDescent="0.2">
      <c r="A20" s="4" t="s">
        <v>21</v>
      </c>
      <c r="B20">
        <v>90007714.938728154</v>
      </c>
      <c r="C20">
        <v>252013.21580196521</v>
      </c>
      <c r="D20">
        <v>21436.906463136758</v>
      </c>
      <c r="E20">
        <v>108926.0961551576</v>
      </c>
      <c r="F20">
        <v>718542.4198956748</v>
      </c>
      <c r="G20">
        <v>1246889706.1573329</v>
      </c>
      <c r="H20">
        <v>-324275107.17378199</v>
      </c>
      <c r="I20">
        <v>84749154.71664688</v>
      </c>
      <c r="J20">
        <v>1435528767.397929</v>
      </c>
    </row>
    <row r="21" spans="1:10" x14ac:dyDescent="0.2">
      <c r="A21" s="4" t="s">
        <v>22</v>
      </c>
      <c r="B21">
        <v>32574005.27408354</v>
      </c>
      <c r="C21">
        <v>505663.31646763597</v>
      </c>
      <c r="D21">
        <v>13449.818645277541</v>
      </c>
      <c r="E21">
        <v>454065.01886889769</v>
      </c>
      <c r="F21">
        <v>1558268.587481899</v>
      </c>
      <c r="G21">
        <v>10548363814.024321</v>
      </c>
      <c r="H21">
        <v>3171448083.2683749</v>
      </c>
      <c r="I21">
        <v>809711444.89796185</v>
      </c>
      <c r="J21">
        <v>627579774.03393507</v>
      </c>
    </row>
    <row r="22" spans="1:10" x14ac:dyDescent="0.2">
      <c r="A22" s="4" t="s">
        <v>29</v>
      </c>
      <c r="B22">
        <v>116209033.80189151</v>
      </c>
      <c r="C22">
        <v>2744351.6731149061</v>
      </c>
      <c r="D22">
        <v>35027.817078558837</v>
      </c>
      <c r="E22">
        <v>3656319.6988760089</v>
      </c>
      <c r="F22">
        <v>11794851.13074284</v>
      </c>
      <c r="G22">
        <v>7454049206.5661726</v>
      </c>
      <c r="H22">
        <v>7806445599.496295</v>
      </c>
      <c r="I22">
        <v>39893196.183640689</v>
      </c>
      <c r="J22">
        <v>943274429.78640604</v>
      </c>
    </row>
    <row r="23" spans="1:10" x14ac:dyDescent="0.2">
      <c r="A23" s="4" t="s">
        <v>31</v>
      </c>
      <c r="B23">
        <v>10060892.46405806</v>
      </c>
      <c r="C23">
        <v>114409.5991565476</v>
      </c>
      <c r="D23">
        <v>29034.460208912391</v>
      </c>
      <c r="E23">
        <v>173169.8162460131</v>
      </c>
      <c r="F23">
        <v>460961.93831677112</v>
      </c>
      <c r="G23">
        <v>337008403.6648851</v>
      </c>
      <c r="H23">
        <v>805137812.22656167</v>
      </c>
      <c r="I23">
        <v>52287367.057891279</v>
      </c>
      <c r="J23">
        <v>160155890.51904041</v>
      </c>
    </row>
    <row r="24" spans="1:10" x14ac:dyDescent="0.2">
      <c r="A24" s="4" t="s">
        <v>32</v>
      </c>
      <c r="B24">
        <v>341119280.8382079</v>
      </c>
      <c r="C24">
        <v>5375067.9495112225</v>
      </c>
      <c r="D24">
        <v>12298.214717847741</v>
      </c>
      <c r="E24">
        <v>1005944.27481877</v>
      </c>
      <c r="F24">
        <v>23955941.3153846</v>
      </c>
      <c r="G24">
        <v>1153111299.531986</v>
      </c>
      <c r="H24">
        <v>18554740979.508968</v>
      </c>
      <c r="I24">
        <v>51836349.05551932</v>
      </c>
      <c r="J24">
        <v>429574197.7522614</v>
      </c>
    </row>
    <row r="25" spans="1:10" x14ac:dyDescent="0.2">
      <c r="A25" s="4" t="s">
        <v>33</v>
      </c>
      <c r="B25">
        <v>20374850.082232598</v>
      </c>
      <c r="C25">
        <v>463259.14127418218</v>
      </c>
      <c r="D25">
        <v>4921.4206227774239</v>
      </c>
      <c r="E25">
        <v>109999.4759127185</v>
      </c>
      <c r="F25">
        <v>1990081.385803934</v>
      </c>
      <c r="G25">
        <v>646179401.43784714</v>
      </c>
      <c r="H25">
        <v>1418381964.0230329</v>
      </c>
      <c r="I25">
        <v>21251369.389746521</v>
      </c>
      <c r="J25">
        <v>210507637.4973866</v>
      </c>
    </row>
    <row r="26" spans="1:10" x14ac:dyDescent="0.2">
      <c r="A26" s="4" t="s">
        <v>34</v>
      </c>
      <c r="B26">
        <v>172999.49714259131</v>
      </c>
      <c r="C26">
        <v>3472.548532031894</v>
      </c>
      <c r="D26">
        <v>26.954853395712561</v>
      </c>
      <c r="E26">
        <v>1039.9292684136331</v>
      </c>
      <c r="F26">
        <v>15178.780324505071</v>
      </c>
      <c r="G26">
        <v>2798091.8516710969</v>
      </c>
      <c r="H26">
        <v>13284696.83843198</v>
      </c>
      <c r="I26">
        <v>113585.9084147636</v>
      </c>
      <c r="J26">
        <v>798507.79670672922</v>
      </c>
    </row>
    <row r="27" spans="1:10" x14ac:dyDescent="0.2">
      <c r="A27" s="4" t="s">
        <v>35</v>
      </c>
      <c r="B27">
        <v>2750458.810092574</v>
      </c>
      <c r="C27">
        <v>69072.854980275399</v>
      </c>
      <c r="D27">
        <v>231.78369044035671</v>
      </c>
      <c r="E27">
        <v>13171.84742698821</v>
      </c>
      <c r="F27">
        <v>308020.27417896898</v>
      </c>
      <c r="G27">
        <v>31088593.949927989</v>
      </c>
      <c r="H27">
        <v>152031546.13148651</v>
      </c>
      <c r="I27">
        <v>2290674.48551853</v>
      </c>
      <c r="J27">
        <v>8301645.7440668875</v>
      </c>
    </row>
    <row r="28" spans="1:10" x14ac:dyDescent="0.2">
      <c r="A28" s="4" t="s">
        <v>36</v>
      </c>
      <c r="B28">
        <v>113154840.70436411</v>
      </c>
      <c r="C28">
        <v>1400932.9541678971</v>
      </c>
      <c r="D28">
        <v>6079.9550809876173</v>
      </c>
      <c r="E28">
        <v>348529.54310827178</v>
      </c>
      <c r="F28">
        <v>6238962.9242407763</v>
      </c>
      <c r="G28">
        <v>831473644.51592076</v>
      </c>
      <c r="H28">
        <v>7498180039.6956825</v>
      </c>
      <c r="I28">
        <v>20448109.028073531</v>
      </c>
      <c r="J28">
        <v>184798080.91426361</v>
      </c>
    </row>
    <row r="29" spans="1:10" x14ac:dyDescent="0.2">
      <c r="A29" s="4" t="s">
        <v>37</v>
      </c>
      <c r="B29">
        <v>173218175.60582879</v>
      </c>
      <c r="C29">
        <v>2142249.9178980631</v>
      </c>
      <c r="D29">
        <v>9332.6772945260436</v>
      </c>
      <c r="E29">
        <v>531084.47204476781</v>
      </c>
      <c r="F29">
        <v>9538243.0191092175</v>
      </c>
      <c r="G29">
        <v>1279945840.923795</v>
      </c>
      <c r="H29">
        <v>11425603823.811489</v>
      </c>
      <c r="I29">
        <v>31167141.369392421</v>
      </c>
      <c r="J29">
        <v>282727858.08310622</v>
      </c>
    </row>
    <row r="30" spans="1:10" x14ac:dyDescent="0.2">
      <c r="A30" s="4" t="s">
        <v>38</v>
      </c>
      <c r="B30">
        <v>462503209.34373528</v>
      </c>
      <c r="C30">
        <v>10876555.32115243</v>
      </c>
      <c r="D30">
        <v>146583.34091952801</v>
      </c>
      <c r="E30">
        <v>3847407.503636667</v>
      </c>
      <c r="F30">
        <v>46950975.390543647</v>
      </c>
      <c r="G30">
        <v>16849007153.02947</v>
      </c>
      <c r="H30">
        <v>53341278436.653183</v>
      </c>
      <c r="I30">
        <v>710464416.69126129</v>
      </c>
      <c r="J30">
        <v>3782583926.3038869</v>
      </c>
    </row>
    <row r="31" spans="1:10" x14ac:dyDescent="0.2">
      <c r="A31" s="4" t="s">
        <v>39</v>
      </c>
      <c r="B31">
        <v>22326182.885749951</v>
      </c>
      <c r="C31">
        <v>298987.96195275872</v>
      </c>
      <c r="D31">
        <v>1612.935474916321</v>
      </c>
      <c r="E31">
        <v>101645.1126907181</v>
      </c>
      <c r="F31">
        <v>1328503.4924172561</v>
      </c>
      <c r="G31">
        <v>202337782.0040063</v>
      </c>
      <c r="H31">
        <v>1763598484.692564</v>
      </c>
      <c r="I31">
        <v>5893101.8319974449</v>
      </c>
      <c r="J31">
        <v>44878060.457601838</v>
      </c>
    </row>
    <row r="32" spans="1:10" x14ac:dyDescent="0.2">
      <c r="A32" s="4" t="s">
        <v>40</v>
      </c>
      <c r="B32">
        <v>2067935.790066008</v>
      </c>
      <c r="C32">
        <v>24839.6951167359</v>
      </c>
      <c r="D32">
        <v>96.752613952183793</v>
      </c>
      <c r="E32">
        <v>7594.5881050910612</v>
      </c>
      <c r="F32">
        <v>110781.3615520694</v>
      </c>
      <c r="G32">
        <v>11832373.91917369</v>
      </c>
      <c r="H32">
        <v>138570168.60312521</v>
      </c>
      <c r="I32">
        <v>166344.16455388209</v>
      </c>
      <c r="J32">
        <v>2505939.4664081349</v>
      </c>
    </row>
    <row r="33" spans="1:10" x14ac:dyDescent="0.2">
      <c r="A33" s="4" t="s">
        <v>41</v>
      </c>
      <c r="B33">
        <v>154463940.287844</v>
      </c>
      <c r="C33">
        <v>3519013.767966365</v>
      </c>
      <c r="D33">
        <v>35550.542456436757</v>
      </c>
      <c r="E33">
        <v>1366664.414336612</v>
      </c>
      <c r="F33">
        <v>15504634.84577127</v>
      </c>
      <c r="G33">
        <v>4809314608.4163609</v>
      </c>
      <c r="H33">
        <v>18044834221.69878</v>
      </c>
      <c r="I33">
        <v>104213264.101154</v>
      </c>
      <c r="J33">
        <v>1002110294.62853</v>
      </c>
    </row>
    <row r="34" spans="1:10" x14ac:dyDescent="0.2">
      <c r="A34" s="4" t="s">
        <v>42</v>
      </c>
      <c r="B34">
        <v>41332778.678106457</v>
      </c>
      <c r="C34">
        <v>478847.09831090528</v>
      </c>
      <c r="D34">
        <v>4052.0501808017289</v>
      </c>
      <c r="E34">
        <v>143996.44203799631</v>
      </c>
      <c r="F34">
        <v>2087295.72941467</v>
      </c>
      <c r="G34">
        <v>352100338.45061457</v>
      </c>
      <c r="H34">
        <v>2727705765.6840291</v>
      </c>
      <c r="I34">
        <v>10360285.544491651</v>
      </c>
      <c r="J34">
        <v>108376283.8814245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E88-2C74-724D-9FC0-C612AA40BAC6}">
  <dimension ref="A1:AU75"/>
  <sheetViews>
    <sheetView topLeftCell="Q55" zoomScale="125" workbookViewId="0">
      <selection activeCell="AA39" sqref="AA39"/>
    </sheetView>
  </sheetViews>
  <sheetFormatPr baseColWidth="10" defaultRowHeight="15" x14ac:dyDescent="0.2"/>
  <cols>
    <col min="21" max="21" width="11.1640625" bestFit="1" customWidth="1"/>
    <col min="22" max="22" width="12.1640625" bestFit="1" customWidth="1"/>
    <col min="23" max="23" width="11" bestFit="1" customWidth="1"/>
    <col min="26" max="26" width="11.83203125" bestFit="1" customWidth="1"/>
    <col min="27" max="28" width="11.1640625" bestFit="1" customWidth="1"/>
    <col min="29" max="30" width="11.33203125" bestFit="1" customWidth="1"/>
    <col min="31" max="32" width="14.33203125" bestFit="1" customWidth="1"/>
    <col min="33" max="33" width="12" bestFit="1" customWidth="1"/>
    <col min="34" max="34" width="13.1640625" bestFit="1" customWidth="1"/>
    <col min="38" max="39" width="11.1640625" bestFit="1" customWidth="1"/>
    <col min="40" max="40" width="12" bestFit="1" customWidth="1"/>
    <col min="41" max="41" width="15" bestFit="1" customWidth="1"/>
    <col min="42" max="42" width="11.1640625" bestFit="1" customWidth="1"/>
    <col min="43" max="44" width="11.6640625" bestFit="1" customWidth="1"/>
    <col min="45" max="47" width="11.1640625" bestFit="1" customWidth="1"/>
  </cols>
  <sheetData>
    <row r="1" spans="1:46" x14ac:dyDescent="0.2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N1" s="11" t="s">
        <v>71</v>
      </c>
      <c r="Y1" t="s">
        <v>70</v>
      </c>
      <c r="AK1" t="s">
        <v>73</v>
      </c>
    </row>
    <row r="2" spans="1:46" x14ac:dyDescent="0.2">
      <c r="A2" s="4" t="s">
        <v>18</v>
      </c>
      <c r="B2">
        <v>24453723.534683552</v>
      </c>
      <c r="C2">
        <v>290996.49102969578</v>
      </c>
      <c r="D2">
        <v>7564.1655875686019</v>
      </c>
      <c r="E2">
        <v>166772.88462319161</v>
      </c>
      <c r="F2">
        <v>1161548.08852758</v>
      </c>
      <c r="G2">
        <v>4658416499.5111895</v>
      </c>
      <c r="H2">
        <v>3872463564.3154149</v>
      </c>
      <c r="I2">
        <v>679558978.27837551</v>
      </c>
      <c r="J2">
        <v>403194529.67093968</v>
      </c>
      <c r="N2" s="4" t="s">
        <v>9</v>
      </c>
      <c r="O2" s="4" t="s">
        <v>0</v>
      </c>
      <c r="P2" s="4" t="s">
        <v>1</v>
      </c>
      <c r="Q2" s="4" t="s">
        <v>2</v>
      </c>
      <c r="R2" s="4" t="s">
        <v>3</v>
      </c>
      <c r="S2" s="4" t="s">
        <v>4</v>
      </c>
      <c r="T2" s="4" t="s">
        <v>5</v>
      </c>
      <c r="U2" s="4" t="s">
        <v>6</v>
      </c>
      <c r="V2" s="4" t="s">
        <v>7</v>
      </c>
      <c r="W2" s="4" t="s">
        <v>8</v>
      </c>
      <c r="Y2" s="7" t="s">
        <v>9</v>
      </c>
      <c r="Z2" s="8" t="s">
        <v>0</v>
      </c>
      <c r="AA2" s="8" t="s">
        <v>1</v>
      </c>
      <c r="AB2" s="8" t="s">
        <v>2</v>
      </c>
      <c r="AC2" s="8" t="s">
        <v>3</v>
      </c>
      <c r="AD2" s="8" t="s">
        <v>4</v>
      </c>
      <c r="AE2" s="8" t="s">
        <v>5</v>
      </c>
      <c r="AF2" s="8" t="s">
        <v>6</v>
      </c>
      <c r="AG2" s="8" t="s">
        <v>7</v>
      </c>
      <c r="AH2" s="8" t="s">
        <v>8</v>
      </c>
      <c r="AK2" s="7" t="s">
        <v>9</v>
      </c>
      <c r="AL2" s="8" t="s">
        <v>0</v>
      </c>
      <c r="AM2" s="8" t="s">
        <v>1</v>
      </c>
      <c r="AN2" s="8" t="s">
        <v>2</v>
      </c>
      <c r="AO2" s="8" t="s">
        <v>3</v>
      </c>
      <c r="AP2" s="8" t="s">
        <v>4</v>
      </c>
      <c r="AQ2" s="8" t="s">
        <v>5</v>
      </c>
      <c r="AR2" s="8" t="s">
        <v>6</v>
      </c>
      <c r="AS2" s="8" t="s">
        <v>7</v>
      </c>
      <c r="AT2" s="8" t="s">
        <v>8</v>
      </c>
    </row>
    <row r="3" spans="1:46" x14ac:dyDescent="0.2">
      <c r="A3" s="4" t="s">
        <v>23</v>
      </c>
      <c r="B3">
        <v>35232784.029558383</v>
      </c>
      <c r="C3">
        <v>743835.62786618283</v>
      </c>
      <c r="D3">
        <v>11102.655670357521</v>
      </c>
      <c r="E3">
        <v>1120544.568883626</v>
      </c>
      <c r="F3">
        <v>3164069.3815761069</v>
      </c>
      <c r="G3">
        <v>2661159720.841145</v>
      </c>
      <c r="H3">
        <v>3123729244.8381562</v>
      </c>
      <c r="I3">
        <v>12981918.129245151</v>
      </c>
      <c r="J3">
        <v>299269344.46850991</v>
      </c>
      <c r="N3" s="4" t="s">
        <v>18</v>
      </c>
      <c r="O3">
        <v>24453723.534683552</v>
      </c>
      <c r="P3">
        <v>290996.49102969578</v>
      </c>
      <c r="Q3">
        <v>7564.1655875686019</v>
      </c>
      <c r="R3">
        <v>166772.88462319161</v>
      </c>
      <c r="S3">
        <v>1161548.08852758</v>
      </c>
      <c r="T3">
        <v>4658416499.5111895</v>
      </c>
      <c r="U3">
        <v>3872463564.3154149</v>
      </c>
      <c r="V3">
        <v>679558978.27837551</v>
      </c>
      <c r="W3">
        <v>403194529.67093968</v>
      </c>
      <c r="Y3" s="9" t="s">
        <v>18</v>
      </c>
      <c r="Z3" s="10">
        <v>24453723.5</v>
      </c>
      <c r="AA3" s="10">
        <v>290996.49099999998</v>
      </c>
      <c r="AB3" s="10">
        <v>7564.1655899999996</v>
      </c>
      <c r="AC3" s="10">
        <v>166772.88500000001</v>
      </c>
      <c r="AD3" s="10">
        <v>1161548.0900000001</v>
      </c>
      <c r="AE3" s="10">
        <v>4658416500</v>
      </c>
      <c r="AF3" s="10">
        <v>3872463564</v>
      </c>
      <c r="AG3" s="10">
        <v>679558978</v>
      </c>
      <c r="AH3" s="10">
        <v>403194530</v>
      </c>
      <c r="AK3" s="9" t="s">
        <v>18</v>
      </c>
      <c r="AL3" s="10">
        <f>O3-Z3</f>
        <v>3.4683551639318466E-2</v>
      </c>
      <c r="AM3" s="10">
        <f t="shared" ref="AM3:AT3" si="0">P3-AA3</f>
        <v>2.9695802368223667E-5</v>
      </c>
      <c r="AN3" s="10">
        <f t="shared" si="0"/>
        <v>-2.4313976609846577E-6</v>
      </c>
      <c r="AO3" s="10">
        <f t="shared" si="0"/>
        <v>-3.7680839886888862E-4</v>
      </c>
      <c r="AP3" s="10">
        <f t="shared" si="0"/>
        <v>-1.4724200591444969E-3</v>
      </c>
      <c r="AQ3" s="10">
        <f t="shared" si="0"/>
        <v>-0.48881053924560547</v>
      </c>
      <c r="AR3" s="10">
        <f t="shared" si="0"/>
        <v>0.3154149055480957</v>
      </c>
      <c r="AS3" s="10">
        <f t="shared" si="0"/>
        <v>0.27837550640106201</v>
      </c>
      <c r="AT3" s="10">
        <f t="shared" si="0"/>
        <v>-0.32906031608581543</v>
      </c>
    </row>
    <row r="4" spans="1:46" x14ac:dyDescent="0.2">
      <c r="A4" s="4" t="s">
        <v>24</v>
      </c>
      <c r="B4">
        <v>9473239.1794274785</v>
      </c>
      <c r="C4">
        <v>168477.7988934849</v>
      </c>
      <c r="D4">
        <v>2866.1384565303688</v>
      </c>
      <c r="E4">
        <v>280333.05674063182</v>
      </c>
      <c r="F4">
        <v>706300.91209559585</v>
      </c>
      <c r="G4">
        <v>776466282.3985194</v>
      </c>
      <c r="H4">
        <v>898525435.92737508</v>
      </c>
      <c r="I4">
        <v>3668178.4069115338</v>
      </c>
      <c r="J4">
        <v>83088427.908428878</v>
      </c>
      <c r="N4" s="4" t="s">
        <v>23</v>
      </c>
      <c r="O4">
        <v>35232784.029558383</v>
      </c>
      <c r="P4">
        <v>743835.62786618283</v>
      </c>
      <c r="Q4">
        <v>11102.655670357521</v>
      </c>
      <c r="R4">
        <v>1120544.568883626</v>
      </c>
      <c r="S4">
        <v>3164069.3815761069</v>
      </c>
      <c r="T4">
        <v>2661159720.841145</v>
      </c>
      <c r="U4">
        <v>3123729244.8381562</v>
      </c>
      <c r="V4">
        <v>12981918.129245151</v>
      </c>
      <c r="W4">
        <v>299269344.46850991</v>
      </c>
      <c r="Y4" s="9" t="s">
        <v>23</v>
      </c>
      <c r="Z4" s="10">
        <v>35232784</v>
      </c>
      <c r="AA4" s="10">
        <v>743835.62800000003</v>
      </c>
      <c r="AB4" s="10">
        <v>11102.655699999999</v>
      </c>
      <c r="AC4" s="10">
        <v>1120544.57</v>
      </c>
      <c r="AD4" s="10">
        <v>3164069.38</v>
      </c>
      <c r="AE4" s="10">
        <v>2661159721</v>
      </c>
      <c r="AF4" s="10">
        <v>3123729245</v>
      </c>
      <c r="AG4" s="10">
        <v>12981918.1</v>
      </c>
      <c r="AH4" s="10">
        <v>299269344</v>
      </c>
      <c r="AK4" s="9" t="s">
        <v>23</v>
      </c>
      <c r="AL4" s="10">
        <f t="shared" ref="AL4:AL35" si="1">O4-Z4</f>
        <v>2.9558382928371429E-2</v>
      </c>
      <c r="AM4" s="10">
        <f t="shared" ref="AM4:AM35" si="2">P4-AA4</f>
        <v>-1.3381720054894686E-4</v>
      </c>
      <c r="AN4" s="10">
        <f t="shared" ref="AN4:AN35" si="3">Q4-AB4</f>
        <v>-2.964247869385872E-5</v>
      </c>
      <c r="AO4" s="10">
        <f t="shared" ref="AO4:AO35" si="4">R4-AC4</f>
        <v>-1.1163740418851376E-3</v>
      </c>
      <c r="AP4" s="10">
        <f t="shared" ref="AP4:AP35" si="5">S4-AD4</f>
        <v>1.576106995344162E-3</v>
      </c>
      <c r="AQ4" s="10">
        <f t="shared" ref="AQ4:AQ35" si="6">T4-AE4</f>
        <v>-0.15885496139526367</v>
      </c>
      <c r="AR4" s="10">
        <f t="shared" ref="AR4:AR35" si="7">U4-AF4</f>
        <v>-0.16184377670288086</v>
      </c>
      <c r="AS4" s="10">
        <f t="shared" ref="AS4:AS35" si="8">V4-AG4</f>
        <v>2.9245151206851006E-2</v>
      </c>
      <c r="AT4" s="10">
        <f t="shared" ref="AT4:AT35" si="9">W4-AH4</f>
        <v>0.46850991249084473</v>
      </c>
    </row>
    <row r="5" spans="1:46" x14ac:dyDescent="0.2">
      <c r="A5" s="4" t="s">
        <v>19</v>
      </c>
      <c r="B5">
        <v>5645894.5744986273</v>
      </c>
      <c r="C5">
        <v>68200.489473212278</v>
      </c>
      <c r="D5">
        <v>1225.7655540455719</v>
      </c>
      <c r="E5">
        <v>45159.783570100008</v>
      </c>
      <c r="F5">
        <v>287548.00967084093</v>
      </c>
      <c r="G5">
        <v>1372748668.399178</v>
      </c>
      <c r="H5">
        <v>1070906204.786046</v>
      </c>
      <c r="I5">
        <v>574045363.15250003</v>
      </c>
      <c r="J5">
        <v>117081807.860783</v>
      </c>
      <c r="N5" s="4" t="s">
        <v>24</v>
      </c>
      <c r="O5">
        <v>9473239.1794274785</v>
      </c>
      <c r="P5">
        <v>168477.7988934849</v>
      </c>
      <c r="Q5">
        <v>2866.1384565303688</v>
      </c>
      <c r="R5">
        <v>280333.05674063182</v>
      </c>
      <c r="S5">
        <v>706300.91209559585</v>
      </c>
      <c r="T5">
        <v>776466282.3985194</v>
      </c>
      <c r="U5">
        <v>898525435.92737508</v>
      </c>
      <c r="V5">
        <v>3668178.4069115338</v>
      </c>
      <c r="W5">
        <v>83088427.908428878</v>
      </c>
      <c r="Y5" s="9" t="s">
        <v>24</v>
      </c>
      <c r="Z5" s="10">
        <v>9473239.1799999997</v>
      </c>
      <c r="AA5" s="10">
        <v>168477.799</v>
      </c>
      <c r="AB5" s="10">
        <v>2866.1384600000001</v>
      </c>
      <c r="AC5" s="10">
        <v>280333.05699999997</v>
      </c>
      <c r="AD5" s="10">
        <v>706300.91200000001</v>
      </c>
      <c r="AE5" s="10">
        <v>776466282</v>
      </c>
      <c r="AF5" s="10">
        <v>898525436</v>
      </c>
      <c r="AG5" s="10">
        <v>3668178.41</v>
      </c>
      <c r="AH5" s="10">
        <v>83088427.900000006</v>
      </c>
      <c r="AK5" s="9" t="s">
        <v>24</v>
      </c>
      <c r="AL5" s="10">
        <f t="shared" si="1"/>
        <v>-5.7252123951911926E-4</v>
      </c>
      <c r="AM5" s="10">
        <f t="shared" si="2"/>
        <v>-1.0651510092429817E-4</v>
      </c>
      <c r="AN5" s="10">
        <f t="shared" si="3"/>
        <v>-3.4696313377935439E-6</v>
      </c>
      <c r="AO5" s="10">
        <f t="shared" si="4"/>
        <v>-2.5936815654858947E-4</v>
      </c>
      <c r="AP5" s="10">
        <f t="shared" si="5"/>
        <v>9.5595838502049446E-5</v>
      </c>
      <c r="AQ5" s="10">
        <f t="shared" si="6"/>
        <v>0.39851939678192139</v>
      </c>
      <c r="AR5" s="10">
        <f t="shared" si="7"/>
        <v>-7.2624921798706055E-2</v>
      </c>
      <c r="AS5" s="10">
        <f t="shared" si="8"/>
        <v>-3.0884663574397564E-3</v>
      </c>
      <c r="AT5" s="10">
        <f t="shared" si="9"/>
        <v>8.4288716316223145E-3</v>
      </c>
    </row>
    <row r="6" spans="1:46" x14ac:dyDescent="0.2">
      <c r="A6" s="4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N6" s="4" t="s">
        <v>32</v>
      </c>
      <c r="O6">
        <v>341119280.8382079</v>
      </c>
      <c r="P6">
        <v>5375067.9495112225</v>
      </c>
      <c r="Q6">
        <v>12298.214717847741</v>
      </c>
      <c r="R6">
        <v>1005944.27481877</v>
      </c>
      <c r="S6">
        <v>23955941.3153846</v>
      </c>
      <c r="T6">
        <v>1153111299.531986</v>
      </c>
      <c r="U6">
        <v>18554740979.508968</v>
      </c>
      <c r="V6">
        <v>51836349.05551932</v>
      </c>
      <c r="W6">
        <v>429574197.7522614</v>
      </c>
      <c r="Y6" s="9" t="s">
        <v>32</v>
      </c>
      <c r="Z6" s="10">
        <v>341119281</v>
      </c>
      <c r="AA6" s="10">
        <v>5375067.9500000002</v>
      </c>
      <c r="AB6" s="10">
        <v>12298.2147</v>
      </c>
      <c r="AC6" s="10">
        <v>1005944.27</v>
      </c>
      <c r="AD6" s="10">
        <v>23955941.300000001</v>
      </c>
      <c r="AE6" s="10">
        <v>1153111300</v>
      </c>
      <c r="AF6" s="10">
        <v>18555000000</v>
      </c>
      <c r="AG6" s="10">
        <v>51836349.100000001</v>
      </c>
      <c r="AH6" s="10">
        <v>429574198</v>
      </c>
      <c r="AK6" s="9" t="s">
        <v>32</v>
      </c>
      <c r="AL6" s="10">
        <f t="shared" si="1"/>
        <v>-0.1617920994758606</v>
      </c>
      <c r="AM6" s="10">
        <f t="shared" si="2"/>
        <v>-4.8877764493227005E-4</v>
      </c>
      <c r="AN6" s="10">
        <f t="shared" si="3"/>
        <v>1.7847740309662186E-5</v>
      </c>
      <c r="AO6" s="10">
        <f t="shared" si="4"/>
        <v>4.8187699867412448E-3</v>
      </c>
      <c r="AP6" s="10">
        <f t="shared" si="5"/>
        <v>1.5384599566459656E-2</v>
      </c>
      <c r="AQ6" s="10">
        <f t="shared" si="6"/>
        <v>-0.46801400184631348</v>
      </c>
      <c r="AR6" s="10">
        <f t="shared" si="7"/>
        <v>-259020.49103164673</v>
      </c>
      <c r="AS6" s="10">
        <f t="shared" si="8"/>
        <v>-4.4480681419372559E-2</v>
      </c>
      <c r="AT6" s="10">
        <f t="shared" si="9"/>
        <v>-0.24773859977722168</v>
      </c>
    </row>
    <row r="7" spans="1:46" x14ac:dyDescent="0.2">
      <c r="A7" s="4" t="s">
        <v>25</v>
      </c>
      <c r="B7">
        <v>31795778.800225589</v>
      </c>
      <c r="C7">
        <v>729295.0803686385</v>
      </c>
      <c r="D7">
        <v>11642.22362573483</v>
      </c>
      <c r="E7">
        <v>455632.62710407033</v>
      </c>
      <c r="F7">
        <v>2994572.931190799</v>
      </c>
      <c r="G7">
        <v>2161150524.7561741</v>
      </c>
      <c r="H7">
        <v>3962028407.9690442</v>
      </c>
      <c r="I7">
        <v>309062191.21306127</v>
      </c>
      <c r="J7">
        <v>204006268.77183649</v>
      </c>
      <c r="N7" s="4" t="s">
        <v>33</v>
      </c>
      <c r="O7">
        <v>20374850.082232598</v>
      </c>
      <c r="P7">
        <v>463259.14127418218</v>
      </c>
      <c r="Q7">
        <v>4921.4206227774239</v>
      </c>
      <c r="R7">
        <v>109999.4759127185</v>
      </c>
      <c r="S7">
        <v>1990081.385803934</v>
      </c>
      <c r="T7">
        <v>646179401.43784714</v>
      </c>
      <c r="U7">
        <v>1418381964.0230329</v>
      </c>
      <c r="V7">
        <v>21251369.389746521</v>
      </c>
      <c r="W7">
        <v>210507637.4973866</v>
      </c>
      <c r="Y7" s="9" t="s">
        <v>33</v>
      </c>
      <c r="Z7" s="10">
        <v>20374850.100000001</v>
      </c>
      <c r="AA7" s="10">
        <v>463259.141</v>
      </c>
      <c r="AB7" s="10">
        <v>4921.4206199999999</v>
      </c>
      <c r="AC7" s="10">
        <v>109999.476</v>
      </c>
      <c r="AD7" s="10">
        <v>1990081.39</v>
      </c>
      <c r="AE7" s="10">
        <v>646179401</v>
      </c>
      <c r="AF7" s="10">
        <v>1418381964</v>
      </c>
      <c r="AG7" s="10">
        <v>21251369.399999999</v>
      </c>
      <c r="AH7" s="10">
        <v>210507637</v>
      </c>
      <c r="AK7" s="9" t="s">
        <v>33</v>
      </c>
      <c r="AL7" s="10">
        <f t="shared" si="1"/>
        <v>-1.7767403274774551E-2</v>
      </c>
      <c r="AM7" s="10">
        <f t="shared" si="2"/>
        <v>2.7418218087404966E-4</v>
      </c>
      <c r="AN7" s="10">
        <f t="shared" si="3"/>
        <v>2.777424015221186E-6</v>
      </c>
      <c r="AO7" s="10">
        <f t="shared" si="4"/>
        <v>-8.7281499872915447E-5</v>
      </c>
      <c r="AP7" s="10">
        <f t="shared" si="5"/>
        <v>-4.1960659436881542E-3</v>
      </c>
      <c r="AQ7" s="10">
        <f t="shared" si="6"/>
        <v>0.43784713745117188</v>
      </c>
      <c r="AR7" s="10">
        <f t="shared" si="7"/>
        <v>2.3032903671264648E-2</v>
      </c>
      <c r="AS7" s="10">
        <f t="shared" si="8"/>
        <v>-1.0253477841615677E-2</v>
      </c>
      <c r="AT7" s="10">
        <f t="shared" si="9"/>
        <v>0.49738660454750061</v>
      </c>
    </row>
    <row r="8" spans="1:46" x14ac:dyDescent="0.2">
      <c r="A8" s="4" t="s">
        <v>26</v>
      </c>
      <c r="B8">
        <v>334641.15428759973</v>
      </c>
      <c r="C8">
        <v>6367.5846934219153</v>
      </c>
      <c r="D8">
        <v>91.455435453097536</v>
      </c>
      <c r="E8">
        <v>6339.0048698428218</v>
      </c>
      <c r="F8">
        <v>26602.099787419738</v>
      </c>
      <c r="G8">
        <v>10694792.905920509</v>
      </c>
      <c r="H8">
        <v>46266064.4313787</v>
      </c>
      <c r="I8">
        <v>606240.93372443609</v>
      </c>
      <c r="J8">
        <v>2498105.2194013591</v>
      </c>
      <c r="N8" s="4" t="s">
        <v>31</v>
      </c>
      <c r="O8">
        <v>10060892.46405806</v>
      </c>
      <c r="P8">
        <v>114409.5991565476</v>
      </c>
      <c r="Q8">
        <v>29034.460208912391</v>
      </c>
      <c r="R8">
        <v>173169.8162460131</v>
      </c>
      <c r="S8">
        <v>460961.93831677112</v>
      </c>
      <c r="T8">
        <v>337008403.6648851</v>
      </c>
      <c r="U8">
        <v>805137812.22656167</v>
      </c>
      <c r="V8">
        <v>52287367.057891279</v>
      </c>
      <c r="W8">
        <v>160155890.51904041</v>
      </c>
      <c r="Y8" s="9" t="s">
        <v>31</v>
      </c>
      <c r="Z8" s="10">
        <v>10060892.5</v>
      </c>
      <c r="AA8" s="10">
        <v>114409.599</v>
      </c>
      <c r="AB8" s="10">
        <v>29034.460200000001</v>
      </c>
      <c r="AC8" s="10">
        <v>173169.81599999999</v>
      </c>
      <c r="AD8" s="10">
        <v>460961.93800000002</v>
      </c>
      <c r="AE8" s="10">
        <v>337008404</v>
      </c>
      <c r="AF8" s="10">
        <v>805137812</v>
      </c>
      <c r="AG8" s="10">
        <v>52287367.100000001</v>
      </c>
      <c r="AH8" s="10">
        <v>160155891</v>
      </c>
      <c r="AK8" s="9" t="s">
        <v>31</v>
      </c>
      <c r="AL8" s="10">
        <f t="shared" si="1"/>
        <v>-3.5941939800977707E-2</v>
      </c>
      <c r="AM8" s="10">
        <f t="shared" si="2"/>
        <v>1.5654759772587568E-4</v>
      </c>
      <c r="AN8" s="10">
        <f t="shared" si="3"/>
        <v>8.9123896032106131E-6</v>
      </c>
      <c r="AO8" s="10">
        <f t="shared" si="4"/>
        <v>2.4601310724392533E-4</v>
      </c>
      <c r="AP8" s="10">
        <f t="shared" si="5"/>
        <v>3.1677109654992819E-4</v>
      </c>
      <c r="AQ8" s="10">
        <f t="shared" si="6"/>
        <v>-0.33511489629745483</v>
      </c>
      <c r="AR8" s="10">
        <f t="shared" si="7"/>
        <v>0.22656166553497314</v>
      </c>
      <c r="AS8" s="10">
        <f t="shared" si="8"/>
        <v>-4.2108722031116486E-2</v>
      </c>
      <c r="AT8" s="10">
        <f t="shared" si="9"/>
        <v>-0.48095959424972534</v>
      </c>
    </row>
    <row r="9" spans="1:46" x14ac:dyDescent="0.2">
      <c r="A9" s="4" t="s">
        <v>13</v>
      </c>
      <c r="B9">
        <v>19813887.069076449</v>
      </c>
      <c r="C9">
        <v>196732.36108874271</v>
      </c>
      <c r="D9">
        <v>6264.4118011578412</v>
      </c>
      <c r="E9">
        <v>119620.4348697283</v>
      </c>
      <c r="F9">
        <v>783051.47514473007</v>
      </c>
      <c r="G9">
        <v>3140692687.04287</v>
      </c>
      <c r="H9">
        <v>5308604255.3299904</v>
      </c>
      <c r="I9">
        <v>328313646.22414827</v>
      </c>
      <c r="J9">
        <v>240930023.63584021</v>
      </c>
      <c r="N9" s="4" t="s">
        <v>19</v>
      </c>
      <c r="O9">
        <v>5645894.5744986273</v>
      </c>
      <c r="P9">
        <v>68200.489473212278</v>
      </c>
      <c r="Q9">
        <v>1225.7655540455719</v>
      </c>
      <c r="R9">
        <v>45159.783570100008</v>
      </c>
      <c r="S9">
        <v>287548.00967084093</v>
      </c>
      <c r="T9">
        <v>1372748668.399178</v>
      </c>
      <c r="U9">
        <v>1070906204.786046</v>
      </c>
      <c r="V9">
        <v>574045363.15250003</v>
      </c>
      <c r="W9">
        <v>117081807.860783</v>
      </c>
      <c r="Y9" s="9" t="s">
        <v>19</v>
      </c>
      <c r="Z9" s="10">
        <v>5645894.5700000003</v>
      </c>
      <c r="AA9" s="10">
        <v>68200.489499999996</v>
      </c>
      <c r="AB9" s="10">
        <v>1225.7655500000001</v>
      </c>
      <c r="AC9" s="10">
        <v>45159.783600000002</v>
      </c>
      <c r="AD9" s="10">
        <v>287548.01</v>
      </c>
      <c r="AE9" s="10">
        <v>1372748668</v>
      </c>
      <c r="AF9" s="10">
        <v>1070906205</v>
      </c>
      <c r="AG9" s="10">
        <v>574045363</v>
      </c>
      <c r="AH9" s="10">
        <v>117081808</v>
      </c>
      <c r="AK9" s="9" t="s">
        <v>19</v>
      </c>
      <c r="AL9" s="10">
        <f t="shared" si="1"/>
        <v>4.4986270368099213E-3</v>
      </c>
      <c r="AM9" s="10">
        <f t="shared" si="2"/>
        <v>-2.6787718525156379E-5</v>
      </c>
      <c r="AN9" s="10">
        <f t="shared" si="3"/>
        <v>4.0455718135490315E-6</v>
      </c>
      <c r="AO9" s="10">
        <f t="shared" si="4"/>
        <v>-2.9899994842708111E-5</v>
      </c>
      <c r="AP9" s="10">
        <f t="shared" si="5"/>
        <v>-3.2915908377617598E-4</v>
      </c>
      <c r="AQ9" s="10">
        <f t="shared" si="6"/>
        <v>0.39917802810668945</v>
      </c>
      <c r="AR9" s="10">
        <f t="shared" si="7"/>
        <v>-0.21395397186279297</v>
      </c>
      <c r="AS9" s="10">
        <f t="shared" si="8"/>
        <v>0.15250003337860107</v>
      </c>
      <c r="AT9" s="10">
        <f t="shared" si="9"/>
        <v>-0.13921700417995453</v>
      </c>
    </row>
    <row r="10" spans="1:46" x14ac:dyDescent="0.2">
      <c r="A10" s="4" t="s">
        <v>27</v>
      </c>
      <c r="B10">
        <v>3676226.3734280481</v>
      </c>
      <c r="C10">
        <v>166026.8937076719</v>
      </c>
      <c r="D10">
        <v>4242.4119277825448</v>
      </c>
      <c r="E10">
        <v>404046.18382344401</v>
      </c>
      <c r="F10">
        <v>735976.03334397497</v>
      </c>
      <c r="G10">
        <v>39957150.797057509</v>
      </c>
      <c r="H10">
        <v>345859162.5551607</v>
      </c>
      <c r="I10">
        <v>2000940.3703397859</v>
      </c>
      <c r="J10">
        <v>14827006.23957598</v>
      </c>
      <c r="N10" s="4" t="s">
        <v>34</v>
      </c>
      <c r="O10">
        <v>172999.49714259131</v>
      </c>
      <c r="P10">
        <v>3472.548532031894</v>
      </c>
      <c r="Q10">
        <v>26.954853395712561</v>
      </c>
      <c r="R10">
        <v>1039.9292684136331</v>
      </c>
      <c r="S10">
        <v>15178.780324505071</v>
      </c>
      <c r="T10">
        <v>2798091.8516710969</v>
      </c>
      <c r="U10">
        <v>13284696.83843198</v>
      </c>
      <c r="V10">
        <v>113585.9084147636</v>
      </c>
      <c r="W10">
        <v>798507.79670672922</v>
      </c>
      <c r="Y10" s="9" t="s">
        <v>34</v>
      </c>
      <c r="Z10" s="10">
        <v>172999.497</v>
      </c>
      <c r="AA10" s="10">
        <v>3472.54853</v>
      </c>
      <c r="AB10" s="10">
        <v>26.954853400000001</v>
      </c>
      <c r="AC10" s="10">
        <v>1039.9292700000001</v>
      </c>
      <c r="AD10" s="10">
        <v>15178.7803</v>
      </c>
      <c r="AE10" s="10">
        <v>2798091.85</v>
      </c>
      <c r="AF10" s="10">
        <v>13284696.800000001</v>
      </c>
      <c r="AG10" s="10">
        <v>113585.908</v>
      </c>
      <c r="AH10" s="10">
        <v>798507.79700000002</v>
      </c>
      <c r="AK10" s="9" t="s">
        <v>34</v>
      </c>
      <c r="AL10" s="10">
        <f t="shared" si="1"/>
        <v>1.4259130693972111E-4</v>
      </c>
      <c r="AM10" s="10">
        <f t="shared" si="2"/>
        <v>2.031893927778583E-6</v>
      </c>
      <c r="AN10" s="10">
        <f t="shared" si="3"/>
        <v>-4.2874397365721961E-9</v>
      </c>
      <c r="AO10" s="10">
        <f t="shared" si="4"/>
        <v>-1.5863670341786928E-6</v>
      </c>
      <c r="AP10" s="10">
        <f t="shared" si="5"/>
        <v>2.4505070541636087E-5</v>
      </c>
      <c r="AQ10" s="10">
        <f t="shared" si="6"/>
        <v>1.6710967756807804E-3</v>
      </c>
      <c r="AR10" s="10">
        <f t="shared" si="7"/>
        <v>3.8431979715824127E-2</v>
      </c>
      <c r="AS10" s="10">
        <f t="shared" si="8"/>
        <v>4.147636063862592E-4</v>
      </c>
      <c r="AT10" s="10">
        <f t="shared" si="9"/>
        <v>-2.9327080119401217E-4</v>
      </c>
    </row>
    <row r="11" spans="1:46" x14ac:dyDescent="0.2">
      <c r="A11" s="4" t="s">
        <v>20</v>
      </c>
      <c r="B11">
        <v>3126313.8997693509</v>
      </c>
      <c r="C11">
        <v>38845.351752737974</v>
      </c>
      <c r="D11">
        <v>2060.9292425755052</v>
      </c>
      <c r="E11">
        <v>88301.137566931677</v>
      </c>
      <c r="F11">
        <v>130804.8692697746</v>
      </c>
      <c r="G11">
        <v>549915780.57938135</v>
      </c>
      <c r="H11">
        <v>765064852.53115296</v>
      </c>
      <c r="I11">
        <v>136856276.2830444</v>
      </c>
      <c r="J11">
        <v>74329584.428470328</v>
      </c>
      <c r="N11" s="4" t="s">
        <v>35</v>
      </c>
      <c r="O11">
        <v>2750458.810092574</v>
      </c>
      <c r="P11">
        <v>69072.854980275399</v>
      </c>
      <c r="Q11">
        <v>231.78369044035671</v>
      </c>
      <c r="R11">
        <v>13171.84742698821</v>
      </c>
      <c r="S11">
        <v>308020.27417896898</v>
      </c>
      <c r="T11">
        <v>31088593.949927989</v>
      </c>
      <c r="U11">
        <v>152031546.13148651</v>
      </c>
      <c r="V11">
        <v>2290674.48551853</v>
      </c>
      <c r="W11">
        <v>8301645.7440668875</v>
      </c>
      <c r="Y11" s="9" t="s">
        <v>35</v>
      </c>
      <c r="Z11" s="10">
        <v>2750458.81</v>
      </c>
      <c r="AA11" s="10">
        <v>69072.854999999996</v>
      </c>
      <c r="AB11" s="10">
        <v>231.78369000000001</v>
      </c>
      <c r="AC11" s="10">
        <v>13171.847400000001</v>
      </c>
      <c r="AD11" s="10">
        <v>308020.27399999998</v>
      </c>
      <c r="AE11" s="10">
        <v>31088593.899999999</v>
      </c>
      <c r="AF11" s="10">
        <v>152031546</v>
      </c>
      <c r="AG11" s="10">
        <v>2290674.4900000002</v>
      </c>
      <c r="AH11" s="10">
        <v>8301645.7400000002</v>
      </c>
      <c r="AK11" s="9" t="s">
        <v>35</v>
      </c>
      <c r="AL11" s="10">
        <f t="shared" si="1"/>
        <v>9.2573929578065872E-5</v>
      </c>
      <c r="AM11" s="10">
        <f t="shared" si="2"/>
        <v>-1.9724597223103046E-5</v>
      </c>
      <c r="AN11" s="10">
        <f t="shared" si="3"/>
        <v>4.4035670043740538E-7</v>
      </c>
      <c r="AO11" s="10">
        <f t="shared" si="4"/>
        <v>2.6988209356204607E-5</v>
      </c>
      <c r="AP11" s="10">
        <f t="shared" si="5"/>
        <v>1.7896899953484535E-4</v>
      </c>
      <c r="AQ11" s="10">
        <f t="shared" si="6"/>
        <v>4.9927990883588791E-2</v>
      </c>
      <c r="AR11" s="10">
        <f t="shared" si="7"/>
        <v>0.13148650527000427</v>
      </c>
      <c r="AS11" s="10">
        <f t="shared" si="8"/>
        <v>-4.4814702123403549E-3</v>
      </c>
      <c r="AT11" s="10">
        <f t="shared" si="9"/>
        <v>4.0668873116374016E-3</v>
      </c>
    </row>
    <row r="12" spans="1:46" x14ac:dyDescent="0.2">
      <c r="A12" s="4" t="s">
        <v>15</v>
      </c>
      <c r="B12">
        <v>46989530.513501219</v>
      </c>
      <c r="C12">
        <v>449323.39877299569</v>
      </c>
      <c r="D12">
        <v>17748.01644690206</v>
      </c>
      <c r="E12">
        <v>897613.53624584363</v>
      </c>
      <c r="F12">
        <v>1871851.463907355</v>
      </c>
      <c r="G12">
        <v>4167437814.7798901</v>
      </c>
      <c r="H12">
        <v>14859378277.881371</v>
      </c>
      <c r="I12">
        <v>30600580.164731819</v>
      </c>
      <c r="J12">
        <v>305694142.71019047</v>
      </c>
      <c r="N12" s="4" t="s">
        <v>30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Y12" s="9" t="s">
        <v>30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K12" s="9" t="s">
        <v>30</v>
      </c>
      <c r="AL12" s="10">
        <f t="shared" si="1"/>
        <v>0</v>
      </c>
      <c r="AM12" s="10">
        <f t="shared" si="2"/>
        <v>0</v>
      </c>
      <c r="AN12" s="10">
        <f t="shared" si="3"/>
        <v>0</v>
      </c>
      <c r="AO12" s="10">
        <f t="shared" si="4"/>
        <v>0</v>
      </c>
      <c r="AP12" s="10">
        <f t="shared" si="5"/>
        <v>0</v>
      </c>
      <c r="AQ12" s="10">
        <f t="shared" si="6"/>
        <v>0</v>
      </c>
      <c r="AR12" s="10">
        <f t="shared" si="7"/>
        <v>0</v>
      </c>
      <c r="AS12" s="10">
        <f t="shared" si="8"/>
        <v>0</v>
      </c>
      <c r="AT12" s="10">
        <f t="shared" si="9"/>
        <v>0</v>
      </c>
    </row>
    <row r="13" spans="1:46" x14ac:dyDescent="0.2">
      <c r="A13" s="4" t="s">
        <v>11</v>
      </c>
      <c r="B13">
        <v>21642234.397264399</v>
      </c>
      <c r="C13">
        <v>512821.29680759792</v>
      </c>
      <c r="D13">
        <v>7647.648608481165</v>
      </c>
      <c r="E13">
        <v>462449.30303281441</v>
      </c>
      <c r="F13">
        <v>2177625.167490928</v>
      </c>
      <c r="G13">
        <v>1693545540.2138021</v>
      </c>
      <c r="H13">
        <v>4291842631.8365889</v>
      </c>
      <c r="I13">
        <v>4217701.1632180791</v>
      </c>
      <c r="J13">
        <v>157612406.705001</v>
      </c>
      <c r="N13" s="4" t="s">
        <v>25</v>
      </c>
      <c r="O13">
        <v>31795778.800225589</v>
      </c>
      <c r="P13">
        <v>729295.0803686385</v>
      </c>
      <c r="Q13">
        <v>11642.22362573483</v>
      </c>
      <c r="R13">
        <v>455632.62710407033</v>
      </c>
      <c r="S13">
        <v>2994572.931190799</v>
      </c>
      <c r="T13">
        <v>2161150524.7561741</v>
      </c>
      <c r="U13">
        <v>3962028407.9690442</v>
      </c>
      <c r="V13">
        <v>309062191.21306127</v>
      </c>
      <c r="W13">
        <v>204006268.77183649</v>
      </c>
      <c r="Y13" s="9" t="s">
        <v>25</v>
      </c>
      <c r="Z13" s="10">
        <v>31795778.800000001</v>
      </c>
      <c r="AA13" s="10">
        <v>729295.08</v>
      </c>
      <c r="AB13" s="10">
        <v>11642.223599999999</v>
      </c>
      <c r="AC13" s="10">
        <v>455632.62699999998</v>
      </c>
      <c r="AD13" s="10">
        <v>2994572.93</v>
      </c>
      <c r="AE13" s="10">
        <v>2161150525</v>
      </c>
      <c r="AF13" s="10">
        <v>3962028408</v>
      </c>
      <c r="AG13" s="10">
        <v>309062191</v>
      </c>
      <c r="AH13" s="10">
        <v>204006269</v>
      </c>
      <c r="AK13" s="9" t="s">
        <v>25</v>
      </c>
      <c r="AL13" s="10">
        <f t="shared" si="1"/>
        <v>2.2558867931365967E-4</v>
      </c>
      <c r="AM13" s="10">
        <f t="shared" si="2"/>
        <v>3.6863854620605707E-4</v>
      </c>
      <c r="AN13" s="10">
        <f t="shared" si="3"/>
        <v>2.5734831069712527E-5</v>
      </c>
      <c r="AO13" s="10">
        <f t="shared" si="4"/>
        <v>1.0407035006210208E-4</v>
      </c>
      <c r="AP13" s="10">
        <f t="shared" si="5"/>
        <v>1.1907988227903843E-3</v>
      </c>
      <c r="AQ13" s="10">
        <f t="shared" si="6"/>
        <v>-0.24382591247558594</v>
      </c>
      <c r="AR13" s="10">
        <f t="shared" si="7"/>
        <v>-3.0955791473388672E-2</v>
      </c>
      <c r="AS13" s="10">
        <f t="shared" si="8"/>
        <v>0.21306127309799194</v>
      </c>
      <c r="AT13" s="10">
        <f t="shared" si="9"/>
        <v>-0.22816351056098938</v>
      </c>
    </row>
    <row r="14" spans="1:46" x14ac:dyDescent="0.2">
      <c r="A14" s="4" t="s">
        <v>14</v>
      </c>
      <c r="B14">
        <v>8698109.3764924929</v>
      </c>
      <c r="C14">
        <v>75249.130131260303</v>
      </c>
      <c r="D14">
        <v>3308.9402025695449</v>
      </c>
      <c r="E14">
        <v>164716.20411699009</v>
      </c>
      <c r="F14">
        <v>310328.43898396712</v>
      </c>
      <c r="G14">
        <v>800165756.41919875</v>
      </c>
      <c r="H14">
        <v>2774321312.9761801</v>
      </c>
      <c r="I14">
        <v>5830984.7678501885</v>
      </c>
      <c r="J14">
        <v>57338971.804918751</v>
      </c>
      <c r="N14" s="4" t="s">
        <v>26</v>
      </c>
      <c r="O14">
        <v>334641.15428759973</v>
      </c>
      <c r="P14">
        <v>6367.5846934219153</v>
      </c>
      <c r="Q14">
        <v>91.455435453097536</v>
      </c>
      <c r="R14">
        <v>6339.0048698428218</v>
      </c>
      <c r="S14">
        <v>26602.099787419738</v>
      </c>
      <c r="T14">
        <v>10694792.905920509</v>
      </c>
      <c r="U14">
        <v>46266064.4313787</v>
      </c>
      <c r="V14">
        <v>606240.93372443609</v>
      </c>
      <c r="W14">
        <v>2498105.2194013591</v>
      </c>
      <c r="Y14" s="9" t="s">
        <v>26</v>
      </c>
      <c r="Z14" s="10">
        <v>334641.15399999998</v>
      </c>
      <c r="AA14" s="10">
        <v>6367.5846899999997</v>
      </c>
      <c r="AB14" s="10">
        <v>91.455435499999993</v>
      </c>
      <c r="AC14" s="10">
        <v>6339.0048699999998</v>
      </c>
      <c r="AD14" s="10">
        <v>26602.0998</v>
      </c>
      <c r="AE14" s="10">
        <v>10694792.9</v>
      </c>
      <c r="AF14" s="10">
        <v>46266064.399999999</v>
      </c>
      <c r="AG14" s="10">
        <v>606240.93400000001</v>
      </c>
      <c r="AH14" s="10">
        <v>2498105.2200000002</v>
      </c>
      <c r="AK14" s="9" t="s">
        <v>26</v>
      </c>
      <c r="AL14" s="10">
        <f t="shared" si="1"/>
        <v>2.8759974520653486E-4</v>
      </c>
      <c r="AM14" s="10">
        <f t="shared" si="2"/>
        <v>3.421915607759729E-6</v>
      </c>
      <c r="AN14" s="10">
        <f t="shared" si="3"/>
        <v>-4.6902457029318612E-8</v>
      </c>
      <c r="AO14" s="10">
        <f t="shared" si="4"/>
        <v>-1.5717796486569569E-7</v>
      </c>
      <c r="AP14" s="10">
        <f t="shared" si="5"/>
        <v>-1.2580261682160199E-5</v>
      </c>
      <c r="AQ14" s="10">
        <f t="shared" si="6"/>
        <v>5.9205088764429092E-3</v>
      </c>
      <c r="AR14" s="10">
        <f t="shared" si="7"/>
        <v>3.1378701329231262E-2</v>
      </c>
      <c r="AS14" s="10">
        <f t="shared" si="8"/>
        <v>-2.7556391432881355E-4</v>
      </c>
      <c r="AT14" s="10">
        <f t="shared" si="9"/>
        <v>-5.9864111244678497E-4</v>
      </c>
    </row>
    <row r="15" spans="1:46" x14ac:dyDescent="0.2">
      <c r="A15" s="4" t="s">
        <v>16</v>
      </c>
      <c r="B15">
        <v>67351355.885755509</v>
      </c>
      <c r="C15">
        <v>1713047.680273219</v>
      </c>
      <c r="D15">
        <v>21180.426363709212</v>
      </c>
      <c r="E15">
        <v>1936477.225799178</v>
      </c>
      <c r="F15">
        <v>7392852.8134623189</v>
      </c>
      <c r="G15">
        <v>1972934365.897279</v>
      </c>
      <c r="H15">
        <v>7927528298.6862698</v>
      </c>
      <c r="I15">
        <v>15727424.70066011</v>
      </c>
      <c r="J15">
        <v>473751601.76685882</v>
      </c>
      <c r="N15" s="4" t="s">
        <v>36</v>
      </c>
      <c r="O15">
        <v>113154840.70436411</v>
      </c>
      <c r="P15">
        <v>1400932.9541678971</v>
      </c>
      <c r="Q15">
        <v>6079.9550809876173</v>
      </c>
      <c r="R15">
        <v>348529.54310827178</v>
      </c>
      <c r="S15">
        <v>6238962.9242407763</v>
      </c>
      <c r="T15">
        <v>831473644.51592076</v>
      </c>
      <c r="U15">
        <v>7498180039.6956825</v>
      </c>
      <c r="V15">
        <v>20448109.028073531</v>
      </c>
      <c r="W15">
        <v>184798080.91426361</v>
      </c>
      <c r="Y15" s="9" t="s">
        <v>36</v>
      </c>
      <c r="Z15" s="10">
        <v>113154841</v>
      </c>
      <c r="AA15" s="10">
        <v>1400932.95</v>
      </c>
      <c r="AB15" s="10">
        <v>6079.9550799999997</v>
      </c>
      <c r="AC15" s="10">
        <v>348529.54300000001</v>
      </c>
      <c r="AD15" s="10">
        <v>6238962.9199999999</v>
      </c>
      <c r="AE15" s="10">
        <v>831473645</v>
      </c>
      <c r="AF15" s="10">
        <v>7498180040</v>
      </c>
      <c r="AG15" s="10">
        <v>20448109</v>
      </c>
      <c r="AH15" s="10">
        <v>184798081</v>
      </c>
      <c r="AK15" s="9" t="s">
        <v>36</v>
      </c>
      <c r="AL15" s="10">
        <f t="shared" si="1"/>
        <v>-0.2956358939409256</v>
      </c>
      <c r="AM15" s="10">
        <f t="shared" si="2"/>
        <v>4.1678971610963345E-3</v>
      </c>
      <c r="AN15" s="10">
        <f t="shared" si="3"/>
        <v>9.8761756817111745E-7</v>
      </c>
      <c r="AO15" s="10">
        <f t="shared" si="4"/>
        <v>1.0827177902683616E-4</v>
      </c>
      <c r="AP15" s="10">
        <f t="shared" si="5"/>
        <v>4.2407764121890068E-3</v>
      </c>
      <c r="AQ15" s="10">
        <f t="shared" si="6"/>
        <v>-0.48407924175262451</v>
      </c>
      <c r="AR15" s="10">
        <f t="shared" si="7"/>
        <v>-0.30431747436523438</v>
      </c>
      <c r="AS15" s="10">
        <f t="shared" si="8"/>
        <v>2.8073530644178391E-2</v>
      </c>
      <c r="AT15" s="10">
        <f t="shared" si="9"/>
        <v>-8.5736393928527832E-2</v>
      </c>
    </row>
    <row r="16" spans="1:46" x14ac:dyDescent="0.2">
      <c r="A16" s="4" t="s">
        <v>28</v>
      </c>
      <c r="B16">
        <v>1759145.145759366</v>
      </c>
      <c r="C16">
        <v>66158.688166111853</v>
      </c>
      <c r="D16">
        <v>699.25498434083738</v>
      </c>
      <c r="E16">
        <v>85464.728973496633</v>
      </c>
      <c r="F16">
        <v>291700.7459938266</v>
      </c>
      <c r="G16">
        <v>68568552.630524471</v>
      </c>
      <c r="H16">
        <v>114539389.4174186</v>
      </c>
      <c r="I16">
        <v>303598.04574591108</v>
      </c>
      <c r="J16">
        <v>11952454.370124569</v>
      </c>
      <c r="N16" s="4" t="s">
        <v>13</v>
      </c>
      <c r="O16">
        <v>19813887.069076449</v>
      </c>
      <c r="P16">
        <v>196732.36108874271</v>
      </c>
      <c r="Q16">
        <v>6264.4118011578412</v>
      </c>
      <c r="R16">
        <v>119620.4348697283</v>
      </c>
      <c r="S16">
        <v>783051.47514473007</v>
      </c>
      <c r="T16">
        <v>3140692687.04287</v>
      </c>
      <c r="U16">
        <v>5308604255.3299904</v>
      </c>
      <c r="V16">
        <v>328313646.22414827</v>
      </c>
      <c r="W16">
        <v>240930023.63584021</v>
      </c>
      <c r="Y16" s="9" t="s">
        <v>13</v>
      </c>
      <c r="Z16" s="10">
        <v>19813887.100000001</v>
      </c>
      <c r="AA16" s="10">
        <v>196732.361</v>
      </c>
      <c r="AB16" s="10">
        <v>6264.4117999999999</v>
      </c>
      <c r="AC16" s="10">
        <v>119620.435</v>
      </c>
      <c r="AD16" s="10">
        <v>783051.47499999998</v>
      </c>
      <c r="AE16" s="10">
        <v>3140692687</v>
      </c>
      <c r="AF16" s="10">
        <v>5308604255</v>
      </c>
      <c r="AG16" s="10">
        <v>328313646</v>
      </c>
      <c r="AH16" s="10">
        <v>240930024</v>
      </c>
      <c r="AK16" s="9" t="s">
        <v>13</v>
      </c>
      <c r="AL16" s="10">
        <f t="shared" si="1"/>
        <v>-3.0923552811145782E-2</v>
      </c>
      <c r="AM16" s="10">
        <f t="shared" si="2"/>
        <v>8.8742701336741447E-5</v>
      </c>
      <c r="AN16" s="10">
        <f t="shared" si="3"/>
        <v>1.157841325039044E-6</v>
      </c>
      <c r="AO16" s="10">
        <f t="shared" si="4"/>
        <v>-1.3027169916313142E-4</v>
      </c>
      <c r="AP16" s="10">
        <f t="shared" si="5"/>
        <v>1.4473008923232555E-4</v>
      </c>
      <c r="AQ16" s="10">
        <f t="shared" si="6"/>
        <v>4.2870044708251953E-2</v>
      </c>
      <c r="AR16" s="10">
        <f t="shared" si="7"/>
        <v>0.32999038696289062</v>
      </c>
      <c r="AS16" s="10">
        <f t="shared" si="8"/>
        <v>0.22414827346801758</v>
      </c>
      <c r="AT16" s="10">
        <f t="shared" si="9"/>
        <v>-0.36415979266166687</v>
      </c>
    </row>
    <row r="17" spans="1:46" x14ac:dyDescent="0.2">
      <c r="A17" s="4" t="s">
        <v>10</v>
      </c>
      <c r="B17">
        <v>1927051.524181976</v>
      </c>
      <c r="C17">
        <v>13715.52526654237</v>
      </c>
      <c r="D17">
        <v>617.3325125981205</v>
      </c>
      <c r="E17">
        <v>34403.453119754267</v>
      </c>
      <c r="F17">
        <v>56728.281381630833</v>
      </c>
      <c r="G17">
        <v>65126618.241923749</v>
      </c>
      <c r="H17">
        <v>441397374.06038481</v>
      </c>
      <c r="I17">
        <v>272879.27325149701</v>
      </c>
      <c r="J17">
        <v>7395056.3936062306</v>
      </c>
      <c r="N17" s="4" t="s">
        <v>27</v>
      </c>
      <c r="O17">
        <v>3676226.3734280481</v>
      </c>
      <c r="P17">
        <v>166026.8937076719</v>
      </c>
      <c r="Q17">
        <v>4242.4119277825448</v>
      </c>
      <c r="R17">
        <v>404046.18382344401</v>
      </c>
      <c r="S17">
        <v>735976.03334397497</v>
      </c>
      <c r="T17">
        <v>39957150.797057509</v>
      </c>
      <c r="U17">
        <v>345859162.5551607</v>
      </c>
      <c r="V17">
        <v>2000940.3703397859</v>
      </c>
      <c r="W17">
        <v>14827006.23957598</v>
      </c>
      <c r="Y17" s="9" t="s">
        <v>27</v>
      </c>
      <c r="Z17" s="10">
        <v>3676226.37</v>
      </c>
      <c r="AA17" s="10">
        <v>166026.894</v>
      </c>
      <c r="AB17" s="10">
        <v>4242.4119300000002</v>
      </c>
      <c r="AC17" s="10">
        <v>404046.18400000001</v>
      </c>
      <c r="AD17" s="10">
        <v>735976.03300000005</v>
      </c>
      <c r="AE17" s="10">
        <v>39957150.799999997</v>
      </c>
      <c r="AF17" s="10">
        <v>345859163</v>
      </c>
      <c r="AG17" s="10">
        <v>2000940.37</v>
      </c>
      <c r="AH17" s="10">
        <v>14827006.199999999</v>
      </c>
      <c r="AK17" s="9" t="s">
        <v>27</v>
      </c>
      <c r="AL17" s="10">
        <f t="shared" si="1"/>
        <v>3.428047988563776E-3</v>
      </c>
      <c r="AM17" s="10">
        <f t="shared" si="2"/>
        <v>-2.923280990216881E-4</v>
      </c>
      <c r="AN17" s="10">
        <f t="shared" si="3"/>
        <v>-2.2174554032972082E-6</v>
      </c>
      <c r="AO17" s="10">
        <f t="shared" si="4"/>
        <v>-1.7655600095167756E-4</v>
      </c>
      <c r="AP17" s="10">
        <f t="shared" si="5"/>
        <v>3.4397491253912449E-4</v>
      </c>
      <c r="AQ17" s="10">
        <f t="shared" si="6"/>
        <v>-2.9424875974655151E-3</v>
      </c>
      <c r="AR17" s="10">
        <f t="shared" si="7"/>
        <v>-0.44483929872512817</v>
      </c>
      <c r="AS17" s="10">
        <f t="shared" si="8"/>
        <v>3.3978582359850407E-4</v>
      </c>
      <c r="AT17" s="10">
        <f t="shared" si="9"/>
        <v>3.9575980976223946E-2</v>
      </c>
    </row>
    <row r="18" spans="1:46" x14ac:dyDescent="0.2">
      <c r="A18" s="4" t="s">
        <v>12</v>
      </c>
      <c r="B18">
        <v>58599953.576053597</v>
      </c>
      <c r="C18">
        <v>1064021.931684338</v>
      </c>
      <c r="D18">
        <v>12290.44128262676</v>
      </c>
      <c r="E18">
        <v>1104127.278748696</v>
      </c>
      <c r="F18">
        <v>4665034.5514422227</v>
      </c>
      <c r="G18">
        <v>2492338301.2009878</v>
      </c>
      <c r="H18">
        <v>10314498191.602949</v>
      </c>
      <c r="I18">
        <v>9222126.2116579209</v>
      </c>
      <c r="J18">
        <v>325540663.08928257</v>
      </c>
      <c r="N18" s="4" t="s">
        <v>20</v>
      </c>
      <c r="O18">
        <v>3126313.8997693509</v>
      </c>
      <c r="P18">
        <v>38845.351752737974</v>
      </c>
      <c r="Q18">
        <v>2060.9292425755052</v>
      </c>
      <c r="R18">
        <v>88301.137566931677</v>
      </c>
      <c r="S18">
        <v>130804.8692697746</v>
      </c>
      <c r="T18">
        <v>549915780.57938135</v>
      </c>
      <c r="U18">
        <v>765064852.53115296</v>
      </c>
      <c r="V18">
        <v>136856276.2830444</v>
      </c>
      <c r="W18">
        <v>74329584.428470328</v>
      </c>
      <c r="Y18" s="9" t="s">
        <v>20</v>
      </c>
      <c r="Z18" s="10">
        <v>3126313.9</v>
      </c>
      <c r="AA18" s="10">
        <v>38845.351799999997</v>
      </c>
      <c r="AB18" s="10">
        <v>2060.9292399999999</v>
      </c>
      <c r="AC18" s="10">
        <v>88301.137600000002</v>
      </c>
      <c r="AD18" s="10">
        <v>130804.86900000001</v>
      </c>
      <c r="AE18" s="10">
        <v>549915781</v>
      </c>
      <c r="AF18" s="10">
        <v>765064853</v>
      </c>
      <c r="AG18" s="10">
        <v>136856276</v>
      </c>
      <c r="AH18" s="10">
        <v>74329584.400000006</v>
      </c>
      <c r="AK18" s="9" t="s">
        <v>20</v>
      </c>
      <c r="AL18" s="10">
        <f t="shared" si="1"/>
        <v>-2.3064902052283287E-4</v>
      </c>
      <c r="AM18" s="10">
        <f t="shared" si="2"/>
        <v>-4.7262023144867271E-5</v>
      </c>
      <c r="AN18" s="10">
        <f t="shared" si="3"/>
        <v>2.5755052774911746E-6</v>
      </c>
      <c r="AO18" s="10">
        <f t="shared" si="4"/>
        <v>-3.3068325137719512E-5</v>
      </c>
      <c r="AP18" s="10">
        <f t="shared" si="5"/>
        <v>2.6977459492627531E-4</v>
      </c>
      <c r="AQ18" s="10">
        <f t="shared" si="6"/>
        <v>-0.42061865329742432</v>
      </c>
      <c r="AR18" s="10">
        <f t="shared" si="7"/>
        <v>-0.46884703636169434</v>
      </c>
      <c r="AS18" s="10">
        <f t="shared" si="8"/>
        <v>0.28304439783096313</v>
      </c>
      <c r="AT18" s="10">
        <f t="shared" si="9"/>
        <v>2.8470322489738464E-2</v>
      </c>
    </row>
    <row r="19" spans="1:46" x14ac:dyDescent="0.2">
      <c r="A19" s="4" t="s">
        <v>17</v>
      </c>
      <c r="B19">
        <v>10984450.98564834</v>
      </c>
      <c r="C19">
        <v>97878.228011035491</v>
      </c>
      <c r="D19">
        <v>3993.310782205815</v>
      </c>
      <c r="E19">
        <v>311086.97321627638</v>
      </c>
      <c r="F19">
        <v>403881.20882687398</v>
      </c>
      <c r="G19">
        <v>825351634.68332088</v>
      </c>
      <c r="H19">
        <v>3383912157.2077761</v>
      </c>
      <c r="I19">
        <v>2577844.3061092221</v>
      </c>
      <c r="J19">
        <v>76899850.273973212</v>
      </c>
      <c r="N19" s="4" t="s">
        <v>37</v>
      </c>
      <c r="O19">
        <v>173218175.60582879</v>
      </c>
      <c r="P19">
        <v>2142249.9178980631</v>
      </c>
      <c r="Q19">
        <v>9332.6772945260436</v>
      </c>
      <c r="R19">
        <v>531084.47204476781</v>
      </c>
      <c r="S19">
        <v>9538243.0191092175</v>
      </c>
      <c r="T19">
        <v>1279945840.923795</v>
      </c>
      <c r="U19">
        <v>11425603823.811489</v>
      </c>
      <c r="V19">
        <v>31167141.369392421</v>
      </c>
      <c r="W19">
        <v>282727858.08310622</v>
      </c>
      <c r="Y19" s="9" t="s">
        <v>37</v>
      </c>
      <c r="Z19" s="10">
        <v>173218176</v>
      </c>
      <c r="AA19" s="10">
        <v>2142249.92</v>
      </c>
      <c r="AB19" s="10">
        <v>9332.6772899999996</v>
      </c>
      <c r="AC19" s="10">
        <v>531084.47199999995</v>
      </c>
      <c r="AD19" s="10">
        <v>9538243.0199999996</v>
      </c>
      <c r="AE19" s="10">
        <v>1279945841</v>
      </c>
      <c r="AF19" s="10">
        <v>11426000000</v>
      </c>
      <c r="AG19" s="10">
        <v>31167141.399999999</v>
      </c>
      <c r="AH19" s="10">
        <v>282727858</v>
      </c>
      <c r="AK19" s="9" t="s">
        <v>37</v>
      </c>
      <c r="AL19" s="10">
        <f t="shared" si="1"/>
        <v>-0.39417120814323425</v>
      </c>
      <c r="AM19" s="10">
        <f t="shared" si="2"/>
        <v>-2.1019368432462215E-3</v>
      </c>
      <c r="AN19" s="10">
        <f t="shared" si="3"/>
        <v>4.5260439947014675E-6</v>
      </c>
      <c r="AO19" s="10">
        <f t="shared" si="4"/>
        <v>4.4767861254513264E-5</v>
      </c>
      <c r="AP19" s="10">
        <f t="shared" si="5"/>
        <v>-8.9078210294246674E-4</v>
      </c>
      <c r="AQ19" s="10">
        <f t="shared" si="6"/>
        <v>-7.6205015182495117E-2</v>
      </c>
      <c r="AR19" s="10">
        <f t="shared" si="7"/>
        <v>-396176.18851089478</v>
      </c>
      <c r="AS19" s="10">
        <f t="shared" si="8"/>
        <v>-3.0607577413320541E-2</v>
      </c>
      <c r="AT19" s="10">
        <f t="shared" si="9"/>
        <v>8.310621976852417E-2</v>
      </c>
    </row>
    <row r="20" spans="1:46" x14ac:dyDescent="0.2">
      <c r="A20" s="4" t="s">
        <v>21</v>
      </c>
      <c r="B20">
        <v>90007714.938728154</v>
      </c>
      <c r="C20">
        <v>252013.21580196521</v>
      </c>
      <c r="D20">
        <v>21436.906463136758</v>
      </c>
      <c r="E20">
        <v>108926.0961551576</v>
      </c>
      <c r="F20">
        <v>718542.4198956748</v>
      </c>
      <c r="G20">
        <v>1246889706.1573329</v>
      </c>
      <c r="H20">
        <v>-324275107.17378199</v>
      </c>
      <c r="I20">
        <v>84749154.71664688</v>
      </c>
      <c r="J20">
        <v>1435528767.397929</v>
      </c>
      <c r="N20" s="4" t="s">
        <v>15</v>
      </c>
      <c r="O20">
        <v>46989530.513501219</v>
      </c>
      <c r="P20">
        <v>449323.39877299569</v>
      </c>
      <c r="Q20">
        <v>17748.01644690206</v>
      </c>
      <c r="R20">
        <v>897613.53624584363</v>
      </c>
      <c r="S20">
        <v>1871851.463907355</v>
      </c>
      <c r="T20">
        <v>4167437814.7798901</v>
      </c>
      <c r="U20">
        <v>14859378277.881371</v>
      </c>
      <c r="V20">
        <v>30600580.164731819</v>
      </c>
      <c r="W20">
        <v>305694142.71019047</v>
      </c>
      <c r="Y20" s="9" t="s">
        <v>15</v>
      </c>
      <c r="Z20" s="10">
        <v>46989530.5</v>
      </c>
      <c r="AA20" s="10">
        <v>449323.39899999998</v>
      </c>
      <c r="AB20" s="10">
        <v>17748.0164</v>
      </c>
      <c r="AC20" s="10">
        <v>897613.53599999996</v>
      </c>
      <c r="AD20" s="10">
        <v>1871851.46</v>
      </c>
      <c r="AE20" s="10">
        <v>4167437815</v>
      </c>
      <c r="AF20" s="10">
        <v>14859000000</v>
      </c>
      <c r="AG20" s="10">
        <v>30600580.199999999</v>
      </c>
      <c r="AH20" s="10">
        <v>305694143</v>
      </c>
      <c r="AK20" s="9" t="s">
        <v>15</v>
      </c>
      <c r="AL20" s="10">
        <f t="shared" si="1"/>
        <v>1.350121945142746E-2</v>
      </c>
      <c r="AM20" s="10">
        <f t="shared" si="2"/>
        <v>-2.270042896270752E-4</v>
      </c>
      <c r="AN20" s="10">
        <f t="shared" si="3"/>
        <v>4.6902059693820775E-5</v>
      </c>
      <c r="AO20" s="10">
        <f t="shared" si="4"/>
        <v>2.4584366474300623E-4</v>
      </c>
      <c r="AP20" s="10">
        <f t="shared" si="5"/>
        <v>3.9073550142347813E-3</v>
      </c>
      <c r="AQ20" s="10">
        <f t="shared" si="6"/>
        <v>-0.22010993957519531</v>
      </c>
      <c r="AR20" s="10">
        <f t="shared" si="7"/>
        <v>378277.88137054443</v>
      </c>
      <c r="AS20" s="10">
        <f t="shared" si="8"/>
        <v>-3.5268180072307587E-2</v>
      </c>
      <c r="AT20" s="10">
        <f t="shared" si="9"/>
        <v>-0.28980952501296997</v>
      </c>
    </row>
    <row r="21" spans="1:46" x14ac:dyDescent="0.2">
      <c r="A21" s="4" t="s">
        <v>22</v>
      </c>
      <c r="B21">
        <v>32574005.27408354</v>
      </c>
      <c r="C21">
        <v>505663.31646763597</v>
      </c>
      <c r="D21">
        <v>13449.818645277541</v>
      </c>
      <c r="E21">
        <v>454065.01886889769</v>
      </c>
      <c r="F21">
        <v>1558268.587481899</v>
      </c>
      <c r="G21">
        <v>10548363814.024321</v>
      </c>
      <c r="H21">
        <v>3171448083.2683749</v>
      </c>
      <c r="I21">
        <v>809711444.89796185</v>
      </c>
      <c r="J21">
        <v>627579774.03393507</v>
      </c>
      <c r="N21" s="4" t="s">
        <v>11</v>
      </c>
      <c r="O21">
        <v>21642234.397264399</v>
      </c>
      <c r="P21">
        <v>512821.29680759792</v>
      </c>
      <c r="Q21">
        <v>7647.648608481165</v>
      </c>
      <c r="R21">
        <v>462449.30303281441</v>
      </c>
      <c r="S21">
        <v>2177625.167490928</v>
      </c>
      <c r="T21">
        <v>1693545540.2138021</v>
      </c>
      <c r="U21">
        <v>4291842631.8365889</v>
      </c>
      <c r="V21">
        <v>4217701.1632180791</v>
      </c>
      <c r="W21">
        <v>157612406.705001</v>
      </c>
      <c r="Y21" s="9" t="s">
        <v>11</v>
      </c>
      <c r="Z21" s="10">
        <v>17558524.100000001</v>
      </c>
      <c r="AA21" s="10">
        <v>373591.47600000002</v>
      </c>
      <c r="AB21" s="10">
        <v>6328.0650699999997</v>
      </c>
      <c r="AC21" s="10">
        <v>288739.95400000003</v>
      </c>
      <c r="AD21" s="10">
        <v>1588768.17</v>
      </c>
      <c r="AE21" s="10">
        <v>1824959270</v>
      </c>
      <c r="AF21" s="10">
        <v>3869670800</v>
      </c>
      <c r="AG21" s="10">
        <v>92112434.200000003</v>
      </c>
      <c r="AH21" s="10">
        <v>168914358</v>
      </c>
      <c r="AK21" s="9" t="s">
        <v>11</v>
      </c>
      <c r="AL21" s="10">
        <f t="shared" si="1"/>
        <v>4083710.2972643971</v>
      </c>
      <c r="AM21" s="10">
        <f t="shared" si="2"/>
        <v>139229.82080759789</v>
      </c>
      <c r="AN21" s="10">
        <f t="shared" si="3"/>
        <v>1319.5835384811653</v>
      </c>
      <c r="AO21" s="10">
        <f t="shared" si="4"/>
        <v>173709.34903281438</v>
      </c>
      <c r="AP21" s="10">
        <f t="shared" si="5"/>
        <v>588856.99749092804</v>
      </c>
      <c r="AQ21" s="10">
        <f t="shared" si="6"/>
        <v>-131413729.7861979</v>
      </c>
      <c r="AR21" s="10">
        <f t="shared" si="7"/>
        <v>422171831.83658886</v>
      </c>
      <c r="AS21" s="10">
        <f t="shared" si="8"/>
        <v>-87894733.036781922</v>
      </c>
      <c r="AT21" s="10">
        <f t="shared" si="9"/>
        <v>-11301951.294999003</v>
      </c>
    </row>
    <row r="22" spans="1:46" x14ac:dyDescent="0.2">
      <c r="A22" s="4" t="s">
        <v>29</v>
      </c>
      <c r="B22">
        <v>22687033.334805649</v>
      </c>
      <c r="C22">
        <v>1301430.613020085</v>
      </c>
      <c r="D22">
        <v>8823.6314382309411</v>
      </c>
      <c r="E22">
        <v>1198437.8057180189</v>
      </c>
      <c r="F22">
        <v>5794293.1096840873</v>
      </c>
      <c r="G22">
        <v>309588454.36006582</v>
      </c>
      <c r="H22">
        <v>418682407.97779483</v>
      </c>
      <c r="I22">
        <v>7032440.4654381238</v>
      </c>
      <c r="J22">
        <v>121261994.36040729</v>
      </c>
      <c r="N22" s="4" t="s">
        <v>38</v>
      </c>
      <c r="O22">
        <v>462503209.34373528</v>
      </c>
      <c r="P22">
        <v>10876555.32115243</v>
      </c>
      <c r="Q22">
        <v>146583.34091952801</v>
      </c>
      <c r="R22">
        <v>3847407.503636667</v>
      </c>
      <c r="S22">
        <v>46950975.390543647</v>
      </c>
      <c r="T22">
        <v>16849007153.02947</v>
      </c>
      <c r="U22">
        <v>53341278436.653183</v>
      </c>
      <c r="V22">
        <v>710464416.69126129</v>
      </c>
      <c r="W22">
        <v>3782583926.3038869</v>
      </c>
      <c r="Y22" s="9" t="s">
        <v>38</v>
      </c>
      <c r="Z22" s="10">
        <v>462503209</v>
      </c>
      <c r="AA22" s="10">
        <v>10876555.300000001</v>
      </c>
      <c r="AB22" s="10">
        <v>146583.34099999999</v>
      </c>
      <c r="AC22" s="10">
        <v>3847407.5</v>
      </c>
      <c r="AD22" s="10">
        <v>46950975.399999999</v>
      </c>
      <c r="AE22" s="10">
        <v>16849000000</v>
      </c>
      <c r="AF22" s="10">
        <v>53341000000</v>
      </c>
      <c r="AG22" s="10">
        <v>710464417</v>
      </c>
      <c r="AH22" s="10">
        <v>3782583926</v>
      </c>
      <c r="AK22" s="9" t="s">
        <v>38</v>
      </c>
      <c r="AL22" s="10">
        <f t="shared" si="1"/>
        <v>0.34373527765274048</v>
      </c>
      <c r="AM22" s="10">
        <f t="shared" si="2"/>
        <v>2.1152429282665253E-2</v>
      </c>
      <c r="AN22" s="10">
        <f t="shared" si="3"/>
        <v>-8.0471974797546864E-5</v>
      </c>
      <c r="AO22" s="10">
        <f t="shared" si="4"/>
        <v>3.6366670392453671E-3</v>
      </c>
      <c r="AP22" s="10">
        <f t="shared" si="5"/>
        <v>-9.4563513994216919E-3</v>
      </c>
      <c r="AQ22" s="10">
        <f t="shared" si="6"/>
        <v>7153.0294704437256</v>
      </c>
      <c r="AR22" s="10">
        <f t="shared" si="7"/>
        <v>278436.6531829834</v>
      </c>
      <c r="AS22" s="10">
        <f t="shared" si="8"/>
        <v>-0.30873870849609375</v>
      </c>
      <c r="AT22" s="10">
        <f t="shared" si="9"/>
        <v>0.30388689041137695</v>
      </c>
    </row>
    <row r="23" spans="1:46" x14ac:dyDescent="0.2">
      <c r="A23" s="4" t="s">
        <v>31</v>
      </c>
      <c r="B23">
        <v>10060892.46405806</v>
      </c>
      <c r="C23">
        <v>114409.5991565476</v>
      </c>
      <c r="D23">
        <v>29034.460208912391</v>
      </c>
      <c r="E23">
        <v>173169.8162460131</v>
      </c>
      <c r="F23">
        <v>460961.93831677112</v>
      </c>
      <c r="G23">
        <v>337008403.6648851</v>
      </c>
      <c r="H23">
        <v>805137812.22656167</v>
      </c>
      <c r="I23">
        <v>52287367.057891279</v>
      </c>
      <c r="J23">
        <v>160155890.51904041</v>
      </c>
      <c r="N23" s="4" t="s">
        <v>14</v>
      </c>
      <c r="O23">
        <v>8698109.3764924929</v>
      </c>
      <c r="P23">
        <v>75249.130131260303</v>
      </c>
      <c r="Q23">
        <v>3308.9402025695449</v>
      </c>
      <c r="R23">
        <v>164716.20411699009</v>
      </c>
      <c r="S23">
        <v>310328.43898396712</v>
      </c>
      <c r="T23">
        <v>800165756.41919875</v>
      </c>
      <c r="U23">
        <v>2774321312.9761801</v>
      </c>
      <c r="V23">
        <v>5830984.7678501885</v>
      </c>
      <c r="W23">
        <v>57338971.804918751</v>
      </c>
      <c r="Y23" s="9" t="s">
        <v>14</v>
      </c>
      <c r="Z23" s="10">
        <v>8698109.3800000008</v>
      </c>
      <c r="AA23" s="10">
        <v>75249.130099999995</v>
      </c>
      <c r="AB23" s="10">
        <v>3308.9402</v>
      </c>
      <c r="AC23" s="10">
        <v>164716.204</v>
      </c>
      <c r="AD23" s="10">
        <v>310328.43900000001</v>
      </c>
      <c r="AE23" s="10">
        <v>800165756</v>
      </c>
      <c r="AF23" s="10">
        <v>2774321313</v>
      </c>
      <c r="AG23" s="10">
        <v>5830984.7699999996</v>
      </c>
      <c r="AH23" s="10">
        <v>57338971.799999997</v>
      </c>
      <c r="AK23" s="9" t="s">
        <v>14</v>
      </c>
      <c r="AL23" s="10">
        <f t="shared" si="1"/>
        <v>-3.5075079649686813E-3</v>
      </c>
      <c r="AM23" s="10">
        <f t="shared" si="2"/>
        <v>3.1260307878255844E-5</v>
      </c>
      <c r="AN23" s="10">
        <f t="shared" si="3"/>
        <v>2.5695449039631058E-6</v>
      </c>
      <c r="AO23" s="10">
        <f t="shared" si="4"/>
        <v>1.1699009337462485E-4</v>
      </c>
      <c r="AP23" s="10">
        <f t="shared" si="5"/>
        <v>-1.6032892744988203E-5</v>
      </c>
      <c r="AQ23" s="10">
        <f t="shared" si="6"/>
        <v>0.41919875144958496</v>
      </c>
      <c r="AR23" s="10">
        <f t="shared" si="7"/>
        <v>-2.3819923400878906E-2</v>
      </c>
      <c r="AS23" s="10">
        <f t="shared" si="8"/>
        <v>-2.1498110145330429E-3</v>
      </c>
      <c r="AT23" s="10">
        <f t="shared" si="9"/>
        <v>4.9187541007995605E-3</v>
      </c>
    </row>
    <row r="24" spans="1:46" x14ac:dyDescent="0.2">
      <c r="A24" s="4" t="s">
        <v>32</v>
      </c>
      <c r="B24">
        <v>341119280.8382079</v>
      </c>
      <c r="C24">
        <v>5375067.9495112225</v>
      </c>
      <c r="D24">
        <v>12298.214717847741</v>
      </c>
      <c r="E24">
        <v>1005944.27481877</v>
      </c>
      <c r="F24">
        <v>23955941.3153846</v>
      </c>
      <c r="G24">
        <v>1153111299.531986</v>
      </c>
      <c r="H24">
        <v>18554740979.508968</v>
      </c>
      <c r="I24">
        <v>51836349.05551932</v>
      </c>
      <c r="J24">
        <v>429574197.7522614</v>
      </c>
      <c r="N24" s="4" t="s">
        <v>16</v>
      </c>
      <c r="O24">
        <v>67351355.885755509</v>
      </c>
      <c r="P24">
        <v>1713047.680273219</v>
      </c>
      <c r="Q24">
        <v>21180.426363709212</v>
      </c>
      <c r="R24">
        <v>1936477.225799178</v>
      </c>
      <c r="S24">
        <v>7392852.8134623189</v>
      </c>
      <c r="T24">
        <v>1972934365.897279</v>
      </c>
      <c r="U24">
        <v>7927528298.6862698</v>
      </c>
      <c r="V24">
        <v>15727424.70066011</v>
      </c>
      <c r="W24">
        <v>473751601.76685882</v>
      </c>
      <c r="Y24" s="9" t="s">
        <v>16</v>
      </c>
      <c r="Z24" s="10">
        <v>67351355.900000006</v>
      </c>
      <c r="AA24" s="10">
        <v>1713047.68</v>
      </c>
      <c r="AB24" s="10">
        <v>21180.4264</v>
      </c>
      <c r="AC24" s="10">
        <v>1936477.23</v>
      </c>
      <c r="AD24" s="10">
        <v>7392852.8099999996</v>
      </c>
      <c r="AE24" s="10">
        <v>1972934366</v>
      </c>
      <c r="AF24" s="10">
        <v>7927528299</v>
      </c>
      <c r="AG24" s="10">
        <v>15727424.699999999</v>
      </c>
      <c r="AH24" s="10">
        <v>473751602</v>
      </c>
      <c r="AK24" s="9" t="s">
        <v>16</v>
      </c>
      <c r="AL24" s="10">
        <f t="shared" si="1"/>
        <v>-1.4244496822357178E-2</v>
      </c>
      <c r="AM24" s="10">
        <f t="shared" si="2"/>
        <v>2.7321907691657543E-4</v>
      </c>
      <c r="AN24" s="10">
        <f t="shared" si="3"/>
        <v>-3.6290788557380438E-5</v>
      </c>
      <c r="AO24" s="10">
        <f t="shared" si="4"/>
        <v>-4.2008219752460718E-3</v>
      </c>
      <c r="AP24" s="10">
        <f t="shared" si="5"/>
        <v>3.4623192623257637E-3</v>
      </c>
      <c r="AQ24" s="10">
        <f t="shared" si="6"/>
        <v>-0.10272097587585449</v>
      </c>
      <c r="AR24" s="10">
        <f t="shared" si="7"/>
        <v>-0.31373023986816406</v>
      </c>
      <c r="AS24" s="10">
        <f t="shared" si="8"/>
        <v>6.6011026501655579E-4</v>
      </c>
      <c r="AT24" s="10">
        <f t="shared" si="9"/>
        <v>-0.23314118385314941</v>
      </c>
    </row>
    <row r="25" spans="1:46" x14ac:dyDescent="0.2">
      <c r="A25" s="4" t="s">
        <v>33</v>
      </c>
      <c r="B25">
        <v>20374850.082232598</v>
      </c>
      <c r="C25">
        <v>463259.14127418218</v>
      </c>
      <c r="D25">
        <v>4921.4206227774239</v>
      </c>
      <c r="E25">
        <v>109999.4759127185</v>
      </c>
      <c r="F25">
        <v>1990081.385803934</v>
      </c>
      <c r="G25">
        <v>646179401.43784714</v>
      </c>
      <c r="H25">
        <v>1418381964.0230329</v>
      </c>
      <c r="I25">
        <v>21251369.389746521</v>
      </c>
      <c r="J25">
        <v>210507637.4973866</v>
      </c>
      <c r="N25" s="4" t="s">
        <v>28</v>
      </c>
      <c r="O25">
        <v>1759145.145759366</v>
      </c>
      <c r="P25">
        <v>66158.688166111853</v>
      </c>
      <c r="Q25">
        <v>699.25498434083738</v>
      </c>
      <c r="R25">
        <v>85464.728973496633</v>
      </c>
      <c r="S25">
        <v>291700.7459938266</v>
      </c>
      <c r="T25">
        <v>68568552.630524471</v>
      </c>
      <c r="U25">
        <v>114539389.4174186</v>
      </c>
      <c r="V25">
        <v>303598.04574591108</v>
      </c>
      <c r="W25">
        <v>11952454.370124569</v>
      </c>
      <c r="Y25" s="9" t="s">
        <v>28</v>
      </c>
      <c r="Z25" s="10">
        <v>1759145.15</v>
      </c>
      <c r="AA25" s="10">
        <v>66158.688200000004</v>
      </c>
      <c r="AB25" s="10">
        <v>699.25498400000004</v>
      </c>
      <c r="AC25" s="10">
        <v>85464.729000000007</v>
      </c>
      <c r="AD25" s="10">
        <v>291700.74599999998</v>
      </c>
      <c r="AE25" s="10">
        <v>68568552.599999994</v>
      </c>
      <c r="AF25" s="10">
        <v>114539389</v>
      </c>
      <c r="AG25" s="10">
        <v>303598.04599999997</v>
      </c>
      <c r="AH25" s="10">
        <v>11952454.4</v>
      </c>
      <c r="AK25" s="9" t="s">
        <v>28</v>
      </c>
      <c r="AL25" s="10">
        <f t="shared" si="1"/>
        <v>-4.2406339198350906E-3</v>
      </c>
      <c r="AM25" s="10">
        <f t="shared" si="2"/>
        <v>-3.3888150937855244E-5</v>
      </c>
      <c r="AN25" s="10">
        <f t="shared" si="3"/>
        <v>3.4083734590240056E-7</v>
      </c>
      <c r="AO25" s="10">
        <f t="shared" si="4"/>
        <v>-2.650337410159409E-5</v>
      </c>
      <c r="AP25" s="10">
        <f t="shared" si="5"/>
        <v>-6.1733881011605263E-6</v>
      </c>
      <c r="AQ25" s="10">
        <f t="shared" si="6"/>
        <v>3.0524477362632751E-2</v>
      </c>
      <c r="AR25" s="10">
        <f t="shared" si="7"/>
        <v>0.41741859912872314</v>
      </c>
      <c r="AS25" s="10">
        <f t="shared" si="8"/>
        <v>-2.5408889632672071E-4</v>
      </c>
      <c r="AT25" s="10">
        <f t="shared" si="9"/>
        <v>-2.9875431209802628E-2</v>
      </c>
    </row>
    <row r="26" spans="1:46" x14ac:dyDescent="0.2">
      <c r="A26" s="4" t="s">
        <v>34</v>
      </c>
      <c r="B26">
        <v>172999.49714259131</v>
      </c>
      <c r="C26">
        <v>3472.548532031894</v>
      </c>
      <c r="D26">
        <v>26.954853395712561</v>
      </c>
      <c r="E26">
        <v>1039.9292684136331</v>
      </c>
      <c r="F26">
        <v>15178.780324505071</v>
      </c>
      <c r="G26">
        <v>2798091.8516710969</v>
      </c>
      <c r="H26">
        <v>13284696.83843198</v>
      </c>
      <c r="I26">
        <v>113585.9084147636</v>
      </c>
      <c r="J26">
        <v>798507.79670672922</v>
      </c>
      <c r="N26" s="4" t="s">
        <v>39</v>
      </c>
      <c r="O26">
        <v>22326182.885749951</v>
      </c>
      <c r="P26">
        <v>298987.96195275872</v>
      </c>
      <c r="Q26">
        <v>1612.935474916321</v>
      </c>
      <c r="R26">
        <v>101645.1126907181</v>
      </c>
      <c r="S26">
        <v>1328503.4924172561</v>
      </c>
      <c r="T26">
        <v>202337782.0040063</v>
      </c>
      <c r="U26">
        <v>1763598484.692564</v>
      </c>
      <c r="V26">
        <v>5893101.8319974449</v>
      </c>
      <c r="W26">
        <v>44878060.457601838</v>
      </c>
      <c r="Y26" s="9" t="s">
        <v>39</v>
      </c>
      <c r="Z26" s="10">
        <v>22326182.899999999</v>
      </c>
      <c r="AA26" s="10">
        <v>298987.962</v>
      </c>
      <c r="AB26" s="10">
        <v>1612.9354699999999</v>
      </c>
      <c r="AC26" s="10">
        <v>101645.113</v>
      </c>
      <c r="AD26" s="10">
        <v>1328503.49</v>
      </c>
      <c r="AE26" s="10">
        <v>202337782</v>
      </c>
      <c r="AF26" s="10">
        <v>1763598485</v>
      </c>
      <c r="AG26" s="10">
        <v>5893101.8300000001</v>
      </c>
      <c r="AH26" s="10">
        <v>44878060.5</v>
      </c>
      <c r="AK26" s="9" t="s">
        <v>39</v>
      </c>
      <c r="AL26" s="10">
        <f t="shared" si="1"/>
        <v>-1.4250047504901886E-2</v>
      </c>
      <c r="AM26" s="10">
        <f t="shared" si="2"/>
        <v>-4.7241279389709234E-5</v>
      </c>
      <c r="AN26" s="10">
        <f t="shared" si="3"/>
        <v>4.9163211315317312E-6</v>
      </c>
      <c r="AO26" s="10">
        <f t="shared" si="4"/>
        <v>-3.0928189516998827E-4</v>
      </c>
      <c r="AP26" s="10">
        <f t="shared" si="5"/>
        <v>2.417256124317646E-3</v>
      </c>
      <c r="AQ26" s="10">
        <f t="shared" si="6"/>
        <v>4.0062963962554932E-3</v>
      </c>
      <c r="AR26" s="10">
        <f t="shared" si="7"/>
        <v>-0.30743598937988281</v>
      </c>
      <c r="AS26" s="10">
        <f t="shared" si="8"/>
        <v>1.9974447786808014E-3</v>
      </c>
      <c r="AT26" s="10">
        <f t="shared" si="9"/>
        <v>-4.2398162186145782E-2</v>
      </c>
    </row>
    <row r="27" spans="1:46" x14ac:dyDescent="0.2">
      <c r="A27" s="4" t="s">
        <v>35</v>
      </c>
      <c r="B27">
        <v>2750458.810092574</v>
      </c>
      <c r="C27">
        <v>69072.854980275399</v>
      </c>
      <c r="D27">
        <v>231.78369044035671</v>
      </c>
      <c r="E27">
        <v>13171.84742698821</v>
      </c>
      <c r="F27">
        <v>308020.27417896898</v>
      </c>
      <c r="G27">
        <v>31088593.949927989</v>
      </c>
      <c r="H27">
        <v>152031546.13148651</v>
      </c>
      <c r="I27">
        <v>2290674.48551853</v>
      </c>
      <c r="J27">
        <v>8301645.7440668875</v>
      </c>
      <c r="N27" s="4" t="s">
        <v>40</v>
      </c>
      <c r="O27">
        <v>2067935.790066008</v>
      </c>
      <c r="P27">
        <v>24839.6951167359</v>
      </c>
      <c r="Q27">
        <v>96.752613952183793</v>
      </c>
      <c r="R27">
        <v>7594.5881050910612</v>
      </c>
      <c r="S27">
        <v>110781.3615520694</v>
      </c>
      <c r="T27">
        <v>11832373.91917369</v>
      </c>
      <c r="U27">
        <v>138570168.60312521</v>
      </c>
      <c r="V27">
        <v>166344.16455388209</v>
      </c>
      <c r="W27">
        <v>2505939.4664081349</v>
      </c>
      <c r="Y27" s="9" t="s">
        <v>40</v>
      </c>
      <c r="Z27" s="10">
        <v>2067935.79</v>
      </c>
      <c r="AA27" s="10">
        <v>24839.695100000001</v>
      </c>
      <c r="AB27" s="10">
        <v>96.752613999999994</v>
      </c>
      <c r="AC27" s="10">
        <v>7594.5881099999997</v>
      </c>
      <c r="AD27" s="10">
        <v>110781.36199999999</v>
      </c>
      <c r="AE27" s="10">
        <v>11832373.9</v>
      </c>
      <c r="AF27" s="10">
        <v>138570169</v>
      </c>
      <c r="AG27" s="10">
        <v>166344.16500000001</v>
      </c>
      <c r="AH27" s="10">
        <v>2505939.4700000002</v>
      </c>
      <c r="AK27" s="9" t="s">
        <v>40</v>
      </c>
      <c r="AL27" s="10">
        <f t="shared" si="1"/>
        <v>6.6007953137159348E-5</v>
      </c>
      <c r="AM27" s="10">
        <f t="shared" si="2"/>
        <v>1.6735899407649413E-5</v>
      </c>
      <c r="AN27" s="10">
        <f t="shared" si="3"/>
        <v>-4.7816200776651385E-8</v>
      </c>
      <c r="AO27" s="10">
        <f t="shared" si="4"/>
        <v>-4.9089385356637649E-6</v>
      </c>
      <c r="AP27" s="10">
        <f t="shared" si="5"/>
        <v>-4.4793059350922704E-4</v>
      </c>
      <c r="AQ27" s="10">
        <f t="shared" si="6"/>
        <v>1.9173689186573029E-2</v>
      </c>
      <c r="AR27" s="10">
        <f t="shared" si="7"/>
        <v>-0.39687478542327881</v>
      </c>
      <c r="AS27" s="10">
        <f t="shared" si="8"/>
        <v>-4.4611791963689029E-4</v>
      </c>
      <c r="AT27" s="10">
        <f t="shared" si="9"/>
        <v>-3.5918653011322021E-3</v>
      </c>
    </row>
    <row r="28" spans="1:46" x14ac:dyDescent="0.2">
      <c r="A28" s="4" t="s">
        <v>36</v>
      </c>
      <c r="B28">
        <v>113154840.70436411</v>
      </c>
      <c r="C28">
        <v>1400932.9541678971</v>
      </c>
      <c r="D28">
        <v>6079.9550809876173</v>
      </c>
      <c r="E28">
        <v>348529.54310827178</v>
      </c>
      <c r="F28">
        <v>6238962.9242407763</v>
      </c>
      <c r="G28">
        <v>831473644.51592076</v>
      </c>
      <c r="H28">
        <v>7498180039.6956825</v>
      </c>
      <c r="I28">
        <v>20448109.028073531</v>
      </c>
      <c r="J28">
        <v>184798080.91426361</v>
      </c>
      <c r="N28" s="4" t="s">
        <v>10</v>
      </c>
      <c r="O28">
        <v>1927051.524181976</v>
      </c>
      <c r="P28">
        <v>13715.52526654237</v>
      </c>
      <c r="Q28">
        <v>617.3325125981205</v>
      </c>
      <c r="R28">
        <v>34403.453119754267</v>
      </c>
      <c r="S28">
        <v>56728.281381630833</v>
      </c>
      <c r="T28">
        <v>65126618.241923749</v>
      </c>
      <c r="U28">
        <v>441397374.06038481</v>
      </c>
      <c r="V28">
        <v>272879.27325149701</v>
      </c>
      <c r="W28">
        <v>7395056.3936062306</v>
      </c>
      <c r="Y28" s="9" t="s">
        <v>10</v>
      </c>
      <c r="Z28" s="10">
        <v>1927051.52</v>
      </c>
      <c r="AA28" s="10">
        <v>13715.525299999999</v>
      </c>
      <c r="AB28" s="10">
        <v>617.33251299999995</v>
      </c>
      <c r="AC28" s="10">
        <v>34403.453099999999</v>
      </c>
      <c r="AD28" s="10">
        <v>56728.2814</v>
      </c>
      <c r="AE28" s="10">
        <v>65126618.200000003</v>
      </c>
      <c r="AF28" s="10">
        <v>441397374</v>
      </c>
      <c r="AG28" s="10">
        <v>272879.27299999999</v>
      </c>
      <c r="AH28" s="10">
        <v>7395056.3899999997</v>
      </c>
      <c r="AK28" s="9" t="s">
        <v>10</v>
      </c>
      <c r="AL28" s="10">
        <f t="shared" si="1"/>
        <v>4.1819759644567966E-3</v>
      </c>
      <c r="AM28" s="10">
        <f t="shared" si="2"/>
        <v>-3.3457628887845203E-5</v>
      </c>
      <c r="AN28" s="10">
        <f t="shared" si="3"/>
        <v>-4.018794470539433E-7</v>
      </c>
      <c r="AO28" s="10">
        <f t="shared" si="4"/>
        <v>1.9754268578253686E-5</v>
      </c>
      <c r="AP28" s="10">
        <f t="shared" si="5"/>
        <v>-1.836916635511443E-5</v>
      </c>
      <c r="AQ28" s="10">
        <f t="shared" si="6"/>
        <v>4.1923746466636658E-2</v>
      </c>
      <c r="AR28" s="10">
        <f t="shared" si="7"/>
        <v>6.0384809970855713E-2</v>
      </c>
      <c r="AS28" s="10">
        <f t="shared" si="8"/>
        <v>2.5149702560156584E-4</v>
      </c>
      <c r="AT28" s="10">
        <f t="shared" si="9"/>
        <v>3.6062309518456459E-3</v>
      </c>
    </row>
    <row r="29" spans="1:46" x14ac:dyDescent="0.2">
      <c r="A29" s="4" t="s">
        <v>37</v>
      </c>
      <c r="B29">
        <v>173218175.60582879</v>
      </c>
      <c r="C29">
        <v>2142249.9178980631</v>
      </c>
      <c r="D29">
        <v>9332.6772945260436</v>
      </c>
      <c r="E29">
        <v>531084.47204476781</v>
      </c>
      <c r="F29">
        <v>9538243.0191092175</v>
      </c>
      <c r="G29">
        <v>1279945840.923795</v>
      </c>
      <c r="H29">
        <v>11425603823.811489</v>
      </c>
      <c r="I29">
        <v>31167141.369392421</v>
      </c>
      <c r="J29">
        <v>282727858.08310622</v>
      </c>
      <c r="N29" s="4" t="s">
        <v>12</v>
      </c>
      <c r="O29">
        <v>58599953.576053597</v>
      </c>
      <c r="P29">
        <v>1064021.931684338</v>
      </c>
      <c r="Q29">
        <v>12290.44128262676</v>
      </c>
      <c r="R29">
        <v>1104127.278748696</v>
      </c>
      <c r="S29">
        <v>4665034.5514422227</v>
      </c>
      <c r="T29">
        <v>2492338301.2009878</v>
      </c>
      <c r="U29">
        <v>10314498191.602949</v>
      </c>
      <c r="V29">
        <v>9222126.2116579209</v>
      </c>
      <c r="W29">
        <v>325540663.08928257</v>
      </c>
      <c r="Y29" s="9" t="s">
        <v>12</v>
      </c>
      <c r="Z29" s="10">
        <v>58599953.600000001</v>
      </c>
      <c r="AA29" s="10">
        <v>1064021.93</v>
      </c>
      <c r="AB29" s="10">
        <v>12290.4413</v>
      </c>
      <c r="AC29" s="10">
        <v>1104127.28</v>
      </c>
      <c r="AD29" s="10">
        <v>4665034.55</v>
      </c>
      <c r="AE29" s="10">
        <v>2492338301</v>
      </c>
      <c r="AF29" s="10">
        <v>10314000000</v>
      </c>
      <c r="AG29" s="10">
        <v>9222126.2100000009</v>
      </c>
      <c r="AH29" s="10">
        <v>325540663</v>
      </c>
      <c r="AK29" s="9" t="s">
        <v>12</v>
      </c>
      <c r="AL29" s="10">
        <f t="shared" si="1"/>
        <v>-2.3946404457092285E-2</v>
      </c>
      <c r="AM29" s="10">
        <f t="shared" si="2"/>
        <v>1.6843380872160196E-3</v>
      </c>
      <c r="AN29" s="10">
        <f t="shared" si="3"/>
        <v>-1.7373240552842617E-5</v>
      </c>
      <c r="AO29" s="10">
        <f t="shared" si="4"/>
        <v>-1.2513040564954281E-3</v>
      </c>
      <c r="AP29" s="10">
        <f t="shared" si="5"/>
        <v>1.4422228559851646E-3</v>
      </c>
      <c r="AQ29" s="10">
        <f t="shared" si="6"/>
        <v>0.20098781585693359</v>
      </c>
      <c r="AR29" s="10">
        <f t="shared" si="7"/>
        <v>498191.60294914246</v>
      </c>
      <c r="AS29" s="10">
        <f t="shared" si="8"/>
        <v>1.6579199582338333E-3</v>
      </c>
      <c r="AT29" s="10">
        <f t="shared" si="9"/>
        <v>8.9282572269439697E-2</v>
      </c>
    </row>
    <row r="30" spans="1:46" x14ac:dyDescent="0.2">
      <c r="A30" s="4" t="s">
        <v>38</v>
      </c>
      <c r="B30">
        <v>462503209.34373528</v>
      </c>
      <c r="C30">
        <v>10876555.32115243</v>
      </c>
      <c r="D30">
        <v>146583.34091952801</v>
      </c>
      <c r="E30">
        <v>3847407.503636667</v>
      </c>
      <c r="F30">
        <v>46950975.390543647</v>
      </c>
      <c r="G30">
        <v>16849007153.02947</v>
      </c>
      <c r="H30">
        <v>53341278436.653183</v>
      </c>
      <c r="I30">
        <v>710464416.69126129</v>
      </c>
      <c r="J30">
        <v>3782583926.3038869</v>
      </c>
      <c r="N30" s="4" t="s">
        <v>17</v>
      </c>
      <c r="O30">
        <v>10984450.98564834</v>
      </c>
      <c r="P30">
        <v>97878.228011035491</v>
      </c>
      <c r="Q30">
        <v>3993.310782205815</v>
      </c>
      <c r="R30">
        <v>311086.97321627638</v>
      </c>
      <c r="S30">
        <v>403881.20882687398</v>
      </c>
      <c r="T30">
        <v>825351634.68332088</v>
      </c>
      <c r="U30">
        <v>3383912157.2077761</v>
      </c>
      <c r="V30">
        <v>2577844.3061092221</v>
      </c>
      <c r="W30">
        <v>76899850.273973212</v>
      </c>
      <c r="Y30" s="9" t="s">
        <v>17</v>
      </c>
      <c r="Z30" s="10">
        <v>10984451</v>
      </c>
      <c r="AA30" s="10">
        <v>97878.228000000003</v>
      </c>
      <c r="AB30" s="10">
        <v>3993.3107799999998</v>
      </c>
      <c r="AC30" s="10">
        <v>311086.973</v>
      </c>
      <c r="AD30" s="10">
        <v>403881.20899999997</v>
      </c>
      <c r="AE30" s="10">
        <v>825351635</v>
      </c>
      <c r="AF30" s="10">
        <v>3383912157</v>
      </c>
      <c r="AG30" s="10">
        <v>2577844.31</v>
      </c>
      <c r="AH30" s="10">
        <v>76899850.299999997</v>
      </c>
      <c r="AK30" s="9" t="s">
        <v>17</v>
      </c>
      <c r="AL30" s="10">
        <f t="shared" si="1"/>
        <v>-1.4351660385727882E-2</v>
      </c>
      <c r="AM30" s="10">
        <f t="shared" si="2"/>
        <v>1.1035488569177687E-5</v>
      </c>
      <c r="AN30" s="10">
        <f t="shared" si="3"/>
        <v>2.2058152353565674E-6</v>
      </c>
      <c r="AO30" s="10">
        <f t="shared" si="4"/>
        <v>2.162763848900795E-4</v>
      </c>
      <c r="AP30" s="10">
        <f t="shared" si="5"/>
        <v>-1.7312599811702967E-4</v>
      </c>
      <c r="AQ30" s="10">
        <f t="shared" si="6"/>
        <v>-0.31667912006378174</v>
      </c>
      <c r="AR30" s="10">
        <f t="shared" si="7"/>
        <v>0.20777606964111328</v>
      </c>
      <c r="AS30" s="10">
        <f t="shared" si="8"/>
        <v>-3.8907779380679131E-3</v>
      </c>
      <c r="AT30" s="10">
        <f t="shared" si="9"/>
        <v>-2.6026785373687744E-2</v>
      </c>
    </row>
    <row r="31" spans="1:46" x14ac:dyDescent="0.2">
      <c r="A31" s="4" t="s">
        <v>39</v>
      </c>
      <c r="B31">
        <v>22326182.885749951</v>
      </c>
      <c r="C31">
        <v>298987.96195275872</v>
      </c>
      <c r="D31">
        <v>1612.935474916321</v>
      </c>
      <c r="E31">
        <v>101645.1126907181</v>
      </c>
      <c r="F31">
        <v>1328503.4924172561</v>
      </c>
      <c r="G31">
        <v>202337782.0040063</v>
      </c>
      <c r="H31">
        <v>1763598484.692564</v>
      </c>
      <c r="I31">
        <v>5893101.8319974449</v>
      </c>
      <c r="J31">
        <v>44878060.457601838</v>
      </c>
      <c r="N31" s="4" t="s">
        <v>41</v>
      </c>
      <c r="O31">
        <v>154463940.287844</v>
      </c>
      <c r="P31">
        <v>3519013.767966365</v>
      </c>
      <c r="Q31">
        <v>35550.542456436757</v>
      </c>
      <c r="R31">
        <v>1366664.414336612</v>
      </c>
      <c r="S31">
        <v>15504634.84577127</v>
      </c>
      <c r="T31">
        <v>4809314608.4163609</v>
      </c>
      <c r="U31">
        <v>18044834221.69878</v>
      </c>
      <c r="V31">
        <v>104213264.101154</v>
      </c>
      <c r="W31">
        <v>1002110294.62853</v>
      </c>
      <c r="Y31" s="9" t="s">
        <v>41</v>
      </c>
      <c r="Z31" s="10">
        <v>154463940</v>
      </c>
      <c r="AA31" s="10">
        <v>3519013.77</v>
      </c>
      <c r="AB31" s="10">
        <v>35550.542500000003</v>
      </c>
      <c r="AC31" s="10">
        <v>1366664.41</v>
      </c>
      <c r="AD31" s="10">
        <v>15504634.800000001</v>
      </c>
      <c r="AE31" s="10">
        <v>4809314608</v>
      </c>
      <c r="AF31" s="10">
        <v>18045000000</v>
      </c>
      <c r="AG31" s="10">
        <v>104213264</v>
      </c>
      <c r="AH31" s="10">
        <v>1002110295</v>
      </c>
      <c r="AK31" s="9" t="s">
        <v>41</v>
      </c>
      <c r="AL31" s="10">
        <f t="shared" si="1"/>
        <v>0.28784400224685669</v>
      </c>
      <c r="AM31" s="10">
        <f t="shared" si="2"/>
        <v>-2.0336350426077843E-3</v>
      </c>
      <c r="AN31" s="10">
        <f t="shared" si="3"/>
        <v>-4.3563246435951442E-5</v>
      </c>
      <c r="AO31" s="10">
        <f t="shared" si="4"/>
        <v>4.3366120662540197E-3</v>
      </c>
      <c r="AP31" s="10">
        <f t="shared" si="5"/>
        <v>4.5771269127726555E-2</v>
      </c>
      <c r="AQ31" s="10">
        <f t="shared" si="6"/>
        <v>0.41636085510253906</v>
      </c>
      <c r="AR31" s="10">
        <f t="shared" si="7"/>
        <v>-165778.30121994019</v>
      </c>
      <c r="AS31" s="10">
        <f t="shared" si="8"/>
        <v>0.10115399956703186</v>
      </c>
      <c r="AT31" s="10">
        <f t="shared" si="9"/>
        <v>-0.37146997451782227</v>
      </c>
    </row>
    <row r="32" spans="1:46" x14ac:dyDescent="0.2">
      <c r="A32" s="4" t="s">
        <v>40</v>
      </c>
      <c r="B32">
        <v>2067935.790066008</v>
      </c>
      <c r="C32">
        <v>24839.6951167359</v>
      </c>
      <c r="D32">
        <v>96.752613952183793</v>
      </c>
      <c r="E32">
        <v>7594.5881050910612</v>
      </c>
      <c r="F32">
        <v>110781.3615520694</v>
      </c>
      <c r="G32">
        <v>11832373.91917369</v>
      </c>
      <c r="H32">
        <v>138570168.60312521</v>
      </c>
      <c r="I32">
        <v>166344.16455388209</v>
      </c>
      <c r="J32">
        <v>2505939.4664081349</v>
      </c>
      <c r="N32" s="4" t="s">
        <v>21</v>
      </c>
      <c r="O32">
        <v>90007714.938728154</v>
      </c>
      <c r="P32">
        <v>252013.21580196521</v>
      </c>
      <c r="Q32">
        <v>21436.906463136758</v>
      </c>
      <c r="R32">
        <v>108926.0961551576</v>
      </c>
      <c r="S32">
        <v>718542.4198956748</v>
      </c>
      <c r="T32">
        <v>1246889706.1573329</v>
      </c>
      <c r="U32">
        <v>-324275107.17378199</v>
      </c>
      <c r="V32">
        <v>84749154.71664688</v>
      </c>
      <c r="W32">
        <v>1435528767.397929</v>
      </c>
      <c r="Y32" s="9" t="s">
        <v>21</v>
      </c>
      <c r="Z32" s="10">
        <v>90007714.900000006</v>
      </c>
      <c r="AA32" s="10">
        <v>252013.21599999999</v>
      </c>
      <c r="AB32" s="10">
        <v>21436.906500000001</v>
      </c>
      <c r="AC32" s="10">
        <v>108926.09600000001</v>
      </c>
      <c r="AD32" s="10">
        <v>718542.42</v>
      </c>
      <c r="AE32" s="10">
        <v>1246889706</v>
      </c>
      <c r="AF32" s="10">
        <v>-324275107</v>
      </c>
      <c r="AG32" s="10">
        <v>84749154.700000003</v>
      </c>
      <c r="AH32" s="10">
        <v>1435528767</v>
      </c>
      <c r="AK32" s="9" t="s">
        <v>21</v>
      </c>
      <c r="AL32" s="10">
        <f t="shared" si="1"/>
        <v>3.8728147745132446E-2</v>
      </c>
      <c r="AM32" s="10">
        <f t="shared" si="2"/>
        <v>-1.9803477334789932E-4</v>
      </c>
      <c r="AN32" s="10">
        <f t="shared" si="3"/>
        <v>-3.6863242712570354E-5</v>
      </c>
      <c r="AO32" s="10">
        <f t="shared" si="4"/>
        <v>1.5515759878326207E-4</v>
      </c>
      <c r="AP32" s="10">
        <f t="shared" si="5"/>
        <v>-1.0432524140924215E-4</v>
      </c>
      <c r="AQ32" s="10">
        <f t="shared" si="6"/>
        <v>0.1573328971862793</v>
      </c>
      <c r="AR32" s="10">
        <f t="shared" si="7"/>
        <v>-0.17378199100494385</v>
      </c>
      <c r="AS32" s="10">
        <f t="shared" si="8"/>
        <v>1.6646876931190491E-2</v>
      </c>
      <c r="AT32" s="10">
        <f t="shared" si="9"/>
        <v>0.39792895317077637</v>
      </c>
    </row>
    <row r="33" spans="1:47" x14ac:dyDescent="0.2">
      <c r="A33" s="4" t="s">
        <v>41</v>
      </c>
      <c r="B33">
        <v>154463940.287844</v>
      </c>
      <c r="C33">
        <v>3519013.767966365</v>
      </c>
      <c r="D33">
        <v>35550.542456436757</v>
      </c>
      <c r="E33">
        <v>1366664.414336612</v>
      </c>
      <c r="F33">
        <v>15504634.84577127</v>
      </c>
      <c r="G33">
        <v>4809314608.4163609</v>
      </c>
      <c r="H33">
        <v>18044834221.69878</v>
      </c>
      <c r="I33">
        <v>104213264.101154</v>
      </c>
      <c r="J33">
        <v>1002110294.62853</v>
      </c>
      <c r="N33" s="4" t="s">
        <v>22</v>
      </c>
      <c r="O33">
        <v>32574005.27408354</v>
      </c>
      <c r="P33">
        <v>505663.31646763597</v>
      </c>
      <c r="Q33">
        <v>13449.818645277541</v>
      </c>
      <c r="R33">
        <v>454065.01886889769</v>
      </c>
      <c r="S33">
        <v>1558268.587481899</v>
      </c>
      <c r="T33">
        <v>10548363814.024321</v>
      </c>
      <c r="U33">
        <v>3171448083.2683749</v>
      </c>
      <c r="V33">
        <v>809711444.89796185</v>
      </c>
      <c r="W33">
        <v>627579774.03393507</v>
      </c>
      <c r="Y33" s="9" t="s">
        <v>22</v>
      </c>
      <c r="Z33" s="10">
        <v>32574005.300000001</v>
      </c>
      <c r="AA33" s="10">
        <v>505663.31599999999</v>
      </c>
      <c r="AB33" s="10">
        <v>13449.818600000001</v>
      </c>
      <c r="AC33" s="10">
        <v>454065.01899999997</v>
      </c>
      <c r="AD33" s="10">
        <v>1558268.59</v>
      </c>
      <c r="AE33" s="10">
        <v>10548000000</v>
      </c>
      <c r="AF33" s="10">
        <v>3171448083</v>
      </c>
      <c r="AG33" s="10">
        <v>809711445</v>
      </c>
      <c r="AH33" s="10">
        <v>627579774</v>
      </c>
      <c r="AK33" s="9" t="s">
        <v>22</v>
      </c>
      <c r="AL33" s="10">
        <f t="shared" si="1"/>
        <v>-2.5916460901498795E-2</v>
      </c>
      <c r="AM33" s="10">
        <f t="shared" si="2"/>
        <v>4.6763598220422864E-4</v>
      </c>
      <c r="AN33" s="10">
        <f t="shared" si="3"/>
        <v>4.5277540266397409E-5</v>
      </c>
      <c r="AO33" s="10">
        <f t="shared" si="4"/>
        <v>-1.3110227882862091E-4</v>
      </c>
      <c r="AP33" s="10">
        <f t="shared" si="5"/>
        <v>-2.518101129680872E-3</v>
      </c>
      <c r="AQ33" s="10">
        <f t="shared" si="6"/>
        <v>363814.02432060242</v>
      </c>
      <c r="AR33" s="10">
        <f t="shared" si="7"/>
        <v>0.26837491989135742</v>
      </c>
      <c r="AS33" s="10">
        <f t="shared" si="8"/>
        <v>-0.10203814506530762</v>
      </c>
      <c r="AT33" s="10">
        <f t="shared" si="9"/>
        <v>3.3935070037841797E-2</v>
      </c>
    </row>
    <row r="34" spans="1:47" x14ac:dyDescent="0.2">
      <c r="A34" s="4" t="s">
        <v>42</v>
      </c>
      <c r="B34">
        <v>41332778.678106457</v>
      </c>
      <c r="C34">
        <v>478847.09831090528</v>
      </c>
      <c r="D34">
        <v>4052.0501808017289</v>
      </c>
      <c r="E34">
        <v>143996.44203799631</v>
      </c>
      <c r="F34">
        <v>2087295.72941467</v>
      </c>
      <c r="G34">
        <v>352100338.45061457</v>
      </c>
      <c r="H34">
        <v>2727705765.6840291</v>
      </c>
      <c r="I34">
        <v>10360285.544491651</v>
      </c>
      <c r="J34">
        <v>108376283.8814245</v>
      </c>
      <c r="N34" s="4" t="s">
        <v>29</v>
      </c>
      <c r="O34">
        <v>22687033.334805649</v>
      </c>
      <c r="P34">
        <v>1301430.613020085</v>
      </c>
      <c r="Q34">
        <v>8823.6314382309411</v>
      </c>
      <c r="R34">
        <v>1198437.8057180189</v>
      </c>
      <c r="S34">
        <v>5794293.1096840873</v>
      </c>
      <c r="T34">
        <v>309588454.36006582</v>
      </c>
      <c r="U34">
        <v>418682407.97779483</v>
      </c>
      <c r="V34">
        <v>7032440.4654381238</v>
      </c>
      <c r="W34">
        <v>121261994.36040729</v>
      </c>
      <c r="Y34" s="9" t="s">
        <v>29</v>
      </c>
      <c r="Z34" s="10">
        <v>116209034</v>
      </c>
      <c r="AA34" s="10">
        <v>2744351.67</v>
      </c>
      <c r="AB34" s="10">
        <v>35027.8171</v>
      </c>
      <c r="AC34" s="10">
        <v>3656319.7</v>
      </c>
      <c r="AD34" s="10">
        <v>11794851.1</v>
      </c>
      <c r="AE34" s="10">
        <v>7454049207</v>
      </c>
      <c r="AF34" s="10">
        <v>7806445599</v>
      </c>
      <c r="AG34" s="10">
        <v>39893196.200000003</v>
      </c>
      <c r="AH34" s="10">
        <v>943274430</v>
      </c>
      <c r="AK34" s="9" t="s">
        <v>29</v>
      </c>
      <c r="AL34" s="10">
        <f t="shared" si="1"/>
        <v>-93522000.665194348</v>
      </c>
      <c r="AM34" s="10">
        <f t="shared" si="2"/>
        <v>-1442921.0569799149</v>
      </c>
      <c r="AN34" s="10">
        <f t="shared" si="3"/>
        <v>-26204.185661769057</v>
      </c>
      <c r="AO34" s="10">
        <f t="shared" si="4"/>
        <v>-2457881.8942819815</v>
      </c>
      <c r="AP34" s="10">
        <f t="shared" si="5"/>
        <v>-6000557.9903159123</v>
      </c>
      <c r="AQ34" s="10">
        <f t="shared" si="6"/>
        <v>-7144460752.6399345</v>
      </c>
      <c r="AR34" s="10">
        <f t="shared" si="7"/>
        <v>-7387763191.0222054</v>
      </c>
      <c r="AS34" s="10">
        <f t="shared" si="8"/>
        <v>-32860755.734561879</v>
      </c>
      <c r="AT34" s="10">
        <f t="shared" si="9"/>
        <v>-822012435.63959265</v>
      </c>
    </row>
    <row r="35" spans="1:47" x14ac:dyDescent="0.2">
      <c r="N35" s="4" t="s">
        <v>42</v>
      </c>
      <c r="O35">
        <v>41332778.678106457</v>
      </c>
      <c r="P35">
        <v>478847.09831090528</v>
      </c>
      <c r="Q35">
        <v>4052.0501808017289</v>
      </c>
      <c r="R35">
        <v>143996.44203799631</v>
      </c>
      <c r="S35">
        <v>2087295.72941467</v>
      </c>
      <c r="T35">
        <v>352100338.45061457</v>
      </c>
      <c r="U35">
        <v>2727705765.6840291</v>
      </c>
      <c r="V35">
        <v>10360285.544491651</v>
      </c>
      <c r="W35">
        <v>108376283.8814245</v>
      </c>
      <c r="Y35" s="9" t="s">
        <v>42</v>
      </c>
      <c r="Z35" s="10">
        <v>41332778.700000003</v>
      </c>
      <c r="AA35" s="10">
        <v>478847.098</v>
      </c>
      <c r="AB35" s="10">
        <v>4052.0501800000002</v>
      </c>
      <c r="AC35" s="10">
        <v>143996.44200000001</v>
      </c>
      <c r="AD35" s="10">
        <v>2087295.73</v>
      </c>
      <c r="AE35" s="10">
        <v>352100338</v>
      </c>
      <c r="AF35" s="10">
        <v>2727705766</v>
      </c>
      <c r="AG35" s="10">
        <v>10360285.5</v>
      </c>
      <c r="AH35" s="10">
        <v>108376284</v>
      </c>
      <c r="AK35" s="9" t="s">
        <v>42</v>
      </c>
      <c r="AL35" s="10">
        <f t="shared" si="1"/>
        <v>-2.1893545985221863E-2</v>
      </c>
      <c r="AM35" s="10">
        <f t="shared" si="2"/>
        <v>3.1090527772903442E-4</v>
      </c>
      <c r="AN35" s="10">
        <f t="shared" si="3"/>
        <v>8.0172867455985397E-7</v>
      </c>
      <c r="AO35" s="10">
        <f t="shared" si="4"/>
        <v>3.799630212597549E-5</v>
      </c>
      <c r="AP35" s="10">
        <f t="shared" si="5"/>
        <v>-5.8532995171844959E-4</v>
      </c>
      <c r="AQ35" s="10">
        <f t="shared" si="6"/>
        <v>0.4506145715713501</v>
      </c>
      <c r="AR35" s="10">
        <f t="shared" si="7"/>
        <v>-0.31597089767456055</v>
      </c>
      <c r="AS35" s="10">
        <f t="shared" si="8"/>
        <v>4.449165053665638E-2</v>
      </c>
      <c r="AT35" s="10">
        <f t="shared" si="9"/>
        <v>-0.11857549846172333</v>
      </c>
    </row>
    <row r="37" spans="1:47" x14ac:dyDescent="0.2">
      <c r="Y37" s="18" t="s">
        <v>74</v>
      </c>
      <c r="Z37">
        <f>SUM(Z3:Z35)</f>
        <v>1929756909.2210004</v>
      </c>
    </row>
    <row r="40" spans="1:47" ht="16" x14ac:dyDescent="0.2">
      <c r="Y40" s="12" t="s">
        <v>9</v>
      </c>
      <c r="Z40" s="12" t="s">
        <v>0</v>
      </c>
      <c r="AA40" s="12" t="s">
        <v>1</v>
      </c>
      <c r="AB40" s="12" t="s">
        <v>2</v>
      </c>
      <c r="AC40" s="12" t="s">
        <v>3</v>
      </c>
      <c r="AD40" s="12" t="s">
        <v>4</v>
      </c>
      <c r="AE40" s="12" t="s">
        <v>5</v>
      </c>
      <c r="AF40" s="12" t="s">
        <v>6</v>
      </c>
      <c r="AG40" s="12" t="s">
        <v>7</v>
      </c>
      <c r="AH40" s="12" t="s">
        <v>8</v>
      </c>
      <c r="AL40" s="12" t="s">
        <v>9</v>
      </c>
      <c r="AM40" s="12" t="s">
        <v>0</v>
      </c>
      <c r="AN40" s="12" t="s">
        <v>1</v>
      </c>
      <c r="AO40" s="12" t="s">
        <v>2</v>
      </c>
      <c r="AP40" s="12" t="s">
        <v>3</v>
      </c>
      <c r="AQ40" s="12" t="s">
        <v>4</v>
      </c>
      <c r="AR40" s="12" t="s">
        <v>5</v>
      </c>
      <c r="AS40" s="12" t="s">
        <v>6</v>
      </c>
      <c r="AT40" s="12" t="s">
        <v>7</v>
      </c>
      <c r="AU40" s="12" t="s">
        <v>8</v>
      </c>
    </row>
    <row r="41" spans="1:47" ht="16" x14ac:dyDescent="0.2">
      <c r="Y41" s="12" t="s">
        <v>18</v>
      </c>
      <c r="Z41" s="17">
        <v>24453720</v>
      </c>
      <c r="AA41" s="17">
        <v>290996.5</v>
      </c>
      <c r="AB41" s="17">
        <v>7564.1655879999998</v>
      </c>
      <c r="AC41" s="17">
        <v>166772.9</v>
      </c>
      <c r="AD41" s="17">
        <v>1161548</v>
      </c>
      <c r="AE41" s="17">
        <v>4658416000</v>
      </c>
      <c r="AF41" s="17">
        <v>3872464000</v>
      </c>
      <c r="AG41" s="17">
        <v>679559000</v>
      </c>
      <c r="AH41" s="17">
        <v>403194500</v>
      </c>
      <c r="AL41" s="12" t="s">
        <v>18</v>
      </c>
      <c r="AM41" s="17">
        <f>O3-Z41</f>
        <v>3.5346835516393185</v>
      </c>
      <c r="AN41" s="17">
        <f t="shared" ref="AN41:AU41" si="10">P3-AA41</f>
        <v>-8.9703042176552117E-3</v>
      </c>
      <c r="AO41" s="17">
        <f t="shared" si="10"/>
        <v>-4.3139789340784773E-7</v>
      </c>
      <c r="AP41" s="17">
        <f t="shared" si="10"/>
        <v>-1.5376808383734897E-2</v>
      </c>
      <c r="AQ41" s="17">
        <f t="shared" si="10"/>
        <v>8.8527580024674535E-2</v>
      </c>
      <c r="AR41" s="17">
        <f t="shared" si="10"/>
        <v>499.51118946075439</v>
      </c>
      <c r="AS41" s="17">
        <f t="shared" si="10"/>
        <v>-435.6845850944519</v>
      </c>
      <c r="AT41" s="17">
        <f t="shared" si="10"/>
        <v>-21.721624493598938</v>
      </c>
      <c r="AU41" s="17">
        <f t="shared" si="10"/>
        <v>29.670939683914185</v>
      </c>
    </row>
    <row r="42" spans="1:47" ht="16" x14ac:dyDescent="0.2">
      <c r="Y42" s="12" t="s">
        <v>23</v>
      </c>
      <c r="Z42" s="17">
        <v>35232780</v>
      </c>
      <c r="AA42" s="17">
        <v>743835.6</v>
      </c>
      <c r="AB42" s="17">
        <v>11102.65567</v>
      </c>
      <c r="AC42" s="17">
        <v>1120545</v>
      </c>
      <c r="AD42" s="17">
        <v>3164069</v>
      </c>
      <c r="AE42" s="17">
        <v>2661160000</v>
      </c>
      <c r="AF42" s="17">
        <v>3123729000</v>
      </c>
      <c r="AG42" s="17">
        <v>12981920</v>
      </c>
      <c r="AH42" s="17">
        <v>299269300</v>
      </c>
      <c r="AL42" s="12" t="s">
        <v>23</v>
      </c>
      <c r="AM42" s="17">
        <f t="shared" ref="AM42:AM73" si="11">O4-Z42</f>
        <v>4.0295583829283714</v>
      </c>
      <c r="AN42" s="17">
        <f t="shared" ref="AN42:AN73" si="12">P4-AA42</f>
        <v>2.786618284881115E-2</v>
      </c>
      <c r="AO42" s="17">
        <f t="shared" ref="AO42:AO73" si="13">Q4-AB42</f>
        <v>3.5752054827753454E-7</v>
      </c>
      <c r="AP42" s="17">
        <f t="shared" ref="AP42:AP73" si="14">R4-AC42</f>
        <v>-0.43111637397669256</v>
      </c>
      <c r="AQ42" s="17">
        <f t="shared" ref="AQ42:AQ73" si="15">S4-AD42</f>
        <v>0.38157610688358545</v>
      </c>
      <c r="AR42" s="17">
        <f t="shared" ref="AR42:AR73" si="16">T4-AE42</f>
        <v>-279.15885496139526</v>
      </c>
      <c r="AS42" s="17">
        <f t="shared" ref="AS42:AS73" si="17">U4-AF42</f>
        <v>244.83815622329712</v>
      </c>
      <c r="AT42" s="17">
        <f t="shared" ref="AT42:AT73" si="18">V4-AG42</f>
        <v>-1.870754849165678</v>
      </c>
      <c r="AU42" s="17">
        <f t="shared" ref="AU42:AU73" si="19">W4-AH42</f>
        <v>44.468509912490845</v>
      </c>
    </row>
    <row r="43" spans="1:47" ht="16" x14ac:dyDescent="0.2">
      <c r="Y43" s="12" t="s">
        <v>24</v>
      </c>
      <c r="Z43" s="17">
        <v>9473239</v>
      </c>
      <c r="AA43" s="17">
        <v>168477.8</v>
      </c>
      <c r="AB43" s="17">
        <v>2866.138457</v>
      </c>
      <c r="AC43" s="17">
        <v>280333.09999999998</v>
      </c>
      <c r="AD43" s="17">
        <v>706300.9</v>
      </c>
      <c r="AE43" s="17">
        <v>776466300</v>
      </c>
      <c r="AF43" s="17">
        <v>898525400</v>
      </c>
      <c r="AG43" s="17">
        <v>3668178</v>
      </c>
      <c r="AH43" s="17">
        <v>83088430</v>
      </c>
      <c r="AL43" s="12" t="s">
        <v>24</v>
      </c>
      <c r="AM43" s="17">
        <f t="shared" si="11"/>
        <v>0.17942747846245766</v>
      </c>
      <c r="AN43" s="17">
        <f t="shared" si="12"/>
        <v>-1.1065150902140886E-3</v>
      </c>
      <c r="AO43" s="17">
        <f t="shared" si="13"/>
        <v>-4.6963123168097809E-7</v>
      </c>
      <c r="AP43" s="17">
        <f t="shared" si="14"/>
        <v>-4.3259368161670864E-2</v>
      </c>
      <c r="AQ43" s="17">
        <f t="shared" si="15"/>
        <v>1.2095595826394856E-2</v>
      </c>
      <c r="AR43" s="17">
        <f t="shared" si="16"/>
        <v>-17.601480603218079</v>
      </c>
      <c r="AS43" s="17">
        <f t="shared" si="17"/>
        <v>35.927375078201294</v>
      </c>
      <c r="AT43" s="17">
        <f t="shared" si="18"/>
        <v>0.40691153379157186</v>
      </c>
      <c r="AU43" s="17">
        <f t="shared" si="19"/>
        <v>-2.0915711224079132</v>
      </c>
    </row>
    <row r="44" spans="1:47" ht="16" x14ac:dyDescent="0.2">
      <c r="Y44" s="12" t="s">
        <v>32</v>
      </c>
      <c r="Z44" s="17">
        <v>341119300</v>
      </c>
      <c r="AA44" s="17">
        <v>5375068</v>
      </c>
      <c r="AB44" s="17">
        <v>12298.214717999999</v>
      </c>
      <c r="AC44" s="17">
        <v>1005944</v>
      </c>
      <c r="AD44" s="17">
        <v>23955940</v>
      </c>
      <c r="AE44" s="17">
        <v>1153111000</v>
      </c>
      <c r="AF44" s="17">
        <v>18554740000</v>
      </c>
      <c r="AG44" s="17">
        <v>51836350</v>
      </c>
      <c r="AH44" s="17">
        <v>429574200</v>
      </c>
      <c r="AL44" s="12" t="s">
        <v>32</v>
      </c>
      <c r="AM44" s="17">
        <f t="shared" si="11"/>
        <v>-19.161792099475861</v>
      </c>
      <c r="AN44" s="17">
        <f t="shared" si="12"/>
        <v>-5.0488777458667755E-2</v>
      </c>
      <c r="AO44" s="17">
        <f t="shared" si="13"/>
        <v>-1.5225850802380592E-7</v>
      </c>
      <c r="AP44" s="17">
        <f t="shared" si="14"/>
        <v>0.2748187700053677</v>
      </c>
      <c r="AQ44" s="17">
        <f t="shared" si="15"/>
        <v>1.3153846003115177</v>
      </c>
      <c r="AR44" s="17">
        <f t="shared" si="16"/>
        <v>299.53198599815369</v>
      </c>
      <c r="AS44" s="17">
        <f t="shared" si="17"/>
        <v>979.50896835327148</v>
      </c>
      <c r="AT44" s="17">
        <f t="shared" si="18"/>
        <v>-0.94448067992925644</v>
      </c>
      <c r="AU44" s="17">
        <f t="shared" si="19"/>
        <v>-2.2477385997772217</v>
      </c>
    </row>
    <row r="45" spans="1:47" ht="16" x14ac:dyDescent="0.2">
      <c r="Y45" s="12" t="s">
        <v>33</v>
      </c>
      <c r="Z45" s="17">
        <v>20374850</v>
      </c>
      <c r="AA45" s="17">
        <v>463259.1</v>
      </c>
      <c r="AB45" s="17">
        <v>4921.420623</v>
      </c>
      <c r="AC45" s="17">
        <v>109999.5</v>
      </c>
      <c r="AD45" s="17">
        <v>1990081</v>
      </c>
      <c r="AE45" s="17">
        <v>646179400</v>
      </c>
      <c r="AF45" s="17">
        <v>1418382000</v>
      </c>
      <c r="AG45" s="17">
        <v>21251370</v>
      </c>
      <c r="AH45" s="17">
        <v>210507600</v>
      </c>
      <c r="AL45" s="12" t="s">
        <v>33</v>
      </c>
      <c r="AM45" s="17">
        <f t="shared" si="11"/>
        <v>8.2232598215341568E-2</v>
      </c>
      <c r="AN45" s="17">
        <f t="shared" si="12"/>
        <v>4.1274182207416743E-2</v>
      </c>
      <c r="AO45" s="17">
        <f t="shared" si="13"/>
        <v>-2.2257609089137986E-7</v>
      </c>
      <c r="AP45" s="17">
        <f t="shared" si="14"/>
        <v>-2.4087281504762359E-2</v>
      </c>
      <c r="AQ45" s="17">
        <f t="shared" si="15"/>
        <v>0.38580393395386636</v>
      </c>
      <c r="AR45" s="17">
        <f t="shared" si="16"/>
        <v>1.4378471374511719</v>
      </c>
      <c r="AS45" s="17">
        <f t="shared" si="17"/>
        <v>-35.976967096328735</v>
      </c>
      <c r="AT45" s="17">
        <f t="shared" si="18"/>
        <v>-0.6102534793317318</v>
      </c>
      <c r="AU45" s="17">
        <f t="shared" si="19"/>
        <v>37.497386604547501</v>
      </c>
    </row>
    <row r="46" spans="1:47" ht="16" x14ac:dyDescent="0.2">
      <c r="Y46" s="12" t="s">
        <v>31</v>
      </c>
      <c r="Z46" s="17">
        <v>10060890</v>
      </c>
      <c r="AA46" s="17">
        <v>114409.60000000001</v>
      </c>
      <c r="AB46" s="17">
        <v>29034.460212000002</v>
      </c>
      <c r="AC46" s="17">
        <v>173169.8</v>
      </c>
      <c r="AD46" s="17">
        <v>460961.9</v>
      </c>
      <c r="AE46" s="17">
        <v>337008400</v>
      </c>
      <c r="AF46" s="17">
        <v>805137800</v>
      </c>
      <c r="AG46" s="17">
        <v>52287370</v>
      </c>
      <c r="AH46" s="17">
        <v>160155900</v>
      </c>
      <c r="AL46" s="12" t="s">
        <v>31</v>
      </c>
      <c r="AM46" s="17">
        <f t="shared" si="11"/>
        <v>2.4640580601990223</v>
      </c>
      <c r="AN46" s="17">
        <f t="shared" si="12"/>
        <v>-8.4345240611582994E-4</v>
      </c>
      <c r="AO46" s="17">
        <f t="shared" si="13"/>
        <v>-3.0876108212396502E-6</v>
      </c>
      <c r="AP46" s="17">
        <f t="shared" si="14"/>
        <v>1.6246013110503554E-2</v>
      </c>
      <c r="AQ46" s="17">
        <f t="shared" si="15"/>
        <v>3.8316771097015589E-2</v>
      </c>
      <c r="AR46" s="17">
        <f t="shared" si="16"/>
        <v>3.6648851037025452</v>
      </c>
      <c r="AS46" s="17">
        <f t="shared" si="17"/>
        <v>12.226561665534973</v>
      </c>
      <c r="AT46" s="17">
        <f t="shared" si="18"/>
        <v>-2.9421087205410004</v>
      </c>
      <c r="AU46" s="17">
        <f t="shared" si="19"/>
        <v>-9.4809595942497253</v>
      </c>
    </row>
    <row r="47" spans="1:47" ht="16" x14ac:dyDescent="0.2">
      <c r="Y47" s="12" t="s">
        <v>19</v>
      </c>
      <c r="Z47" s="17">
        <v>5645895</v>
      </c>
      <c r="AA47" s="17">
        <v>68200.490000000005</v>
      </c>
      <c r="AB47" s="17">
        <v>1225.7655540000001</v>
      </c>
      <c r="AC47" s="17">
        <v>45159.78</v>
      </c>
      <c r="AD47" s="17">
        <v>287548</v>
      </c>
      <c r="AE47" s="17">
        <v>1372749000</v>
      </c>
      <c r="AF47" s="17">
        <v>1070906000</v>
      </c>
      <c r="AG47" s="17">
        <v>574045400</v>
      </c>
      <c r="AH47" s="17">
        <v>117081800</v>
      </c>
      <c r="AL47" s="12" t="s">
        <v>19</v>
      </c>
      <c r="AM47" s="17">
        <f t="shared" si="11"/>
        <v>-0.42550137266516685</v>
      </c>
      <c r="AN47" s="17">
        <f t="shared" si="12"/>
        <v>-5.267877277219668E-4</v>
      </c>
      <c r="AO47" s="17">
        <f t="shared" si="13"/>
        <v>4.5571823648060672E-8</v>
      </c>
      <c r="AP47" s="17">
        <f t="shared" si="14"/>
        <v>3.5701000088010915E-3</v>
      </c>
      <c r="AQ47" s="17">
        <f t="shared" si="15"/>
        <v>9.6708409255370498E-3</v>
      </c>
      <c r="AR47" s="17">
        <f t="shared" si="16"/>
        <v>-331.60082197189331</v>
      </c>
      <c r="AS47" s="17">
        <f t="shared" si="17"/>
        <v>204.78604602813721</v>
      </c>
      <c r="AT47" s="17">
        <f t="shared" si="18"/>
        <v>-36.847499966621399</v>
      </c>
      <c r="AU47" s="17">
        <f t="shared" si="19"/>
        <v>7.8607829958200455</v>
      </c>
    </row>
    <row r="48" spans="1:47" ht="16" x14ac:dyDescent="0.2">
      <c r="Y48" s="12" t="s">
        <v>34</v>
      </c>
      <c r="Z48" s="17">
        <v>172999.5</v>
      </c>
      <c r="AA48" s="17">
        <v>3472.549</v>
      </c>
      <c r="AB48" s="17">
        <v>26.954853</v>
      </c>
      <c r="AC48" s="17">
        <v>1039.9290000000001</v>
      </c>
      <c r="AD48" s="17">
        <v>15178.78</v>
      </c>
      <c r="AE48" s="17">
        <v>2798092</v>
      </c>
      <c r="AF48" s="17">
        <v>13284700</v>
      </c>
      <c r="AG48" s="17">
        <v>113585.9</v>
      </c>
      <c r="AH48" s="17">
        <v>798507.8</v>
      </c>
      <c r="AL48" s="12" t="s">
        <v>34</v>
      </c>
      <c r="AM48" s="17">
        <f t="shared" si="11"/>
        <v>-2.8574086900334805E-3</v>
      </c>
      <c r="AN48" s="17">
        <f t="shared" si="12"/>
        <v>-4.6796810602245387E-4</v>
      </c>
      <c r="AO48" s="17">
        <f t="shared" si="13"/>
        <v>3.9571256138515309E-7</v>
      </c>
      <c r="AP48" s="17">
        <f t="shared" si="14"/>
        <v>2.6841363296625786E-4</v>
      </c>
      <c r="AQ48" s="17">
        <f t="shared" si="15"/>
        <v>3.2450507023895625E-4</v>
      </c>
      <c r="AR48" s="17">
        <f t="shared" si="16"/>
        <v>-0.14832890313118696</v>
      </c>
      <c r="AS48" s="17">
        <f t="shared" si="17"/>
        <v>-3.1615680195391178</v>
      </c>
      <c r="AT48" s="17">
        <f t="shared" si="18"/>
        <v>8.4147636080160737E-3</v>
      </c>
      <c r="AU48" s="17">
        <f t="shared" si="19"/>
        <v>-3.2932708272710443E-3</v>
      </c>
    </row>
    <row r="49" spans="25:47" ht="16" x14ac:dyDescent="0.2">
      <c r="Y49" s="12" t="s">
        <v>35</v>
      </c>
      <c r="Z49" s="17">
        <v>2750459</v>
      </c>
      <c r="AA49" s="17">
        <v>69072.850000000006</v>
      </c>
      <c r="AB49" s="17">
        <v>231.78369000000001</v>
      </c>
      <c r="AC49" s="17">
        <v>13171.85</v>
      </c>
      <c r="AD49" s="17">
        <v>308020.3</v>
      </c>
      <c r="AE49" s="17">
        <v>31088590</v>
      </c>
      <c r="AF49" s="17">
        <v>152031500</v>
      </c>
      <c r="AG49" s="17">
        <v>2290674</v>
      </c>
      <c r="AH49" s="17">
        <v>8301646</v>
      </c>
      <c r="AL49" s="12" t="s">
        <v>35</v>
      </c>
      <c r="AM49" s="17">
        <f t="shared" si="11"/>
        <v>-0.18990742601454258</v>
      </c>
      <c r="AN49" s="17">
        <f t="shared" si="12"/>
        <v>4.9802753928815946E-3</v>
      </c>
      <c r="AO49" s="17">
        <f t="shared" si="13"/>
        <v>4.4035670043740538E-7</v>
      </c>
      <c r="AP49" s="17">
        <f t="shared" si="14"/>
        <v>-2.5730117904458893E-3</v>
      </c>
      <c r="AQ49" s="17">
        <f t="shared" si="15"/>
        <v>-2.5821031013038009E-2</v>
      </c>
      <c r="AR49" s="17">
        <f t="shared" si="16"/>
        <v>3.9499279893934727</v>
      </c>
      <c r="AS49" s="17">
        <f t="shared" si="17"/>
        <v>46.131486505270004</v>
      </c>
      <c r="AT49" s="17">
        <f t="shared" si="18"/>
        <v>0.48551853001117706</v>
      </c>
      <c r="AU49" s="17">
        <f t="shared" si="19"/>
        <v>-0.25593311246484518</v>
      </c>
    </row>
    <row r="50" spans="25:47" ht="16" x14ac:dyDescent="0.2">
      <c r="Y50" s="12" t="s">
        <v>30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L50" s="12" t="s">
        <v>30</v>
      </c>
      <c r="AM50" s="17">
        <f t="shared" si="11"/>
        <v>0</v>
      </c>
      <c r="AN50" s="17">
        <f t="shared" si="12"/>
        <v>0</v>
      </c>
      <c r="AO50" s="17">
        <f t="shared" si="13"/>
        <v>0</v>
      </c>
      <c r="AP50" s="17">
        <f t="shared" si="14"/>
        <v>0</v>
      </c>
      <c r="AQ50" s="17">
        <f t="shared" si="15"/>
        <v>0</v>
      </c>
      <c r="AR50" s="17">
        <f t="shared" si="16"/>
        <v>0</v>
      </c>
      <c r="AS50" s="17">
        <f t="shared" si="17"/>
        <v>0</v>
      </c>
      <c r="AT50" s="17">
        <f t="shared" si="18"/>
        <v>0</v>
      </c>
      <c r="AU50" s="17">
        <f t="shared" si="19"/>
        <v>0</v>
      </c>
    </row>
    <row r="51" spans="25:47" ht="16" x14ac:dyDescent="0.2">
      <c r="Y51" s="12" t="s">
        <v>25</v>
      </c>
      <c r="Z51" s="17">
        <v>31795780</v>
      </c>
      <c r="AA51" s="17">
        <v>729295.1</v>
      </c>
      <c r="AB51" s="17">
        <v>11642.223626000001</v>
      </c>
      <c r="AC51" s="17">
        <v>455632.6</v>
      </c>
      <c r="AD51" s="17">
        <v>2994573</v>
      </c>
      <c r="AE51" s="17">
        <v>2161151000</v>
      </c>
      <c r="AF51" s="17">
        <v>3962028000</v>
      </c>
      <c r="AG51" s="17">
        <v>309062200</v>
      </c>
      <c r="AH51" s="17">
        <v>204006300</v>
      </c>
      <c r="AL51" s="12" t="s">
        <v>25</v>
      </c>
      <c r="AM51" s="17">
        <f t="shared" si="11"/>
        <v>-1.1997744105756283</v>
      </c>
      <c r="AN51" s="17">
        <f t="shared" si="12"/>
        <v>-1.9631361472420394E-2</v>
      </c>
      <c r="AO51" s="17">
        <f t="shared" si="13"/>
        <v>-2.6517045625951141E-7</v>
      </c>
      <c r="AP51" s="17">
        <f t="shared" si="14"/>
        <v>2.7104070351924747E-2</v>
      </c>
      <c r="AQ51" s="17">
        <f t="shared" si="15"/>
        <v>-6.8809201009571552E-2</v>
      </c>
      <c r="AR51" s="17">
        <f t="shared" si="16"/>
        <v>-475.24382591247559</v>
      </c>
      <c r="AS51" s="17">
        <f t="shared" si="17"/>
        <v>407.96904420852661</v>
      </c>
      <c r="AT51" s="17">
        <f t="shared" si="18"/>
        <v>-8.7869387269020081</v>
      </c>
      <c r="AU51" s="17">
        <f t="shared" si="19"/>
        <v>-31.228163510560989</v>
      </c>
    </row>
    <row r="52" spans="25:47" ht="16" x14ac:dyDescent="0.2">
      <c r="Y52" s="12" t="s">
        <v>26</v>
      </c>
      <c r="Z52" s="17">
        <v>334641.2</v>
      </c>
      <c r="AA52" s="17">
        <v>6367.585</v>
      </c>
      <c r="AB52" s="17">
        <v>91.455434999999994</v>
      </c>
      <c r="AC52" s="17">
        <v>6339.0050000000001</v>
      </c>
      <c r="AD52" s="17">
        <v>26602.1</v>
      </c>
      <c r="AE52" s="17">
        <v>10694790</v>
      </c>
      <c r="AF52" s="17">
        <v>46266060</v>
      </c>
      <c r="AG52" s="17">
        <v>606240.9</v>
      </c>
      <c r="AH52" s="17">
        <v>2498105</v>
      </c>
      <c r="AL52" s="12" t="s">
        <v>26</v>
      </c>
      <c r="AM52" s="17">
        <f t="shared" si="11"/>
        <v>-4.5712400285992771E-2</v>
      </c>
      <c r="AN52" s="17">
        <f t="shared" si="12"/>
        <v>-3.0657808474643389E-4</v>
      </c>
      <c r="AO52" s="17">
        <f t="shared" si="13"/>
        <v>4.5309754170830274E-7</v>
      </c>
      <c r="AP52" s="17">
        <f t="shared" si="14"/>
        <v>-1.3015717831876827E-4</v>
      </c>
      <c r="AQ52" s="17">
        <f t="shared" si="15"/>
        <v>-2.1258026026771404E-4</v>
      </c>
      <c r="AR52" s="17">
        <f t="shared" si="16"/>
        <v>2.9059205092489719</v>
      </c>
      <c r="AS52" s="17">
        <f t="shared" si="17"/>
        <v>4.4313786998391151</v>
      </c>
      <c r="AT52" s="17">
        <f t="shared" si="18"/>
        <v>3.3724436070770025E-2</v>
      </c>
      <c r="AU52" s="17">
        <f t="shared" si="19"/>
        <v>0.21940135909244418</v>
      </c>
    </row>
    <row r="53" spans="25:47" ht="16" x14ac:dyDescent="0.2">
      <c r="Y53" s="12" t="s">
        <v>36</v>
      </c>
      <c r="Z53" s="17">
        <v>113154800</v>
      </c>
      <c r="AA53" s="17">
        <v>1400933</v>
      </c>
      <c r="AB53" s="17">
        <v>6079.9550810000001</v>
      </c>
      <c r="AC53" s="17">
        <v>348529.5</v>
      </c>
      <c r="AD53" s="17">
        <v>6238963</v>
      </c>
      <c r="AE53" s="17">
        <v>831473600</v>
      </c>
      <c r="AF53" s="17">
        <v>7498180000</v>
      </c>
      <c r="AG53" s="17">
        <v>20448110</v>
      </c>
      <c r="AH53" s="17">
        <v>184798100</v>
      </c>
      <c r="AL53" s="12" t="s">
        <v>36</v>
      </c>
      <c r="AM53" s="17">
        <f t="shared" si="11"/>
        <v>40.704364106059074</v>
      </c>
      <c r="AN53" s="17">
        <f t="shared" si="12"/>
        <v>-4.5832102885469794E-2</v>
      </c>
      <c r="AO53" s="17">
        <f t="shared" si="13"/>
        <v>-1.2382770364638418E-8</v>
      </c>
      <c r="AP53" s="17">
        <f t="shared" si="14"/>
        <v>4.310827178414911E-2</v>
      </c>
      <c r="AQ53" s="17">
        <f t="shared" si="15"/>
        <v>-7.5759223662316799E-2</v>
      </c>
      <c r="AR53" s="17">
        <f t="shared" si="16"/>
        <v>44.515920758247375</v>
      </c>
      <c r="AS53" s="17">
        <f t="shared" si="17"/>
        <v>39.695682525634766</v>
      </c>
      <c r="AT53" s="17">
        <f t="shared" si="18"/>
        <v>-0.97192646935582161</v>
      </c>
      <c r="AU53" s="17">
        <f t="shared" si="19"/>
        <v>-19.085736393928528</v>
      </c>
    </row>
    <row r="54" spans="25:47" ht="16" x14ac:dyDescent="0.2">
      <c r="Y54" s="12" t="s">
        <v>13</v>
      </c>
      <c r="Z54" s="17">
        <v>19813890</v>
      </c>
      <c r="AA54" s="17">
        <v>196732.4</v>
      </c>
      <c r="AB54" s="17">
        <v>6264.4118010000002</v>
      </c>
      <c r="AC54" s="17">
        <v>119620.4</v>
      </c>
      <c r="AD54" s="17">
        <v>783051.5</v>
      </c>
      <c r="AE54" s="17">
        <v>3140693000</v>
      </c>
      <c r="AF54" s="17">
        <v>5308604000</v>
      </c>
      <c r="AG54" s="17">
        <v>328313600</v>
      </c>
      <c r="AH54" s="17">
        <v>240930000</v>
      </c>
      <c r="AL54" s="12" t="s">
        <v>13</v>
      </c>
      <c r="AM54" s="17">
        <f t="shared" si="11"/>
        <v>-2.9309235513210297</v>
      </c>
      <c r="AN54" s="17">
        <f t="shared" si="12"/>
        <v>-3.891125728841871E-2</v>
      </c>
      <c r="AO54" s="17">
        <f t="shared" si="13"/>
        <v>1.5784098650328815E-7</v>
      </c>
      <c r="AP54" s="17">
        <f t="shared" si="14"/>
        <v>3.4869728304329328E-2</v>
      </c>
      <c r="AQ54" s="17">
        <f t="shared" si="15"/>
        <v>-2.4855269934050739E-2</v>
      </c>
      <c r="AR54" s="17">
        <f t="shared" si="16"/>
        <v>-312.95712995529175</v>
      </c>
      <c r="AS54" s="17">
        <f t="shared" si="17"/>
        <v>255.32999038696289</v>
      </c>
      <c r="AT54" s="17">
        <f t="shared" si="18"/>
        <v>46.224148273468018</v>
      </c>
      <c r="AU54" s="17">
        <f t="shared" si="19"/>
        <v>23.635840207338333</v>
      </c>
    </row>
    <row r="55" spans="25:47" ht="16" x14ac:dyDescent="0.2">
      <c r="Y55" s="12" t="s">
        <v>27</v>
      </c>
      <c r="Z55" s="17">
        <v>3676226</v>
      </c>
      <c r="AA55" s="17">
        <v>166026.9</v>
      </c>
      <c r="AB55" s="17">
        <v>4242.4119280000004</v>
      </c>
      <c r="AC55" s="17">
        <v>404046.2</v>
      </c>
      <c r="AD55" s="17">
        <v>735976</v>
      </c>
      <c r="AE55" s="17">
        <v>39957150</v>
      </c>
      <c r="AF55" s="17">
        <v>345859200</v>
      </c>
      <c r="AG55" s="17">
        <v>2000940</v>
      </c>
      <c r="AH55" s="17">
        <v>14827010</v>
      </c>
      <c r="AL55" s="12" t="s">
        <v>27</v>
      </c>
      <c r="AM55" s="17">
        <f t="shared" si="11"/>
        <v>0.37342804810032248</v>
      </c>
      <c r="AN55" s="17">
        <f t="shared" si="12"/>
        <v>-6.2923280929680914E-3</v>
      </c>
      <c r="AO55" s="17">
        <f t="shared" si="13"/>
        <v>-2.1745563572039828E-7</v>
      </c>
      <c r="AP55" s="17">
        <f t="shared" si="14"/>
        <v>-1.6176556004211307E-2</v>
      </c>
      <c r="AQ55" s="17">
        <f t="shared" si="15"/>
        <v>3.3343974966555834E-2</v>
      </c>
      <c r="AR55" s="17">
        <f t="shared" si="16"/>
        <v>0.79705750942230225</v>
      </c>
      <c r="AS55" s="17">
        <f t="shared" si="17"/>
        <v>-37.444839298725128</v>
      </c>
      <c r="AT55" s="17">
        <f t="shared" si="18"/>
        <v>0.37033978593535721</v>
      </c>
      <c r="AU55" s="17">
        <f t="shared" si="19"/>
        <v>-3.7604240197688341</v>
      </c>
    </row>
    <row r="56" spans="25:47" ht="16" x14ac:dyDescent="0.2">
      <c r="Y56" s="12" t="s">
        <v>20</v>
      </c>
      <c r="Z56" s="17">
        <v>3126314</v>
      </c>
      <c r="AA56" s="17">
        <v>38845.35</v>
      </c>
      <c r="AB56" s="17">
        <v>2060.929243</v>
      </c>
      <c r="AC56" s="17">
        <v>88301.14</v>
      </c>
      <c r="AD56" s="17">
        <v>130804.9</v>
      </c>
      <c r="AE56" s="17">
        <v>549915800</v>
      </c>
      <c r="AF56" s="17">
        <v>765064900</v>
      </c>
      <c r="AG56" s="17">
        <v>136856300</v>
      </c>
      <c r="AH56" s="17">
        <v>74329580</v>
      </c>
      <c r="AL56" s="12" t="s">
        <v>20</v>
      </c>
      <c r="AM56" s="17">
        <f t="shared" si="11"/>
        <v>-0.10023064911365509</v>
      </c>
      <c r="AN56" s="17">
        <f t="shared" si="12"/>
        <v>1.7527379750390537E-3</v>
      </c>
      <c r="AO56" s="17">
        <f t="shared" si="13"/>
        <v>-4.2449482862139121E-7</v>
      </c>
      <c r="AP56" s="17">
        <f t="shared" si="14"/>
        <v>-2.4330683227162808E-3</v>
      </c>
      <c r="AQ56" s="17">
        <f t="shared" si="15"/>
        <v>-3.0730225393199362E-2</v>
      </c>
      <c r="AR56" s="17">
        <f t="shared" si="16"/>
        <v>-19.420618653297424</v>
      </c>
      <c r="AS56" s="17">
        <f t="shared" si="17"/>
        <v>-47.468847036361694</v>
      </c>
      <c r="AT56" s="17">
        <f t="shared" si="18"/>
        <v>-23.716955602169037</v>
      </c>
      <c r="AU56" s="17">
        <f t="shared" si="19"/>
        <v>4.4284703284502029</v>
      </c>
    </row>
    <row r="57" spans="25:47" ht="16" x14ac:dyDescent="0.2">
      <c r="Y57" s="12" t="s">
        <v>37</v>
      </c>
      <c r="Z57" s="17">
        <v>173218200</v>
      </c>
      <c r="AA57" s="17">
        <v>2142250</v>
      </c>
      <c r="AB57" s="17">
        <v>9332.6772949999995</v>
      </c>
      <c r="AC57" s="17">
        <v>531084.5</v>
      </c>
      <c r="AD57" s="17">
        <v>9538243</v>
      </c>
      <c r="AE57" s="17">
        <v>1279946000</v>
      </c>
      <c r="AF57" s="17">
        <v>11425600000</v>
      </c>
      <c r="AG57" s="17">
        <v>31167140</v>
      </c>
      <c r="AH57" s="17">
        <v>282727900</v>
      </c>
      <c r="AL57" s="12" t="s">
        <v>37</v>
      </c>
      <c r="AM57" s="17">
        <f t="shared" si="11"/>
        <v>-24.394171208143234</v>
      </c>
      <c r="AN57" s="17">
        <f t="shared" si="12"/>
        <v>-8.2101936917752028E-2</v>
      </c>
      <c r="AO57" s="17">
        <f t="shared" si="13"/>
        <v>-4.7395587898790836E-7</v>
      </c>
      <c r="AP57" s="17">
        <f t="shared" si="14"/>
        <v>-2.7955232188105583E-2</v>
      </c>
      <c r="AQ57" s="17">
        <f t="shared" si="15"/>
        <v>1.9109217450022697E-2</v>
      </c>
      <c r="AR57" s="17">
        <f t="shared" si="16"/>
        <v>-159.0762050151825</v>
      </c>
      <c r="AS57" s="17">
        <f t="shared" si="17"/>
        <v>3823.8114891052246</v>
      </c>
      <c r="AT57" s="17">
        <f t="shared" si="18"/>
        <v>1.3693924210965633</v>
      </c>
      <c r="AU57" s="17">
        <f t="shared" si="19"/>
        <v>-41.916893780231476</v>
      </c>
    </row>
    <row r="58" spans="25:47" ht="16" x14ac:dyDescent="0.2">
      <c r="Y58" s="12" t="s">
        <v>15</v>
      </c>
      <c r="Z58" s="17">
        <v>46989530</v>
      </c>
      <c r="AA58" s="17">
        <v>449323.4</v>
      </c>
      <c r="AB58" s="17">
        <v>17748.016447000002</v>
      </c>
      <c r="AC58" s="17">
        <v>897613.5</v>
      </c>
      <c r="AD58" s="17">
        <v>1871851</v>
      </c>
      <c r="AE58" s="17">
        <v>4167438000</v>
      </c>
      <c r="AF58" s="17">
        <v>14859380000</v>
      </c>
      <c r="AG58" s="17">
        <v>30600580</v>
      </c>
      <c r="AH58" s="17">
        <v>305694100</v>
      </c>
      <c r="AL58" s="12" t="s">
        <v>15</v>
      </c>
      <c r="AM58" s="17">
        <f t="shared" si="11"/>
        <v>0.51350121945142746</v>
      </c>
      <c r="AN58" s="17">
        <f t="shared" si="12"/>
        <v>-1.2270043371245265E-3</v>
      </c>
      <c r="AO58" s="17">
        <f t="shared" si="13"/>
        <v>-9.7941665444523096E-8</v>
      </c>
      <c r="AP58" s="17">
        <f t="shared" si="14"/>
        <v>3.6245843628421426E-2</v>
      </c>
      <c r="AQ58" s="17">
        <f t="shared" si="15"/>
        <v>0.46390735497698188</v>
      </c>
      <c r="AR58" s="17">
        <f t="shared" si="16"/>
        <v>-185.2201099395752</v>
      </c>
      <c r="AS58" s="17">
        <f t="shared" si="17"/>
        <v>-1722.1186294555664</v>
      </c>
      <c r="AT58" s="17">
        <f t="shared" si="18"/>
        <v>0.16473181918263435</v>
      </c>
      <c r="AU58" s="17">
        <f t="shared" si="19"/>
        <v>42.71019047498703</v>
      </c>
    </row>
    <row r="59" spans="25:47" ht="16" x14ac:dyDescent="0.2">
      <c r="Y59" s="12" t="s">
        <v>11</v>
      </c>
      <c r="Z59" s="17">
        <v>21642230</v>
      </c>
      <c r="AA59" s="17">
        <v>512821.3</v>
      </c>
      <c r="AB59" s="17">
        <v>7647.6486080000004</v>
      </c>
      <c r="AC59" s="17">
        <v>462449.3</v>
      </c>
      <c r="AD59" s="17">
        <v>2177625</v>
      </c>
      <c r="AE59" s="17">
        <v>1693546000</v>
      </c>
      <c r="AF59" s="17">
        <v>4291843000</v>
      </c>
      <c r="AG59" s="17">
        <v>4217701</v>
      </c>
      <c r="AH59" s="17">
        <v>157612400</v>
      </c>
      <c r="AL59" s="12" t="s">
        <v>11</v>
      </c>
      <c r="AM59" s="17">
        <f t="shared" si="11"/>
        <v>4.3972643986344337</v>
      </c>
      <c r="AN59" s="17">
        <f t="shared" si="12"/>
        <v>-3.1924020731821656E-3</v>
      </c>
      <c r="AO59" s="17">
        <f t="shared" si="13"/>
        <v>4.8116453399416059E-7</v>
      </c>
      <c r="AP59" s="17">
        <f t="shared" si="14"/>
        <v>3.0328144202940166E-3</v>
      </c>
      <c r="AQ59" s="17">
        <f t="shared" si="15"/>
        <v>0.16749092796817422</v>
      </c>
      <c r="AR59" s="17">
        <f t="shared" si="16"/>
        <v>-459.78619790077209</v>
      </c>
      <c r="AS59" s="17">
        <f t="shared" si="17"/>
        <v>-368.16341114044189</v>
      </c>
      <c r="AT59" s="17">
        <f t="shared" si="18"/>
        <v>0.16321807913482189</v>
      </c>
      <c r="AU59" s="17">
        <f t="shared" si="19"/>
        <v>6.7050009965896606</v>
      </c>
    </row>
    <row r="60" spans="25:47" ht="16" x14ac:dyDescent="0.2">
      <c r="Y60" s="12" t="s">
        <v>38</v>
      </c>
      <c r="Z60" s="17">
        <v>462503200</v>
      </c>
      <c r="AA60" s="17">
        <v>10876560</v>
      </c>
      <c r="AB60" s="17">
        <v>146583.34091999999</v>
      </c>
      <c r="AC60" s="17">
        <v>3847408</v>
      </c>
      <c r="AD60" s="17">
        <v>46950980</v>
      </c>
      <c r="AE60" s="17">
        <v>16849010000</v>
      </c>
      <c r="AF60" s="17">
        <v>53341280000</v>
      </c>
      <c r="AG60" s="17">
        <v>710464400</v>
      </c>
      <c r="AH60" s="17">
        <v>3782584000</v>
      </c>
      <c r="AL60" s="12" t="s">
        <v>38</v>
      </c>
      <c r="AM60" s="17">
        <f t="shared" si="11"/>
        <v>9.3437352776527405</v>
      </c>
      <c r="AN60" s="17">
        <f t="shared" si="12"/>
        <v>-4.6788475699722767</v>
      </c>
      <c r="AO60" s="17">
        <f t="shared" si="13"/>
        <v>-4.7197681851685047E-7</v>
      </c>
      <c r="AP60" s="17">
        <f t="shared" si="14"/>
        <v>-0.49636333296075463</v>
      </c>
      <c r="AQ60" s="17">
        <f t="shared" si="15"/>
        <v>-4.6094563528895378</v>
      </c>
      <c r="AR60" s="17">
        <f t="shared" si="16"/>
        <v>-2846.9705295562744</v>
      </c>
      <c r="AS60" s="17">
        <f t="shared" si="17"/>
        <v>-1563.3468170166016</v>
      </c>
      <c r="AT60" s="17">
        <f t="shared" si="18"/>
        <v>16.691261291503906</v>
      </c>
      <c r="AU60" s="17">
        <f t="shared" si="19"/>
        <v>-73.696113109588623</v>
      </c>
    </row>
    <row r="61" spans="25:47" ht="16" x14ac:dyDescent="0.2">
      <c r="Y61" s="12" t="s">
        <v>14</v>
      </c>
      <c r="Z61" s="17">
        <v>8698109</v>
      </c>
      <c r="AA61" s="17">
        <v>75249.13</v>
      </c>
      <c r="AB61" s="17">
        <v>3308.9402030000001</v>
      </c>
      <c r="AC61" s="17">
        <v>164716.20000000001</v>
      </c>
      <c r="AD61" s="17">
        <v>310328.40000000002</v>
      </c>
      <c r="AE61" s="17">
        <v>800165800</v>
      </c>
      <c r="AF61" s="17">
        <v>2774321000</v>
      </c>
      <c r="AG61" s="17">
        <v>5830985</v>
      </c>
      <c r="AH61" s="17">
        <v>57338970</v>
      </c>
      <c r="AL61" s="12" t="s">
        <v>14</v>
      </c>
      <c r="AM61" s="17">
        <f t="shared" si="11"/>
        <v>0.37649249285459518</v>
      </c>
      <c r="AN61" s="17">
        <f t="shared" si="12"/>
        <v>1.3126029807608575E-4</v>
      </c>
      <c r="AO61" s="17">
        <f t="shared" si="13"/>
        <v>-4.3045520214946009E-7</v>
      </c>
      <c r="AP61" s="17">
        <f t="shared" si="14"/>
        <v>4.1169900796376169E-3</v>
      </c>
      <c r="AQ61" s="17">
        <f t="shared" si="15"/>
        <v>3.8983967097010463E-2</v>
      </c>
      <c r="AR61" s="17">
        <f t="shared" si="16"/>
        <v>-43.580801248550415</v>
      </c>
      <c r="AS61" s="17">
        <f t="shared" si="17"/>
        <v>312.97618007659912</v>
      </c>
      <c r="AT61" s="17">
        <f t="shared" si="18"/>
        <v>-0.23214981146156788</v>
      </c>
      <c r="AU61" s="17">
        <f t="shared" si="19"/>
        <v>1.8049187511205673</v>
      </c>
    </row>
    <row r="62" spans="25:47" ht="16" x14ac:dyDescent="0.2">
      <c r="Y62" s="12" t="s">
        <v>16</v>
      </c>
      <c r="Z62" s="17">
        <v>67351360</v>
      </c>
      <c r="AA62" s="17">
        <v>1713048</v>
      </c>
      <c r="AB62" s="17">
        <v>21180.426363999999</v>
      </c>
      <c r="AC62" s="17">
        <v>1936477</v>
      </c>
      <c r="AD62" s="17">
        <v>7392853</v>
      </c>
      <c r="AE62" s="17">
        <v>1972934000</v>
      </c>
      <c r="AF62" s="17">
        <v>7927528000</v>
      </c>
      <c r="AG62" s="17">
        <v>15727420</v>
      </c>
      <c r="AH62" s="17">
        <v>473751600</v>
      </c>
      <c r="AL62" s="12" t="s">
        <v>16</v>
      </c>
      <c r="AM62" s="17">
        <f t="shared" si="11"/>
        <v>-4.1142444908618927</v>
      </c>
      <c r="AN62" s="17">
        <f t="shared" si="12"/>
        <v>-0.319726780988276</v>
      </c>
      <c r="AO62" s="17">
        <f t="shared" si="13"/>
        <v>-2.9078728402964771E-7</v>
      </c>
      <c r="AP62" s="17">
        <f t="shared" si="14"/>
        <v>0.22579917800612748</v>
      </c>
      <c r="AQ62" s="17">
        <f t="shared" si="15"/>
        <v>-0.18653768114745617</v>
      </c>
      <c r="AR62" s="17">
        <f t="shared" si="16"/>
        <v>365.89727902412415</v>
      </c>
      <c r="AS62" s="17">
        <f t="shared" si="17"/>
        <v>298.68626976013184</v>
      </c>
      <c r="AT62" s="17">
        <f t="shared" si="18"/>
        <v>4.7006601095199585</v>
      </c>
      <c r="AU62" s="17">
        <f t="shared" si="19"/>
        <v>1.7668588161468506</v>
      </c>
    </row>
    <row r="63" spans="25:47" ht="16" x14ac:dyDescent="0.2">
      <c r="Y63" s="12" t="s">
        <v>28</v>
      </c>
      <c r="Z63" s="17">
        <v>1759145</v>
      </c>
      <c r="AA63" s="17">
        <v>66158.69</v>
      </c>
      <c r="AB63" s="17">
        <v>699.25498400000004</v>
      </c>
      <c r="AC63" s="17">
        <v>85464.73</v>
      </c>
      <c r="AD63" s="17">
        <v>291700.7</v>
      </c>
      <c r="AE63" s="17">
        <v>68568550</v>
      </c>
      <c r="AF63" s="17">
        <v>114539400</v>
      </c>
      <c r="AG63" s="17">
        <v>303598</v>
      </c>
      <c r="AH63" s="17">
        <v>11952450</v>
      </c>
      <c r="AL63" s="12" t="s">
        <v>28</v>
      </c>
      <c r="AM63" s="17">
        <f t="shared" si="11"/>
        <v>0.14575936598703265</v>
      </c>
      <c r="AN63" s="17">
        <f t="shared" si="12"/>
        <v>-1.8338881491217762E-3</v>
      </c>
      <c r="AO63" s="17">
        <f t="shared" si="13"/>
        <v>3.4083734590240056E-7</v>
      </c>
      <c r="AP63" s="17">
        <f t="shared" si="14"/>
        <v>-1.0265033633913845E-3</v>
      </c>
      <c r="AQ63" s="17">
        <f t="shared" si="15"/>
        <v>4.5993826584890485E-2</v>
      </c>
      <c r="AR63" s="17">
        <f t="shared" si="16"/>
        <v>2.6305244714021683</v>
      </c>
      <c r="AS63" s="17">
        <f t="shared" si="17"/>
        <v>-10.582581400871277</v>
      </c>
      <c r="AT63" s="17">
        <f t="shared" si="18"/>
        <v>4.5745911076664925E-2</v>
      </c>
      <c r="AU63" s="17">
        <f t="shared" si="19"/>
        <v>4.3701245691627264</v>
      </c>
    </row>
    <row r="64" spans="25:47" ht="16" x14ac:dyDescent="0.2">
      <c r="Y64" s="12" t="s">
        <v>39</v>
      </c>
      <c r="Z64" s="17">
        <v>22326180</v>
      </c>
      <c r="AA64" s="17">
        <v>298988</v>
      </c>
      <c r="AB64" s="17">
        <v>1612.935475</v>
      </c>
      <c r="AC64" s="17">
        <v>101645.1</v>
      </c>
      <c r="AD64" s="17">
        <v>1328503</v>
      </c>
      <c r="AE64" s="17">
        <v>202337800</v>
      </c>
      <c r="AF64" s="17">
        <v>1763598000</v>
      </c>
      <c r="AG64" s="17">
        <v>5893102</v>
      </c>
      <c r="AH64" s="17">
        <v>44878060</v>
      </c>
      <c r="AL64" s="12" t="s">
        <v>39</v>
      </c>
      <c r="AM64" s="17">
        <f t="shared" si="11"/>
        <v>2.885749951004982</v>
      </c>
      <c r="AN64" s="17">
        <f t="shared" si="12"/>
        <v>-3.8047241279855371E-2</v>
      </c>
      <c r="AO64" s="17">
        <f t="shared" si="13"/>
        <v>-8.3678969531320035E-8</v>
      </c>
      <c r="AP64" s="17">
        <f t="shared" si="14"/>
        <v>1.2690718096564524E-2</v>
      </c>
      <c r="AQ64" s="17">
        <f t="shared" si="15"/>
        <v>0.49241725611500442</v>
      </c>
      <c r="AR64" s="17">
        <f t="shared" si="16"/>
        <v>-17.995993703603745</v>
      </c>
      <c r="AS64" s="17">
        <f t="shared" si="17"/>
        <v>484.69256401062012</v>
      </c>
      <c r="AT64" s="17">
        <f t="shared" si="18"/>
        <v>-0.16800255514681339</v>
      </c>
      <c r="AU64" s="17">
        <f t="shared" si="19"/>
        <v>0.45760183781385422</v>
      </c>
    </row>
    <row r="65" spans="25:47" ht="16" x14ac:dyDescent="0.2">
      <c r="Y65" s="12" t="s">
        <v>40</v>
      </c>
      <c r="Z65" s="17">
        <v>2067936</v>
      </c>
      <c r="AA65" s="17">
        <v>24839.7</v>
      </c>
      <c r="AB65" s="17">
        <v>96.752613999999994</v>
      </c>
      <c r="AC65" s="17">
        <v>7594.5879999999997</v>
      </c>
      <c r="AD65" s="17">
        <v>110781.4</v>
      </c>
      <c r="AE65" s="17">
        <v>11832370</v>
      </c>
      <c r="AF65" s="17">
        <v>138570200</v>
      </c>
      <c r="AG65" s="17">
        <v>166344.20000000001</v>
      </c>
      <c r="AH65" s="17">
        <v>2505939</v>
      </c>
      <c r="AL65" s="12" t="s">
        <v>40</v>
      </c>
      <c r="AM65" s="17">
        <f t="shared" si="11"/>
        <v>-0.20993399200960994</v>
      </c>
      <c r="AN65" s="17">
        <f t="shared" si="12"/>
        <v>-4.8832641004992183E-3</v>
      </c>
      <c r="AO65" s="17">
        <f t="shared" si="13"/>
        <v>-4.7816200776651385E-8</v>
      </c>
      <c r="AP65" s="17">
        <f t="shared" si="14"/>
        <v>1.0509106141398661E-4</v>
      </c>
      <c r="AQ65" s="17">
        <f t="shared" si="15"/>
        <v>-3.8447930593974888E-2</v>
      </c>
      <c r="AR65" s="17">
        <f t="shared" si="16"/>
        <v>3.9191736895591021</v>
      </c>
      <c r="AS65" s="17">
        <f t="shared" si="17"/>
        <v>-31.396874785423279</v>
      </c>
      <c r="AT65" s="17">
        <f t="shared" si="18"/>
        <v>-3.544611792312935E-2</v>
      </c>
      <c r="AU65" s="17">
        <f t="shared" si="19"/>
        <v>0.46640813490375876</v>
      </c>
    </row>
    <row r="66" spans="25:47" ht="16" x14ac:dyDescent="0.2">
      <c r="Y66" s="12" t="s">
        <v>10</v>
      </c>
      <c r="Z66" s="17">
        <v>1927052</v>
      </c>
      <c r="AA66" s="17">
        <v>13715.53</v>
      </c>
      <c r="AB66" s="17">
        <v>617.33251299999995</v>
      </c>
      <c r="AC66" s="17">
        <v>34403.449999999997</v>
      </c>
      <c r="AD66" s="17">
        <v>56728.28</v>
      </c>
      <c r="AE66" s="17">
        <v>65126620</v>
      </c>
      <c r="AF66" s="17">
        <v>441397400</v>
      </c>
      <c r="AG66" s="17">
        <v>272879.3</v>
      </c>
      <c r="AH66" s="17">
        <v>7395056</v>
      </c>
      <c r="AL66" s="12" t="s">
        <v>10</v>
      </c>
      <c r="AM66" s="17">
        <f t="shared" si="11"/>
        <v>-0.47581802401691675</v>
      </c>
      <c r="AN66" s="17">
        <f t="shared" si="12"/>
        <v>-4.7334576302091591E-3</v>
      </c>
      <c r="AO66" s="17">
        <f t="shared" si="13"/>
        <v>-4.018794470539433E-7</v>
      </c>
      <c r="AP66" s="17">
        <f t="shared" si="14"/>
        <v>3.1197542703012004E-3</v>
      </c>
      <c r="AQ66" s="17">
        <f t="shared" si="15"/>
        <v>1.3816308346576989E-3</v>
      </c>
      <c r="AR66" s="17">
        <f t="shared" si="16"/>
        <v>-1.7580762505531311</v>
      </c>
      <c r="AS66" s="17">
        <f t="shared" si="17"/>
        <v>-25.939615190029144</v>
      </c>
      <c r="AT66" s="17">
        <f t="shared" si="18"/>
        <v>-2.6748502976261079E-2</v>
      </c>
      <c r="AU66" s="17">
        <f t="shared" si="19"/>
        <v>0.39360623061656952</v>
      </c>
    </row>
    <row r="67" spans="25:47" ht="16" x14ac:dyDescent="0.2">
      <c r="Y67" s="12" t="s">
        <v>12</v>
      </c>
      <c r="Z67" s="17">
        <v>58599950</v>
      </c>
      <c r="AA67" s="17">
        <v>1064022</v>
      </c>
      <c r="AB67" s="17">
        <v>12290.441283</v>
      </c>
      <c r="AC67" s="17">
        <v>1104127</v>
      </c>
      <c r="AD67" s="17">
        <v>4665035</v>
      </c>
      <c r="AE67" s="17">
        <v>2492338000</v>
      </c>
      <c r="AF67" s="17">
        <v>10314500000</v>
      </c>
      <c r="AG67" s="17">
        <v>9222126</v>
      </c>
      <c r="AH67" s="17">
        <v>325540700</v>
      </c>
      <c r="AL67" s="12" t="s">
        <v>12</v>
      </c>
      <c r="AM67" s="17">
        <f t="shared" si="11"/>
        <v>3.5760535970330238</v>
      </c>
      <c r="AN67" s="17">
        <f t="shared" si="12"/>
        <v>-6.8315661977976561E-2</v>
      </c>
      <c r="AO67" s="17">
        <f t="shared" si="13"/>
        <v>-3.7324025470297784E-7</v>
      </c>
      <c r="AP67" s="17">
        <f t="shared" si="14"/>
        <v>0.27874869597144425</v>
      </c>
      <c r="AQ67" s="17">
        <f t="shared" si="15"/>
        <v>-0.44855777733027935</v>
      </c>
      <c r="AR67" s="17">
        <f t="shared" si="16"/>
        <v>301.20098781585693</v>
      </c>
      <c r="AS67" s="17">
        <f t="shared" si="17"/>
        <v>-1808.3970508575439</v>
      </c>
      <c r="AT67" s="17">
        <f t="shared" si="18"/>
        <v>0.2116579208523035</v>
      </c>
      <c r="AU67" s="17">
        <f t="shared" si="19"/>
        <v>-36.91071742773056</v>
      </c>
    </row>
    <row r="68" spans="25:47" ht="16" x14ac:dyDescent="0.2">
      <c r="Y68" s="12" t="s">
        <v>17</v>
      </c>
      <c r="Z68" s="17">
        <v>10984450</v>
      </c>
      <c r="AA68" s="17">
        <v>97878.23</v>
      </c>
      <c r="AB68" s="17">
        <v>3993.310782</v>
      </c>
      <c r="AC68" s="17">
        <v>311087</v>
      </c>
      <c r="AD68" s="17">
        <v>403881.2</v>
      </c>
      <c r="AE68" s="17">
        <v>825351600</v>
      </c>
      <c r="AF68" s="17">
        <v>3383912000</v>
      </c>
      <c r="AG68" s="17">
        <v>2577844</v>
      </c>
      <c r="AH68" s="17">
        <v>76899850</v>
      </c>
      <c r="AL68" s="12" t="s">
        <v>17</v>
      </c>
      <c r="AM68" s="17">
        <f t="shared" si="11"/>
        <v>0.98564833961427212</v>
      </c>
      <c r="AN68" s="17">
        <f t="shared" si="12"/>
        <v>-1.9889645045623183E-3</v>
      </c>
      <c r="AO68" s="17">
        <f t="shared" si="13"/>
        <v>2.0581501303240657E-7</v>
      </c>
      <c r="AP68" s="17">
        <f t="shared" si="14"/>
        <v>-2.6783723616972566E-2</v>
      </c>
      <c r="AQ68" s="17">
        <f t="shared" si="15"/>
        <v>8.8268739636987448E-3</v>
      </c>
      <c r="AR68" s="17">
        <f t="shared" si="16"/>
        <v>34.683320879936218</v>
      </c>
      <c r="AS68" s="17">
        <f t="shared" si="17"/>
        <v>157.20777606964111</v>
      </c>
      <c r="AT68" s="17">
        <f t="shared" si="18"/>
        <v>0.30610922211781144</v>
      </c>
      <c r="AU68" s="17">
        <f t="shared" si="19"/>
        <v>0.27397321164608002</v>
      </c>
    </row>
    <row r="69" spans="25:47" ht="16" x14ac:dyDescent="0.2">
      <c r="Y69" s="12" t="s">
        <v>41</v>
      </c>
      <c r="Z69" s="17">
        <v>154463900</v>
      </c>
      <c r="AA69" s="17">
        <v>3519014</v>
      </c>
      <c r="AB69" s="17">
        <v>35550.542456000003</v>
      </c>
      <c r="AC69" s="17">
        <v>1366664</v>
      </c>
      <c r="AD69" s="17">
        <v>15504630</v>
      </c>
      <c r="AE69" s="17">
        <v>4809315000</v>
      </c>
      <c r="AF69" s="17">
        <v>18044830000</v>
      </c>
      <c r="AG69" s="17">
        <v>104213300</v>
      </c>
      <c r="AH69" s="17">
        <v>1002110000</v>
      </c>
      <c r="AL69" s="12" t="s">
        <v>41</v>
      </c>
      <c r="AM69" s="17">
        <f t="shared" si="11"/>
        <v>40.287844002246857</v>
      </c>
      <c r="AN69" s="17">
        <f t="shared" si="12"/>
        <v>-0.23203363502398133</v>
      </c>
      <c r="AO69" s="17">
        <f t="shared" si="13"/>
        <v>4.3675390770658851E-7</v>
      </c>
      <c r="AP69" s="17">
        <f t="shared" si="14"/>
        <v>0.41433661198243499</v>
      </c>
      <c r="AQ69" s="17">
        <f t="shared" si="15"/>
        <v>4.8457712698727846</v>
      </c>
      <c r="AR69" s="17">
        <f t="shared" si="16"/>
        <v>-391.58363914489746</v>
      </c>
      <c r="AS69" s="17">
        <f t="shared" si="17"/>
        <v>4221.6987800598145</v>
      </c>
      <c r="AT69" s="17">
        <f t="shared" si="18"/>
        <v>-35.898846000432968</v>
      </c>
      <c r="AU69" s="17">
        <f t="shared" si="19"/>
        <v>294.62853002548218</v>
      </c>
    </row>
    <row r="70" spans="25:47" ht="16" x14ac:dyDescent="0.2">
      <c r="Y70" s="12" t="s">
        <v>21</v>
      </c>
      <c r="Z70" s="17">
        <v>90007710</v>
      </c>
      <c r="AA70" s="17">
        <v>252013.2</v>
      </c>
      <c r="AB70" s="17">
        <v>21436.906462999999</v>
      </c>
      <c r="AC70" s="17">
        <v>108926.1</v>
      </c>
      <c r="AD70" s="17">
        <v>718542.4</v>
      </c>
      <c r="AE70" s="17">
        <v>1246890000</v>
      </c>
      <c r="AF70" s="17">
        <v>-324275100</v>
      </c>
      <c r="AG70" s="17">
        <v>84749150</v>
      </c>
      <c r="AH70" s="17">
        <v>1435529000</v>
      </c>
      <c r="AL70" s="12" t="s">
        <v>21</v>
      </c>
      <c r="AM70" s="17">
        <f t="shared" si="11"/>
        <v>4.9387281537055969</v>
      </c>
      <c r="AN70" s="17">
        <f t="shared" si="12"/>
        <v>1.5801965200807899E-2</v>
      </c>
      <c r="AO70" s="17">
        <f t="shared" si="13"/>
        <v>1.3675889931619167E-7</v>
      </c>
      <c r="AP70" s="17">
        <f t="shared" si="14"/>
        <v>-3.8448424020316452E-3</v>
      </c>
      <c r="AQ70" s="17">
        <f t="shared" si="15"/>
        <v>1.9895674777217209E-2</v>
      </c>
      <c r="AR70" s="17">
        <f t="shared" si="16"/>
        <v>-293.84266710281372</v>
      </c>
      <c r="AS70" s="17">
        <f t="shared" si="17"/>
        <v>-7.1737819910049438</v>
      </c>
      <c r="AT70" s="17">
        <f t="shared" si="18"/>
        <v>4.7166468799114227</v>
      </c>
      <c r="AU70" s="17">
        <f t="shared" si="19"/>
        <v>-232.60207104682922</v>
      </c>
    </row>
    <row r="71" spans="25:47" ht="16" x14ac:dyDescent="0.2">
      <c r="Y71" s="12" t="s">
        <v>22</v>
      </c>
      <c r="Z71" s="17">
        <v>32574010</v>
      </c>
      <c r="AA71" s="17">
        <v>505663.3</v>
      </c>
      <c r="AB71" s="17">
        <v>13449.818644999999</v>
      </c>
      <c r="AC71" s="17">
        <v>454065</v>
      </c>
      <c r="AD71" s="17">
        <v>1558269</v>
      </c>
      <c r="AE71" s="17">
        <v>10548360000</v>
      </c>
      <c r="AF71" s="17">
        <v>3171448000</v>
      </c>
      <c r="AG71" s="17">
        <v>809711400</v>
      </c>
      <c r="AH71" s="17">
        <v>627579800</v>
      </c>
      <c r="AL71" s="12" t="s">
        <v>22</v>
      </c>
      <c r="AM71" s="17">
        <f t="shared" si="11"/>
        <v>-4.7259164601564407</v>
      </c>
      <c r="AN71" s="17">
        <f t="shared" si="12"/>
        <v>1.6467635985463858E-2</v>
      </c>
      <c r="AO71" s="17">
        <f t="shared" si="13"/>
        <v>2.7754140319302678E-7</v>
      </c>
      <c r="AP71" s="17">
        <f t="shared" si="14"/>
        <v>1.8868897692300379E-2</v>
      </c>
      <c r="AQ71" s="17">
        <f t="shared" si="15"/>
        <v>-0.41251810104586184</v>
      </c>
      <c r="AR71" s="17">
        <f t="shared" si="16"/>
        <v>3814.024320602417</v>
      </c>
      <c r="AS71" s="17">
        <f t="shared" si="17"/>
        <v>83.268374919891357</v>
      </c>
      <c r="AT71" s="17">
        <f t="shared" si="18"/>
        <v>44.897961854934692</v>
      </c>
      <c r="AU71" s="17">
        <f t="shared" si="19"/>
        <v>-25.966064929962158</v>
      </c>
    </row>
    <row r="72" spans="25:47" ht="16" x14ac:dyDescent="0.2">
      <c r="Y72" s="12" t="s">
        <v>29</v>
      </c>
      <c r="Z72" s="17">
        <v>22687030</v>
      </c>
      <c r="AA72" s="17">
        <v>1301431</v>
      </c>
      <c r="AB72" s="17">
        <v>8823.6314380000003</v>
      </c>
      <c r="AC72" s="17">
        <v>1198438</v>
      </c>
      <c r="AD72" s="17">
        <v>5794293</v>
      </c>
      <c r="AE72" s="17">
        <v>309588500</v>
      </c>
      <c r="AF72" s="17">
        <v>418682400</v>
      </c>
      <c r="AG72" s="17">
        <v>7032440</v>
      </c>
      <c r="AH72" s="17">
        <v>121262000</v>
      </c>
      <c r="AL72" s="12" t="s">
        <v>29</v>
      </c>
      <c r="AM72" s="17">
        <f t="shared" si="11"/>
        <v>3.3348056487739086</v>
      </c>
      <c r="AN72" s="17">
        <f t="shared" si="12"/>
        <v>-0.38697991496883333</v>
      </c>
      <c r="AO72" s="17">
        <f t="shared" si="13"/>
        <v>2.3094071366358548E-7</v>
      </c>
      <c r="AP72" s="17">
        <f t="shared" si="14"/>
        <v>-0.19428198109380901</v>
      </c>
      <c r="AQ72" s="17">
        <f t="shared" si="15"/>
        <v>0.10968408733606339</v>
      </c>
      <c r="AR72" s="17">
        <f t="shared" si="16"/>
        <v>-45.639934182167053</v>
      </c>
      <c r="AS72" s="17">
        <f t="shared" si="17"/>
        <v>7.9777948260307312</v>
      </c>
      <c r="AT72" s="17">
        <f t="shared" si="18"/>
        <v>0.4654381237924099</v>
      </c>
      <c r="AU72" s="17">
        <f t="shared" si="19"/>
        <v>-5.639592707157135</v>
      </c>
    </row>
    <row r="73" spans="25:47" ht="16" x14ac:dyDescent="0.2">
      <c r="Y73" s="12" t="s">
        <v>42</v>
      </c>
      <c r="Z73" s="17">
        <v>41332780</v>
      </c>
      <c r="AA73" s="17">
        <v>478847.1</v>
      </c>
      <c r="AB73" s="17">
        <v>4052.0501810000001</v>
      </c>
      <c r="AC73" s="17">
        <v>143996.4</v>
      </c>
      <c r="AD73" s="17">
        <v>2087296</v>
      </c>
      <c r="AE73" s="17">
        <v>352100300</v>
      </c>
      <c r="AF73" s="17">
        <v>2727706000</v>
      </c>
      <c r="AG73" s="17">
        <v>10360290</v>
      </c>
      <c r="AH73" s="17">
        <v>108376300</v>
      </c>
      <c r="AL73" s="12" t="s">
        <v>42</v>
      </c>
      <c r="AM73" s="17">
        <f t="shared" si="11"/>
        <v>-1.3218935430049896</v>
      </c>
      <c r="AN73" s="17">
        <f t="shared" si="12"/>
        <v>-1.6890947008505464E-3</v>
      </c>
      <c r="AO73" s="17">
        <f t="shared" si="13"/>
        <v>-1.9827120922855102E-7</v>
      </c>
      <c r="AP73" s="17">
        <f t="shared" si="14"/>
        <v>4.2037996317958459E-2</v>
      </c>
      <c r="AQ73" s="17">
        <f t="shared" si="15"/>
        <v>-0.2705853299703449</v>
      </c>
      <c r="AR73" s="17">
        <f t="shared" si="16"/>
        <v>38.45061457157135</v>
      </c>
      <c r="AS73" s="17">
        <f t="shared" si="17"/>
        <v>-234.31597089767456</v>
      </c>
      <c r="AT73" s="17">
        <f t="shared" si="18"/>
        <v>-4.4555083494633436</v>
      </c>
      <c r="AU73" s="17">
        <f t="shared" si="19"/>
        <v>-16.118575498461723</v>
      </c>
    </row>
    <row r="75" spans="25:47" ht="16" x14ac:dyDescent="0.2">
      <c r="Y75" s="12" t="s">
        <v>74</v>
      </c>
      <c r="Z75">
        <f>SUM(Z41:Z73)</f>
        <v>1840318555.7</v>
      </c>
    </row>
  </sheetData>
  <sortState xmlns:xlrd2="http://schemas.microsoft.com/office/spreadsheetml/2017/richdata2" ref="Y41:AH73">
    <sortCondition ref="Y41:Y7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5BA2-6E2D-D645-AE37-A57339F0662B}">
  <dimension ref="A1:N34"/>
  <sheetViews>
    <sheetView workbookViewId="0">
      <selection activeCell="C1" sqref="C1:L34"/>
    </sheetView>
  </sheetViews>
  <sheetFormatPr baseColWidth="10" defaultRowHeight="15" x14ac:dyDescent="0.2"/>
  <cols>
    <col min="3" max="3" width="22.33203125" customWidth="1"/>
  </cols>
  <sheetData>
    <row r="1" spans="1:14" x14ac:dyDescent="0.2">
      <c r="A1" s="1" t="s">
        <v>50</v>
      </c>
      <c r="B1" t="s">
        <v>63</v>
      </c>
      <c r="C1" s="3" t="s">
        <v>9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t="s">
        <v>63</v>
      </c>
      <c r="N1" s="1" t="s">
        <v>50</v>
      </c>
    </row>
    <row r="2" spans="1:14" x14ac:dyDescent="0.2">
      <c r="A2" s="1" t="s">
        <v>46</v>
      </c>
      <c r="B2" t="s">
        <v>49</v>
      </c>
      <c r="C2" s="4" t="s">
        <v>32</v>
      </c>
      <c r="D2">
        <v>341119280.8382079</v>
      </c>
      <c r="E2">
        <v>5375067.9495112225</v>
      </c>
      <c r="F2">
        <v>12298.214717847741</v>
      </c>
      <c r="G2">
        <v>1005944.27481877</v>
      </c>
      <c r="H2">
        <v>23955941.3153846</v>
      </c>
      <c r="I2">
        <v>1153111299.531986</v>
      </c>
      <c r="J2">
        <v>18554740979.508968</v>
      </c>
      <c r="K2">
        <v>51836349.05551932</v>
      </c>
      <c r="L2">
        <v>429574197.7522614</v>
      </c>
      <c r="M2" t="s">
        <v>51</v>
      </c>
      <c r="N2" s="1" t="s">
        <v>62</v>
      </c>
    </row>
    <row r="3" spans="1:14" x14ac:dyDescent="0.2">
      <c r="A3" s="1" t="s">
        <v>48</v>
      </c>
      <c r="B3" t="s">
        <v>49</v>
      </c>
      <c r="C3" s="4" t="s">
        <v>36</v>
      </c>
      <c r="D3">
        <v>113154840.70436411</v>
      </c>
      <c r="E3">
        <v>1400932.9541678971</v>
      </c>
      <c r="F3">
        <v>6079.9550809876173</v>
      </c>
      <c r="G3">
        <v>348529.54310827178</v>
      </c>
      <c r="H3">
        <v>6238962.9242407763</v>
      </c>
      <c r="I3">
        <v>831473644.51592076</v>
      </c>
      <c r="J3">
        <v>7498180039.6956825</v>
      </c>
      <c r="K3">
        <v>20448109.028073531</v>
      </c>
      <c r="L3">
        <v>184798080.91426361</v>
      </c>
      <c r="M3" t="s">
        <v>52</v>
      </c>
      <c r="N3" s="1" t="s">
        <v>51</v>
      </c>
    </row>
    <row r="4" spans="1:14" x14ac:dyDescent="0.2">
      <c r="A4" s="1" t="s">
        <v>48</v>
      </c>
      <c r="B4" t="s">
        <v>49</v>
      </c>
      <c r="C4" s="4" t="s">
        <v>42</v>
      </c>
      <c r="D4">
        <v>41332778.678106457</v>
      </c>
      <c r="E4">
        <v>478847.09831090528</v>
      </c>
      <c r="F4">
        <v>4052.0501808017289</v>
      </c>
      <c r="G4">
        <v>143996.44203799631</v>
      </c>
      <c r="H4">
        <v>2087295.72941467</v>
      </c>
      <c r="I4">
        <v>352100338.45061457</v>
      </c>
      <c r="J4">
        <v>2727705765.6840291</v>
      </c>
      <c r="K4">
        <v>10360285.544491651</v>
      </c>
      <c r="L4">
        <v>108376283.8814245</v>
      </c>
      <c r="M4" t="s">
        <v>53</v>
      </c>
      <c r="N4" s="1" t="s">
        <v>60</v>
      </c>
    </row>
    <row r="5" spans="1:14" x14ac:dyDescent="0.2">
      <c r="A5" s="1" t="s">
        <v>46</v>
      </c>
      <c r="B5" t="s">
        <v>49</v>
      </c>
      <c r="C5" s="4" t="s">
        <v>37</v>
      </c>
      <c r="D5">
        <v>173218175.60582879</v>
      </c>
      <c r="E5">
        <v>2142249.9178980631</v>
      </c>
      <c r="F5">
        <v>9332.6772945260436</v>
      </c>
      <c r="G5">
        <v>531084.47204476781</v>
      </c>
      <c r="H5">
        <v>9538243.0191092175</v>
      </c>
      <c r="I5">
        <v>1279945840.923795</v>
      </c>
      <c r="J5">
        <v>11425603823.811489</v>
      </c>
      <c r="K5">
        <v>31167141.369392421</v>
      </c>
      <c r="L5">
        <v>282727858.08310622</v>
      </c>
      <c r="M5" t="s">
        <v>54</v>
      </c>
      <c r="N5" s="1" t="s">
        <v>57</v>
      </c>
    </row>
    <row r="6" spans="1:14" x14ac:dyDescent="0.2">
      <c r="A6" s="1" t="s">
        <v>46</v>
      </c>
      <c r="B6" t="s">
        <v>49</v>
      </c>
      <c r="C6" s="4" t="s">
        <v>39</v>
      </c>
      <c r="D6">
        <v>22326182.885749951</v>
      </c>
      <c r="E6">
        <v>298987.96195275872</v>
      </c>
      <c r="F6">
        <v>1612.935474916321</v>
      </c>
      <c r="G6">
        <v>101645.1126907181</v>
      </c>
      <c r="H6">
        <v>1328503.4924172561</v>
      </c>
      <c r="I6">
        <v>202337782.0040063</v>
      </c>
      <c r="J6">
        <v>1763598484.692564</v>
      </c>
      <c r="K6">
        <v>5893101.8319974449</v>
      </c>
      <c r="L6">
        <v>44878060.457601838</v>
      </c>
      <c r="M6" t="s">
        <v>55</v>
      </c>
      <c r="N6" s="1" t="s">
        <v>58</v>
      </c>
    </row>
    <row r="7" spans="1:14" x14ac:dyDescent="0.2">
      <c r="A7" s="1" t="s">
        <v>48</v>
      </c>
      <c r="B7" t="s">
        <v>49</v>
      </c>
      <c r="C7" s="4" t="s">
        <v>40</v>
      </c>
      <c r="D7">
        <v>2067935.790066008</v>
      </c>
      <c r="E7">
        <v>24839.6951167359</v>
      </c>
      <c r="F7">
        <v>96.752613952183793</v>
      </c>
      <c r="G7">
        <v>7594.5881050910612</v>
      </c>
      <c r="H7">
        <v>110781.3615520694</v>
      </c>
      <c r="I7">
        <v>11832373.91917369</v>
      </c>
      <c r="J7">
        <v>138570168.60312521</v>
      </c>
      <c r="K7">
        <v>166344.16455388209</v>
      </c>
      <c r="L7">
        <v>2505939.4664081349</v>
      </c>
      <c r="M7" t="s">
        <v>56</v>
      </c>
      <c r="N7" s="1" t="s">
        <v>52</v>
      </c>
    </row>
    <row r="8" spans="1:14" x14ac:dyDescent="0.2">
      <c r="A8" s="1" t="s">
        <v>48</v>
      </c>
      <c r="B8" t="s">
        <v>49</v>
      </c>
      <c r="C8" s="4" t="s">
        <v>34</v>
      </c>
      <c r="D8">
        <v>172999.49714259131</v>
      </c>
      <c r="E8">
        <v>3472.548532031894</v>
      </c>
      <c r="F8">
        <v>26.954853395712561</v>
      </c>
      <c r="G8">
        <v>1039.9292684136331</v>
      </c>
      <c r="H8">
        <v>15178.780324505071</v>
      </c>
      <c r="I8">
        <v>2798091.8516710969</v>
      </c>
      <c r="J8">
        <v>13284696.83843198</v>
      </c>
      <c r="K8">
        <v>113585.9084147636</v>
      </c>
      <c r="L8">
        <v>798507.79670672922</v>
      </c>
      <c r="M8" t="s">
        <v>57</v>
      </c>
      <c r="N8" s="1" t="s">
        <v>54</v>
      </c>
    </row>
    <row r="9" spans="1:14" x14ac:dyDescent="0.2">
      <c r="A9" s="1" t="s">
        <v>68</v>
      </c>
      <c r="B9" t="s">
        <v>49</v>
      </c>
      <c r="C9" s="4" t="s">
        <v>35</v>
      </c>
      <c r="D9">
        <v>2750458.810092574</v>
      </c>
      <c r="E9">
        <v>69072.854980275399</v>
      </c>
      <c r="F9">
        <v>231.78369044035671</v>
      </c>
      <c r="G9">
        <v>13171.84742698821</v>
      </c>
      <c r="H9">
        <v>308020.27417896898</v>
      </c>
      <c r="I9">
        <v>31088593.949927989</v>
      </c>
      <c r="J9">
        <v>152031546.13148651</v>
      </c>
      <c r="K9">
        <v>2290674.48551853</v>
      </c>
      <c r="L9">
        <v>8301645.7440668875</v>
      </c>
      <c r="M9" t="s">
        <v>58</v>
      </c>
      <c r="N9" s="1" t="s">
        <v>61</v>
      </c>
    </row>
    <row r="10" spans="1:14" x14ac:dyDescent="0.2">
      <c r="A10" s="1" t="s">
        <v>48</v>
      </c>
      <c r="B10" t="s">
        <v>49</v>
      </c>
      <c r="C10" s="4" t="s">
        <v>41</v>
      </c>
      <c r="D10">
        <v>154463940.287844</v>
      </c>
      <c r="E10">
        <v>3519013.767966365</v>
      </c>
      <c r="F10">
        <v>35550.542456436757</v>
      </c>
      <c r="G10">
        <v>1366664.414336612</v>
      </c>
      <c r="H10">
        <v>15504634.84577127</v>
      </c>
      <c r="I10">
        <v>4809314608.4163609</v>
      </c>
      <c r="J10">
        <v>18044834221.69878</v>
      </c>
      <c r="K10">
        <v>104213264.101154</v>
      </c>
      <c r="L10">
        <v>1002110294.62853</v>
      </c>
      <c r="M10" t="s">
        <v>59</v>
      </c>
      <c r="N10" s="1" t="s">
        <v>55</v>
      </c>
    </row>
    <row r="11" spans="1:14" x14ac:dyDescent="0.2">
      <c r="A11" s="1" t="s">
        <v>47</v>
      </c>
      <c r="B11" t="s">
        <v>49</v>
      </c>
      <c r="C11" s="4" t="s">
        <v>33</v>
      </c>
      <c r="D11">
        <v>20374850.082232598</v>
      </c>
      <c r="E11">
        <v>463259.14127418218</v>
      </c>
      <c r="F11">
        <v>4921.4206227774239</v>
      </c>
      <c r="G11">
        <v>109999.4759127185</v>
      </c>
      <c r="H11">
        <v>1990081.385803934</v>
      </c>
      <c r="I11">
        <v>646179401.43784714</v>
      </c>
      <c r="J11">
        <v>1418381964.0230329</v>
      </c>
      <c r="K11">
        <v>21251369.389746521</v>
      </c>
      <c r="L11">
        <v>210507637.4973866</v>
      </c>
      <c r="M11" t="s">
        <v>60</v>
      </c>
      <c r="N11" s="1" t="s">
        <v>56</v>
      </c>
    </row>
    <row r="12" spans="1:14" x14ac:dyDescent="0.2">
      <c r="A12" s="1" t="s">
        <v>43</v>
      </c>
      <c r="B12" t="s">
        <v>49</v>
      </c>
      <c r="C12" s="4" t="s">
        <v>38</v>
      </c>
      <c r="D12">
        <v>462503209.34373528</v>
      </c>
      <c r="E12">
        <v>10876555.32115243</v>
      </c>
      <c r="F12">
        <v>146583.34091952801</v>
      </c>
      <c r="G12">
        <v>3847407.503636667</v>
      </c>
      <c r="H12">
        <v>46950975.390543647</v>
      </c>
      <c r="I12">
        <v>16849007153.02947</v>
      </c>
      <c r="J12">
        <v>53341278436.653183</v>
      </c>
      <c r="K12">
        <v>710464416.69126129</v>
      </c>
      <c r="L12">
        <v>3782583926.3038869</v>
      </c>
      <c r="M12" t="s">
        <v>61</v>
      </c>
      <c r="N12" s="1" t="s">
        <v>59</v>
      </c>
    </row>
    <row r="13" spans="1:14" x14ac:dyDescent="0.2">
      <c r="A13" s="1" t="s">
        <v>69</v>
      </c>
      <c r="B13" t="s">
        <v>49</v>
      </c>
      <c r="C13" s="4" t="s">
        <v>31</v>
      </c>
      <c r="D13">
        <v>10060892.46405806</v>
      </c>
      <c r="E13">
        <v>114409.5991565476</v>
      </c>
      <c r="F13">
        <v>29034.460208912391</v>
      </c>
      <c r="G13">
        <v>173169.8162460131</v>
      </c>
      <c r="H13">
        <v>460961.93831677112</v>
      </c>
      <c r="I13">
        <v>337008403.6648851</v>
      </c>
      <c r="J13">
        <v>805137812.22656167</v>
      </c>
      <c r="K13">
        <v>52287367.057891279</v>
      </c>
      <c r="L13">
        <v>160155890.51904041</v>
      </c>
      <c r="M13" t="s">
        <v>62</v>
      </c>
      <c r="N13" s="1" t="s">
        <v>53</v>
      </c>
    </row>
    <row r="14" spans="1:14" x14ac:dyDescent="0.2">
      <c r="A14" s="1" t="s">
        <v>43</v>
      </c>
      <c r="B14" t="s">
        <v>48</v>
      </c>
      <c r="C14" s="4" t="s">
        <v>23</v>
      </c>
      <c r="D14">
        <v>35232784.029558383</v>
      </c>
      <c r="E14">
        <v>743835.62786618283</v>
      </c>
      <c r="F14">
        <v>11102.655670357521</v>
      </c>
      <c r="G14">
        <v>1120544.568883626</v>
      </c>
      <c r="H14">
        <v>3164069.3815761069</v>
      </c>
      <c r="I14">
        <v>2661159720.841145</v>
      </c>
      <c r="J14">
        <v>3123729244.8381562</v>
      </c>
      <c r="K14">
        <v>12981918.129245151</v>
      </c>
      <c r="L14">
        <v>299269344.46850991</v>
      </c>
    </row>
    <row r="15" spans="1:14" x14ac:dyDescent="0.2">
      <c r="A15" s="1" t="s">
        <v>45</v>
      </c>
      <c r="B15" t="s">
        <v>48</v>
      </c>
      <c r="C15" s="4" t="s">
        <v>24</v>
      </c>
      <c r="D15">
        <v>9473239.1794274785</v>
      </c>
      <c r="E15">
        <v>168477.7988934849</v>
      </c>
      <c r="F15">
        <v>2866.1384565303688</v>
      </c>
      <c r="G15">
        <v>280333.05674063182</v>
      </c>
      <c r="H15">
        <v>706300.91209559585</v>
      </c>
      <c r="I15">
        <v>776466282.3985194</v>
      </c>
      <c r="J15">
        <v>898525435.92737508</v>
      </c>
      <c r="K15">
        <v>3668178.4069115338</v>
      </c>
      <c r="L15">
        <v>83088427.908428878</v>
      </c>
    </row>
    <row r="16" spans="1:14" x14ac:dyDescent="0.2">
      <c r="A16" s="1" t="s">
        <v>48</v>
      </c>
      <c r="B16" t="s">
        <v>48</v>
      </c>
      <c r="C16" s="4" t="s">
        <v>25</v>
      </c>
      <c r="D16">
        <v>31795778.800225589</v>
      </c>
      <c r="E16">
        <v>729295.0803686385</v>
      </c>
      <c r="F16">
        <v>11642.22362573483</v>
      </c>
      <c r="G16">
        <v>455632.62710407033</v>
      </c>
      <c r="H16">
        <v>2994572.931190799</v>
      </c>
      <c r="I16">
        <v>2161150524.7561741</v>
      </c>
      <c r="J16">
        <v>3962028407.9690442</v>
      </c>
      <c r="K16">
        <v>309062191.21306127</v>
      </c>
      <c r="L16">
        <v>204006268.77183649</v>
      </c>
    </row>
    <row r="17" spans="1:12" x14ac:dyDescent="0.2">
      <c r="A17" s="1" t="s">
        <v>43</v>
      </c>
      <c r="B17" t="s">
        <v>48</v>
      </c>
      <c r="C17" s="4" t="s">
        <v>26</v>
      </c>
      <c r="D17">
        <v>334641.15428759973</v>
      </c>
      <c r="E17">
        <v>6367.5846934219153</v>
      </c>
      <c r="F17">
        <v>91.455435453097536</v>
      </c>
      <c r="G17">
        <v>6339.0048698428218</v>
      </c>
      <c r="H17">
        <v>26602.099787419738</v>
      </c>
      <c r="I17">
        <v>10694792.905920509</v>
      </c>
      <c r="J17">
        <v>46266064.4313787</v>
      </c>
      <c r="K17">
        <v>606240.93372443609</v>
      </c>
      <c r="L17">
        <v>2498105.2194013591</v>
      </c>
    </row>
    <row r="18" spans="1:12" x14ac:dyDescent="0.2">
      <c r="A18" s="1" t="s">
        <v>44</v>
      </c>
      <c r="B18" t="s">
        <v>48</v>
      </c>
      <c r="C18" s="4" t="s">
        <v>27</v>
      </c>
      <c r="D18">
        <v>3676226.3734280481</v>
      </c>
      <c r="E18">
        <v>166026.8937076719</v>
      </c>
      <c r="F18">
        <v>4242.4119277825448</v>
      </c>
      <c r="G18">
        <v>404046.18382344401</v>
      </c>
      <c r="H18">
        <v>735976.03334397497</v>
      </c>
      <c r="I18">
        <v>39957150.797057509</v>
      </c>
      <c r="J18">
        <v>345859162.5551607</v>
      </c>
      <c r="K18">
        <v>2000940.3703397859</v>
      </c>
      <c r="L18">
        <v>14827006.23957598</v>
      </c>
    </row>
    <row r="19" spans="1:12" x14ac:dyDescent="0.2">
      <c r="A19" s="1" t="s">
        <v>45</v>
      </c>
      <c r="B19" t="s">
        <v>48</v>
      </c>
      <c r="C19" s="4" t="s">
        <v>28</v>
      </c>
      <c r="D19">
        <v>1759145.145759366</v>
      </c>
      <c r="E19">
        <v>66158.688166111853</v>
      </c>
      <c r="F19">
        <v>699.25498434083738</v>
      </c>
      <c r="G19">
        <v>85464.728973496633</v>
      </c>
      <c r="H19">
        <v>291700.7459938266</v>
      </c>
      <c r="I19">
        <v>68568552.630524471</v>
      </c>
      <c r="J19">
        <v>114539389.4174186</v>
      </c>
      <c r="K19">
        <v>303598.04574591108</v>
      </c>
      <c r="L19">
        <v>11952454.370124569</v>
      </c>
    </row>
    <row r="20" spans="1:12" x14ac:dyDescent="0.2">
      <c r="A20" s="1" t="s">
        <v>47</v>
      </c>
      <c r="B20" t="s">
        <v>48</v>
      </c>
      <c r="C20" s="4" t="s">
        <v>29</v>
      </c>
      <c r="D20">
        <v>116209033.80189151</v>
      </c>
      <c r="E20">
        <v>2744351.6731149061</v>
      </c>
      <c r="F20">
        <v>35027.817078558837</v>
      </c>
      <c r="G20">
        <v>3656319.6988760089</v>
      </c>
      <c r="H20">
        <v>11794851.13074284</v>
      </c>
      <c r="I20">
        <v>7454049206.5661726</v>
      </c>
      <c r="J20">
        <v>7806445599.496295</v>
      </c>
      <c r="K20">
        <v>39893196.183640689</v>
      </c>
      <c r="L20">
        <v>943274429.78640604</v>
      </c>
    </row>
    <row r="21" spans="1:12" x14ac:dyDescent="0.2">
      <c r="A21" s="1" t="s">
        <v>47</v>
      </c>
      <c r="B21" t="s">
        <v>46</v>
      </c>
      <c r="C21" s="4" t="s">
        <v>18</v>
      </c>
      <c r="D21">
        <v>24453723.534683552</v>
      </c>
      <c r="E21">
        <v>290996.49102969578</v>
      </c>
      <c r="F21">
        <v>7564.1655875686019</v>
      </c>
      <c r="G21">
        <v>166772.88462319161</v>
      </c>
      <c r="H21">
        <v>1161548.08852758</v>
      </c>
      <c r="I21">
        <v>4658416499.5111895</v>
      </c>
      <c r="J21">
        <v>3872463564.3154149</v>
      </c>
      <c r="K21">
        <v>679558978.27837551</v>
      </c>
      <c r="L21">
        <v>403194529.67093968</v>
      </c>
    </row>
    <row r="22" spans="1:12" x14ac:dyDescent="0.2">
      <c r="A22" s="1" t="s">
        <v>48</v>
      </c>
      <c r="B22" t="s">
        <v>46</v>
      </c>
      <c r="C22" s="4" t="s">
        <v>19</v>
      </c>
      <c r="D22">
        <v>5645894.5744986273</v>
      </c>
      <c r="E22">
        <v>68200.489473212278</v>
      </c>
      <c r="F22">
        <v>1225.7655540455719</v>
      </c>
      <c r="G22">
        <v>45159.783570100008</v>
      </c>
      <c r="H22">
        <v>287548.00967084093</v>
      </c>
      <c r="I22">
        <v>1372748668.399178</v>
      </c>
      <c r="J22">
        <v>1070906204.786046</v>
      </c>
      <c r="K22">
        <v>574045363.15250003</v>
      </c>
      <c r="L22">
        <v>117081807.860783</v>
      </c>
    </row>
    <row r="23" spans="1:12" x14ac:dyDescent="0.2">
      <c r="A23" s="1" t="s">
        <v>49</v>
      </c>
      <c r="B23" t="s">
        <v>46</v>
      </c>
      <c r="C23" s="4" t="s">
        <v>30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 s="1" t="s">
        <v>49</v>
      </c>
      <c r="B24" t="s">
        <v>68</v>
      </c>
      <c r="C24" s="4" t="s">
        <v>13</v>
      </c>
      <c r="D24">
        <v>19813887.069076449</v>
      </c>
      <c r="E24">
        <v>196732.36108874271</v>
      </c>
      <c r="F24">
        <v>6264.4118011578412</v>
      </c>
      <c r="G24">
        <v>119620.4348697283</v>
      </c>
      <c r="H24">
        <v>783051.47514473007</v>
      </c>
      <c r="I24">
        <v>3140692687.04287</v>
      </c>
      <c r="J24">
        <v>5308604255.3299904</v>
      </c>
      <c r="K24">
        <v>328313646.22414827</v>
      </c>
      <c r="L24">
        <v>240930023.63584021</v>
      </c>
    </row>
    <row r="25" spans="1:12" x14ac:dyDescent="0.2">
      <c r="A25" s="1" t="s">
        <v>49</v>
      </c>
      <c r="B25" t="s">
        <v>43</v>
      </c>
      <c r="C25" s="4" t="s">
        <v>15</v>
      </c>
      <c r="D25">
        <v>46989530.513501219</v>
      </c>
      <c r="E25">
        <v>449323.39877299569</v>
      </c>
      <c r="F25">
        <v>17748.01644690206</v>
      </c>
      <c r="G25">
        <v>897613.53624584363</v>
      </c>
      <c r="H25">
        <v>1871851.463907355</v>
      </c>
      <c r="I25">
        <v>4167437814.7798901</v>
      </c>
      <c r="J25">
        <v>14859378277.881371</v>
      </c>
      <c r="K25">
        <v>30600580.164731819</v>
      </c>
      <c r="L25">
        <v>305694142.71019047</v>
      </c>
    </row>
    <row r="26" spans="1:12" x14ac:dyDescent="0.2">
      <c r="A26" s="1" t="s">
        <v>49</v>
      </c>
      <c r="B26" t="s">
        <v>43</v>
      </c>
      <c r="C26" s="4" t="s">
        <v>14</v>
      </c>
      <c r="D26">
        <v>8698109.3764924929</v>
      </c>
      <c r="E26">
        <v>75249.130131260303</v>
      </c>
      <c r="F26">
        <v>3308.9402025695449</v>
      </c>
      <c r="G26">
        <v>164716.20411699009</v>
      </c>
      <c r="H26">
        <v>310328.43898396712</v>
      </c>
      <c r="I26">
        <v>800165756.41919875</v>
      </c>
      <c r="J26">
        <v>2774321312.9761801</v>
      </c>
      <c r="K26">
        <v>5830984.7678501885</v>
      </c>
      <c r="L26">
        <v>57338971.804918751</v>
      </c>
    </row>
    <row r="27" spans="1:12" x14ac:dyDescent="0.2">
      <c r="A27" s="1" t="s">
        <v>49</v>
      </c>
      <c r="B27" t="s">
        <v>43</v>
      </c>
      <c r="C27" s="4" t="s">
        <v>10</v>
      </c>
      <c r="D27">
        <v>1927051.524181976</v>
      </c>
      <c r="E27">
        <v>13715.52526654237</v>
      </c>
      <c r="F27">
        <v>617.3325125981205</v>
      </c>
      <c r="G27">
        <v>34403.453119754267</v>
      </c>
      <c r="H27">
        <v>56728.281381630833</v>
      </c>
      <c r="I27">
        <v>65126618.241923749</v>
      </c>
      <c r="J27">
        <v>441397374.06038481</v>
      </c>
      <c r="K27">
        <v>272879.27325149701</v>
      </c>
      <c r="L27">
        <v>7395056.3936062306</v>
      </c>
    </row>
    <row r="28" spans="1:12" x14ac:dyDescent="0.2">
      <c r="A28" s="1" t="s">
        <v>49</v>
      </c>
      <c r="B28" t="s">
        <v>45</v>
      </c>
      <c r="C28" s="4" t="s">
        <v>16</v>
      </c>
      <c r="D28">
        <v>67351355.885755509</v>
      </c>
      <c r="E28">
        <v>1713047.680273219</v>
      </c>
      <c r="F28">
        <v>21180.426363709212</v>
      </c>
      <c r="G28">
        <v>1936477.225799178</v>
      </c>
      <c r="H28">
        <v>7392852.8134623189</v>
      </c>
      <c r="I28">
        <v>1972934365.897279</v>
      </c>
      <c r="J28">
        <v>7927528298.6862698</v>
      </c>
      <c r="K28">
        <v>15727424.70066011</v>
      </c>
      <c r="L28">
        <v>473751601.76685882</v>
      </c>
    </row>
    <row r="29" spans="1:12" x14ac:dyDescent="0.2">
      <c r="A29" s="1" t="s">
        <v>49</v>
      </c>
      <c r="B29" t="s">
        <v>45</v>
      </c>
      <c r="C29" s="4" t="s">
        <v>17</v>
      </c>
      <c r="D29">
        <v>10984450.98564834</v>
      </c>
      <c r="E29">
        <v>97878.228011035491</v>
      </c>
      <c r="F29">
        <v>3993.310782205815</v>
      </c>
      <c r="G29">
        <v>311086.97321627638</v>
      </c>
      <c r="H29">
        <v>403881.20882687398</v>
      </c>
      <c r="I29">
        <v>825351634.68332088</v>
      </c>
      <c r="J29">
        <v>3383912157.2077761</v>
      </c>
      <c r="K29">
        <v>2577844.3061092221</v>
      </c>
      <c r="L29">
        <v>76899850.273973212</v>
      </c>
    </row>
    <row r="30" spans="1:12" x14ac:dyDescent="0.2">
      <c r="A30" s="1" t="s">
        <v>49</v>
      </c>
      <c r="B30" t="s">
        <v>69</v>
      </c>
      <c r="C30" s="4" t="s">
        <v>11</v>
      </c>
      <c r="D30">
        <v>21642234.397264399</v>
      </c>
      <c r="E30">
        <v>512821.29680759792</v>
      </c>
      <c r="F30">
        <v>7647.648608481165</v>
      </c>
      <c r="G30">
        <v>462449.30303281441</v>
      </c>
      <c r="H30">
        <v>2177625.167490928</v>
      </c>
      <c r="I30">
        <v>1693545540.2138021</v>
      </c>
      <c r="J30">
        <v>4291842631.8365889</v>
      </c>
      <c r="K30">
        <v>4217701.1632180791</v>
      </c>
      <c r="L30">
        <v>157612406.705001</v>
      </c>
    </row>
    <row r="31" spans="1:12" x14ac:dyDescent="0.2">
      <c r="A31" s="1" t="s">
        <v>49</v>
      </c>
      <c r="B31" t="s">
        <v>44</v>
      </c>
      <c r="C31" s="4" t="s">
        <v>12</v>
      </c>
      <c r="D31">
        <v>58599953.576053597</v>
      </c>
      <c r="E31">
        <v>1064021.931684338</v>
      </c>
      <c r="F31">
        <v>12290.44128262676</v>
      </c>
      <c r="G31">
        <v>1104127.278748696</v>
      </c>
      <c r="H31">
        <v>4665034.5514422227</v>
      </c>
      <c r="I31">
        <v>2492338301.2009878</v>
      </c>
      <c r="J31">
        <v>10314498191.602949</v>
      </c>
      <c r="K31">
        <v>9222126.2116579209</v>
      </c>
      <c r="L31">
        <v>325540663.08928257</v>
      </c>
    </row>
    <row r="32" spans="1:12" x14ac:dyDescent="0.2">
      <c r="A32" s="1" t="s">
        <v>49</v>
      </c>
      <c r="B32" t="s">
        <v>47</v>
      </c>
      <c r="C32" s="4" t="s">
        <v>20</v>
      </c>
      <c r="D32">
        <v>3126313.8997693509</v>
      </c>
      <c r="E32">
        <v>38845.351752737974</v>
      </c>
      <c r="F32">
        <v>2060.9292425755052</v>
      </c>
      <c r="G32">
        <v>88301.137566931677</v>
      </c>
      <c r="H32">
        <v>130804.8692697746</v>
      </c>
      <c r="I32">
        <v>549915780.57938135</v>
      </c>
      <c r="J32">
        <v>765064852.53115296</v>
      </c>
      <c r="K32">
        <v>136856276.2830444</v>
      </c>
      <c r="L32">
        <v>74329584.428470328</v>
      </c>
    </row>
    <row r="33" spans="1:12" x14ac:dyDescent="0.2">
      <c r="A33" s="1" t="s">
        <v>49</v>
      </c>
      <c r="B33" t="s">
        <v>47</v>
      </c>
      <c r="C33" s="4" t="s">
        <v>21</v>
      </c>
      <c r="D33">
        <v>90007714.938728154</v>
      </c>
      <c r="E33">
        <v>252013.21580196521</v>
      </c>
      <c r="F33">
        <v>21436.906463136758</v>
      </c>
      <c r="G33">
        <v>108926.0961551576</v>
      </c>
      <c r="H33">
        <v>718542.4198956748</v>
      </c>
      <c r="I33">
        <v>1246889706.1573329</v>
      </c>
      <c r="J33">
        <v>-324275107.17378199</v>
      </c>
      <c r="K33">
        <v>84749154.71664688</v>
      </c>
      <c r="L33">
        <v>1435528767.397929</v>
      </c>
    </row>
    <row r="34" spans="1:12" x14ac:dyDescent="0.2">
      <c r="A34" s="1" t="s">
        <v>49</v>
      </c>
      <c r="B34" t="s">
        <v>47</v>
      </c>
      <c r="C34" s="4" t="s">
        <v>22</v>
      </c>
      <c r="D34">
        <v>32574005.27408354</v>
      </c>
      <c r="E34">
        <v>505663.31646763597</v>
      </c>
      <c r="F34">
        <v>13449.818645277541</v>
      </c>
      <c r="G34">
        <v>454065.01886889769</v>
      </c>
      <c r="H34">
        <v>1558268.587481899</v>
      </c>
      <c r="I34">
        <v>10548363814.024321</v>
      </c>
      <c r="J34">
        <v>3171448083.2683749</v>
      </c>
      <c r="K34">
        <v>809711444.89796185</v>
      </c>
      <c r="L34">
        <v>627579774.03393507</v>
      </c>
    </row>
  </sheetData>
  <sortState xmlns:xlrd2="http://schemas.microsoft.com/office/spreadsheetml/2017/richdata2" ref="C2:M13">
    <sortCondition ref="M2:M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41AD-4939-AA4E-B414-15FB205AF76B}">
  <dimension ref="A1:AH10"/>
  <sheetViews>
    <sheetView topLeftCell="L1" workbookViewId="0">
      <selection activeCell="G19" sqref="G19:G20"/>
    </sheetView>
  </sheetViews>
  <sheetFormatPr baseColWidth="10" defaultRowHeight="15" x14ac:dyDescent="0.2"/>
  <sheetData>
    <row r="1" spans="1:34" x14ac:dyDescent="0.2">
      <c r="A1" s="3" t="s">
        <v>9</v>
      </c>
      <c r="B1" s="4" t="s">
        <v>32</v>
      </c>
      <c r="C1" s="4" t="s">
        <v>36</v>
      </c>
      <c r="D1" s="4" t="s">
        <v>42</v>
      </c>
      <c r="E1" s="4" t="s">
        <v>37</v>
      </c>
      <c r="F1" s="4" t="s">
        <v>39</v>
      </c>
      <c r="G1" s="4" t="s">
        <v>40</v>
      </c>
      <c r="H1" s="4" t="s">
        <v>34</v>
      </c>
      <c r="I1" s="4" t="s">
        <v>35</v>
      </c>
      <c r="J1" s="4" t="s">
        <v>41</v>
      </c>
      <c r="K1" s="4" t="s">
        <v>33</v>
      </c>
      <c r="L1" s="4" t="s">
        <v>38</v>
      </c>
      <c r="M1" s="4" t="s">
        <v>31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18</v>
      </c>
      <c r="V1" s="4" t="s">
        <v>19</v>
      </c>
      <c r="W1" s="4" t="s">
        <v>30</v>
      </c>
      <c r="X1" s="4" t="s">
        <v>13</v>
      </c>
      <c r="Y1" s="4" t="s">
        <v>15</v>
      </c>
      <c r="Z1" s="4" t="s">
        <v>14</v>
      </c>
      <c r="AA1" s="4" t="s">
        <v>10</v>
      </c>
      <c r="AB1" s="4" t="s">
        <v>16</v>
      </c>
      <c r="AC1" s="4" t="s">
        <v>17</v>
      </c>
      <c r="AD1" s="4" t="s">
        <v>11</v>
      </c>
      <c r="AE1" s="4" t="s">
        <v>12</v>
      </c>
      <c r="AF1" s="4" t="s">
        <v>20</v>
      </c>
      <c r="AG1" s="4" t="s">
        <v>21</v>
      </c>
      <c r="AH1" s="4" t="s">
        <v>22</v>
      </c>
    </row>
    <row r="2" spans="1:34" x14ac:dyDescent="0.2">
      <c r="A2" s="3" t="s">
        <v>0</v>
      </c>
      <c r="B2">
        <v>341119280.8382079</v>
      </c>
      <c r="C2">
        <v>113154840.70436411</v>
      </c>
      <c r="D2">
        <v>41332778.678106457</v>
      </c>
      <c r="E2">
        <v>173218175.60582879</v>
      </c>
      <c r="F2">
        <v>22326182.885749951</v>
      </c>
      <c r="G2">
        <v>2067935.790066008</v>
      </c>
      <c r="H2">
        <v>172999.49714259131</v>
      </c>
      <c r="I2">
        <v>2750458.810092574</v>
      </c>
      <c r="J2">
        <v>154463940.287844</v>
      </c>
      <c r="K2">
        <v>20374850.082232598</v>
      </c>
      <c r="L2">
        <v>462503209.34373528</v>
      </c>
      <c r="M2">
        <v>10060892.46405806</v>
      </c>
      <c r="N2">
        <v>35232784.029558383</v>
      </c>
      <c r="O2">
        <v>9473239.1794274785</v>
      </c>
      <c r="P2">
        <v>31795778.800225589</v>
      </c>
      <c r="Q2">
        <v>334641.15428759973</v>
      </c>
      <c r="R2">
        <v>3676226.3734280481</v>
      </c>
      <c r="S2">
        <v>1759145.145759366</v>
      </c>
      <c r="T2">
        <v>116209033.80189151</v>
      </c>
      <c r="U2">
        <v>24453723.534683552</v>
      </c>
      <c r="V2">
        <v>5645894.5744986273</v>
      </c>
      <c r="W2">
        <v>0</v>
      </c>
      <c r="X2">
        <v>19813887.069076449</v>
      </c>
      <c r="Y2">
        <v>46989530.513501219</v>
      </c>
      <c r="Z2">
        <v>8698109.3764924929</v>
      </c>
      <c r="AA2">
        <v>1927051.524181976</v>
      </c>
      <c r="AB2">
        <v>67351355.885755509</v>
      </c>
      <c r="AC2">
        <v>10984450.98564834</v>
      </c>
      <c r="AD2">
        <v>21642234.397264399</v>
      </c>
      <c r="AE2">
        <v>58599953.576053597</v>
      </c>
      <c r="AF2">
        <v>3126313.8997693509</v>
      </c>
      <c r="AG2">
        <v>90007714.938728154</v>
      </c>
      <c r="AH2">
        <v>32574005.27408354</v>
      </c>
    </row>
    <row r="3" spans="1:34" x14ac:dyDescent="0.2">
      <c r="A3" s="3" t="s">
        <v>1</v>
      </c>
      <c r="B3">
        <v>5375067.9495112225</v>
      </c>
      <c r="C3">
        <v>1400932.9541678971</v>
      </c>
      <c r="D3">
        <v>478847.09831090528</v>
      </c>
      <c r="E3">
        <v>2142249.9178980631</v>
      </c>
      <c r="F3">
        <v>298987.96195275872</v>
      </c>
      <c r="G3">
        <v>24839.6951167359</v>
      </c>
      <c r="H3">
        <v>3472.548532031894</v>
      </c>
      <c r="I3">
        <v>69072.854980275399</v>
      </c>
      <c r="J3">
        <v>3519013.767966365</v>
      </c>
      <c r="K3">
        <v>463259.14127418218</v>
      </c>
      <c r="L3">
        <v>10876555.32115243</v>
      </c>
      <c r="M3">
        <v>114409.5991565476</v>
      </c>
      <c r="N3">
        <v>743835.62786618283</v>
      </c>
      <c r="O3">
        <v>168477.7988934849</v>
      </c>
      <c r="P3">
        <v>729295.0803686385</v>
      </c>
      <c r="Q3">
        <v>6367.5846934219153</v>
      </c>
      <c r="R3">
        <v>166026.8937076719</v>
      </c>
      <c r="S3">
        <v>66158.688166111853</v>
      </c>
      <c r="T3">
        <v>2744351.6731149061</v>
      </c>
      <c r="U3">
        <v>290996.49102969578</v>
      </c>
      <c r="V3">
        <v>68200.489473212278</v>
      </c>
      <c r="W3">
        <v>0</v>
      </c>
      <c r="X3">
        <v>196732.36108874271</v>
      </c>
      <c r="Y3">
        <v>449323.39877299569</v>
      </c>
      <c r="Z3">
        <v>75249.130131260303</v>
      </c>
      <c r="AA3">
        <v>13715.52526654237</v>
      </c>
      <c r="AB3">
        <v>1713047.680273219</v>
      </c>
      <c r="AC3">
        <v>97878.228011035491</v>
      </c>
      <c r="AD3">
        <v>512821.29680759792</v>
      </c>
      <c r="AE3">
        <v>1064021.931684338</v>
      </c>
      <c r="AF3">
        <v>38845.351752737974</v>
      </c>
      <c r="AG3">
        <v>252013.21580196521</v>
      </c>
      <c r="AH3">
        <v>505663.31646763597</v>
      </c>
    </row>
    <row r="4" spans="1:34" x14ac:dyDescent="0.2">
      <c r="A4" s="3" t="s">
        <v>2</v>
      </c>
      <c r="B4">
        <v>12298.214717847741</v>
      </c>
      <c r="C4">
        <v>6079.9550809876173</v>
      </c>
      <c r="D4">
        <v>4052.0501808017289</v>
      </c>
      <c r="E4">
        <v>9332.6772945260436</v>
      </c>
      <c r="F4">
        <v>1612.935474916321</v>
      </c>
      <c r="G4">
        <v>96.752613952183793</v>
      </c>
      <c r="H4">
        <v>26.954853395712561</v>
      </c>
      <c r="I4">
        <v>231.78369044035671</v>
      </c>
      <c r="J4">
        <v>35550.542456436757</v>
      </c>
      <c r="K4">
        <v>4921.4206227774239</v>
      </c>
      <c r="L4">
        <v>146583.34091952801</v>
      </c>
      <c r="M4">
        <v>29034.460208912391</v>
      </c>
      <c r="N4">
        <v>11102.655670357521</v>
      </c>
      <c r="O4">
        <v>2866.1384565303688</v>
      </c>
      <c r="P4">
        <v>11642.22362573483</v>
      </c>
      <c r="Q4">
        <v>91.455435453097536</v>
      </c>
      <c r="R4">
        <v>4242.4119277825448</v>
      </c>
      <c r="S4">
        <v>699.25498434083738</v>
      </c>
      <c r="T4">
        <v>35027.817078558837</v>
      </c>
      <c r="U4">
        <v>7564.1655875686019</v>
      </c>
      <c r="V4">
        <v>1225.7655540455719</v>
      </c>
      <c r="W4">
        <v>0</v>
      </c>
      <c r="X4">
        <v>6264.4118011578412</v>
      </c>
      <c r="Y4">
        <v>17748.01644690206</v>
      </c>
      <c r="Z4">
        <v>3308.9402025695449</v>
      </c>
      <c r="AA4">
        <v>617.3325125981205</v>
      </c>
      <c r="AB4">
        <v>21180.426363709212</v>
      </c>
      <c r="AC4">
        <v>3993.310782205815</v>
      </c>
      <c r="AD4">
        <v>7647.648608481165</v>
      </c>
      <c r="AE4">
        <v>12290.44128262676</v>
      </c>
      <c r="AF4">
        <v>2060.9292425755052</v>
      </c>
      <c r="AG4">
        <v>21436.906463136758</v>
      </c>
      <c r="AH4">
        <v>13449.818645277541</v>
      </c>
    </row>
    <row r="5" spans="1:34" x14ac:dyDescent="0.2">
      <c r="A5" s="3" t="s">
        <v>3</v>
      </c>
      <c r="B5">
        <v>1005944.27481877</v>
      </c>
      <c r="C5">
        <v>348529.54310827178</v>
      </c>
      <c r="D5">
        <v>143996.44203799631</v>
      </c>
      <c r="E5">
        <v>531084.47204476781</v>
      </c>
      <c r="F5">
        <v>101645.1126907181</v>
      </c>
      <c r="G5">
        <v>7594.5881050910612</v>
      </c>
      <c r="H5">
        <v>1039.9292684136331</v>
      </c>
      <c r="I5">
        <v>13171.84742698821</v>
      </c>
      <c r="J5">
        <v>1366664.414336612</v>
      </c>
      <c r="K5">
        <v>109999.4759127185</v>
      </c>
      <c r="L5">
        <v>3847407.503636667</v>
      </c>
      <c r="M5">
        <v>173169.8162460131</v>
      </c>
      <c r="N5">
        <v>1120544.568883626</v>
      </c>
      <c r="O5">
        <v>280333.05674063182</v>
      </c>
      <c r="P5">
        <v>455632.62710407033</v>
      </c>
      <c r="Q5">
        <v>6339.0048698428218</v>
      </c>
      <c r="R5">
        <v>404046.18382344401</v>
      </c>
      <c r="S5">
        <v>85464.728973496633</v>
      </c>
      <c r="T5">
        <v>3656319.6988760089</v>
      </c>
      <c r="U5">
        <v>166772.88462319161</v>
      </c>
      <c r="V5">
        <v>45159.783570100008</v>
      </c>
      <c r="W5">
        <v>0</v>
      </c>
      <c r="X5">
        <v>119620.4348697283</v>
      </c>
      <c r="Y5">
        <v>897613.53624584363</v>
      </c>
      <c r="Z5">
        <v>164716.20411699009</v>
      </c>
      <c r="AA5">
        <v>34403.453119754267</v>
      </c>
      <c r="AB5">
        <v>1936477.225799178</v>
      </c>
      <c r="AC5">
        <v>311086.97321627638</v>
      </c>
      <c r="AD5">
        <v>462449.30303281441</v>
      </c>
      <c r="AE5">
        <v>1104127.278748696</v>
      </c>
      <c r="AF5">
        <v>88301.137566931677</v>
      </c>
      <c r="AG5">
        <v>108926.0961551576</v>
      </c>
      <c r="AH5">
        <v>454065.01886889769</v>
      </c>
    </row>
    <row r="6" spans="1:34" x14ac:dyDescent="0.2">
      <c r="A6" s="3" t="s">
        <v>4</v>
      </c>
      <c r="B6">
        <v>23955941.3153846</v>
      </c>
      <c r="C6">
        <v>6238962.9242407763</v>
      </c>
      <c r="D6">
        <v>2087295.72941467</v>
      </c>
      <c r="E6">
        <v>9538243.0191092175</v>
      </c>
      <c r="F6">
        <v>1328503.4924172561</v>
      </c>
      <c r="G6">
        <v>110781.3615520694</v>
      </c>
      <c r="H6">
        <v>15178.780324505071</v>
      </c>
      <c r="I6">
        <v>308020.27417896898</v>
      </c>
      <c r="J6">
        <v>15504634.84577127</v>
      </c>
      <c r="K6">
        <v>1990081.385803934</v>
      </c>
      <c r="L6">
        <v>46950975.390543647</v>
      </c>
      <c r="M6">
        <v>460961.93831677112</v>
      </c>
      <c r="N6">
        <v>3164069.3815761069</v>
      </c>
      <c r="O6">
        <v>706300.91209559585</v>
      </c>
      <c r="P6">
        <v>2994572.931190799</v>
      </c>
      <c r="Q6">
        <v>26602.099787419738</v>
      </c>
      <c r="R6">
        <v>735976.03334397497</v>
      </c>
      <c r="S6">
        <v>291700.7459938266</v>
      </c>
      <c r="T6">
        <v>11794851.13074284</v>
      </c>
      <c r="U6">
        <v>1161548.08852758</v>
      </c>
      <c r="V6">
        <v>287548.00967084093</v>
      </c>
      <c r="W6">
        <v>0</v>
      </c>
      <c r="X6">
        <v>783051.47514473007</v>
      </c>
      <c r="Y6">
        <v>1871851.463907355</v>
      </c>
      <c r="Z6">
        <v>310328.43898396712</v>
      </c>
      <c r="AA6">
        <v>56728.281381630833</v>
      </c>
      <c r="AB6">
        <v>7392852.8134623189</v>
      </c>
      <c r="AC6">
        <v>403881.20882687398</v>
      </c>
      <c r="AD6">
        <v>2177625.167490928</v>
      </c>
      <c r="AE6">
        <v>4665034.5514422227</v>
      </c>
      <c r="AF6">
        <v>130804.8692697746</v>
      </c>
      <c r="AG6">
        <v>718542.4198956748</v>
      </c>
      <c r="AH6">
        <v>1558268.587481899</v>
      </c>
    </row>
    <row r="7" spans="1:34" x14ac:dyDescent="0.2">
      <c r="A7" s="3" t="s">
        <v>5</v>
      </c>
      <c r="B7">
        <v>1153111299.531986</v>
      </c>
      <c r="C7">
        <v>831473644.51592076</v>
      </c>
      <c r="D7">
        <v>352100338.45061457</v>
      </c>
      <c r="E7">
        <v>1279945840.923795</v>
      </c>
      <c r="F7">
        <v>202337782.0040063</v>
      </c>
      <c r="G7">
        <v>11832373.91917369</v>
      </c>
      <c r="H7">
        <v>2798091.8516710969</v>
      </c>
      <c r="I7">
        <v>31088593.949927989</v>
      </c>
      <c r="J7">
        <v>4809314608.4163609</v>
      </c>
      <c r="K7">
        <v>646179401.43784714</v>
      </c>
      <c r="L7">
        <v>16849007153.02947</v>
      </c>
      <c r="M7">
        <v>337008403.6648851</v>
      </c>
      <c r="N7">
        <v>2661159720.841145</v>
      </c>
      <c r="O7">
        <v>776466282.3985194</v>
      </c>
      <c r="P7">
        <v>2161150524.7561741</v>
      </c>
      <c r="Q7">
        <v>10694792.905920509</v>
      </c>
      <c r="R7">
        <v>39957150.797057509</v>
      </c>
      <c r="S7">
        <v>68568552.630524471</v>
      </c>
      <c r="T7">
        <v>7454049206.5661726</v>
      </c>
      <c r="U7">
        <v>4658416499.5111895</v>
      </c>
      <c r="V7">
        <v>1372748668.399178</v>
      </c>
      <c r="W7">
        <v>0</v>
      </c>
      <c r="X7">
        <v>3140692687.04287</v>
      </c>
      <c r="Y7">
        <v>4167437814.7798901</v>
      </c>
      <c r="Z7">
        <v>800165756.41919875</v>
      </c>
      <c r="AA7">
        <v>65126618.241923749</v>
      </c>
      <c r="AB7">
        <v>1972934365.897279</v>
      </c>
      <c r="AC7">
        <v>825351634.68332088</v>
      </c>
      <c r="AD7">
        <v>1693545540.2138021</v>
      </c>
      <c r="AE7">
        <v>2492338301.2009878</v>
      </c>
      <c r="AF7">
        <v>549915780.57938135</v>
      </c>
      <c r="AG7">
        <v>1246889706.1573329</v>
      </c>
      <c r="AH7">
        <v>10548363814.024321</v>
      </c>
    </row>
    <row r="8" spans="1:34" x14ac:dyDescent="0.2">
      <c r="A8" s="3" t="s">
        <v>6</v>
      </c>
      <c r="B8">
        <v>18554740979.508968</v>
      </c>
      <c r="C8">
        <v>7498180039.6956825</v>
      </c>
      <c r="D8">
        <v>2727705765.6840291</v>
      </c>
      <c r="E8">
        <v>11425603823.811489</v>
      </c>
      <c r="F8">
        <v>1763598484.692564</v>
      </c>
      <c r="G8">
        <v>138570168.60312521</v>
      </c>
      <c r="H8">
        <v>13284696.83843198</v>
      </c>
      <c r="I8">
        <v>152031546.13148651</v>
      </c>
      <c r="J8">
        <v>18044834221.69878</v>
      </c>
      <c r="K8">
        <v>1418381964.0230329</v>
      </c>
      <c r="L8">
        <v>53341278436.653183</v>
      </c>
      <c r="M8">
        <v>805137812.22656167</v>
      </c>
      <c r="N8">
        <v>3123729244.8381562</v>
      </c>
      <c r="O8">
        <v>898525435.92737508</v>
      </c>
      <c r="P8">
        <v>3962028407.9690442</v>
      </c>
      <c r="Q8">
        <v>46266064.4313787</v>
      </c>
      <c r="R8">
        <v>345859162.5551607</v>
      </c>
      <c r="S8">
        <v>114539389.4174186</v>
      </c>
      <c r="T8">
        <v>7806445599.496295</v>
      </c>
      <c r="U8">
        <v>3872463564.3154149</v>
      </c>
      <c r="V8">
        <v>1070906204.786046</v>
      </c>
      <c r="W8">
        <v>0</v>
      </c>
      <c r="X8">
        <v>5308604255.3299904</v>
      </c>
      <c r="Y8">
        <v>14859378277.881371</v>
      </c>
      <c r="Z8">
        <v>2774321312.9761801</v>
      </c>
      <c r="AA8">
        <v>441397374.06038481</v>
      </c>
      <c r="AB8">
        <v>7927528298.6862698</v>
      </c>
      <c r="AC8">
        <v>3383912157.2077761</v>
      </c>
      <c r="AD8">
        <v>4291842631.8365889</v>
      </c>
      <c r="AE8">
        <v>10314498191.602949</v>
      </c>
      <c r="AF8">
        <v>765064852.53115296</v>
      </c>
      <c r="AG8">
        <v>-324275107.17378199</v>
      </c>
      <c r="AH8">
        <v>3171448083.2683749</v>
      </c>
    </row>
    <row r="9" spans="1:34" x14ac:dyDescent="0.2">
      <c r="A9" s="3" t="s">
        <v>7</v>
      </c>
      <c r="B9">
        <v>51836349.05551932</v>
      </c>
      <c r="C9">
        <v>20448109.028073531</v>
      </c>
      <c r="D9">
        <v>10360285.544491651</v>
      </c>
      <c r="E9">
        <v>31167141.369392421</v>
      </c>
      <c r="F9">
        <v>5893101.8319974449</v>
      </c>
      <c r="G9">
        <v>166344.16455388209</v>
      </c>
      <c r="H9">
        <v>113585.9084147636</v>
      </c>
      <c r="I9">
        <v>2290674.48551853</v>
      </c>
      <c r="J9">
        <v>104213264.101154</v>
      </c>
      <c r="K9">
        <v>21251369.389746521</v>
      </c>
      <c r="L9">
        <v>710464416.69126129</v>
      </c>
      <c r="M9">
        <v>52287367.057891279</v>
      </c>
      <c r="N9">
        <v>12981918.129245151</v>
      </c>
      <c r="O9">
        <v>3668178.4069115338</v>
      </c>
      <c r="P9">
        <v>309062191.21306127</v>
      </c>
      <c r="Q9">
        <v>606240.93372443609</v>
      </c>
      <c r="R9">
        <v>2000940.3703397859</v>
      </c>
      <c r="S9">
        <v>303598.04574591108</v>
      </c>
      <c r="T9">
        <v>39893196.183640689</v>
      </c>
      <c r="U9">
        <v>679558978.27837551</v>
      </c>
      <c r="V9">
        <v>574045363.15250003</v>
      </c>
      <c r="W9">
        <v>0</v>
      </c>
      <c r="X9">
        <v>328313646.22414827</v>
      </c>
      <c r="Y9">
        <v>30600580.164731819</v>
      </c>
      <c r="Z9">
        <v>5830984.7678501885</v>
      </c>
      <c r="AA9">
        <v>272879.27325149701</v>
      </c>
      <c r="AB9">
        <v>15727424.70066011</v>
      </c>
      <c r="AC9">
        <v>2577844.3061092221</v>
      </c>
      <c r="AD9">
        <v>4217701.1632180791</v>
      </c>
      <c r="AE9">
        <v>9222126.2116579209</v>
      </c>
      <c r="AF9">
        <v>136856276.2830444</v>
      </c>
      <c r="AG9">
        <v>84749154.71664688</v>
      </c>
      <c r="AH9">
        <v>809711444.89796185</v>
      </c>
    </row>
    <row r="10" spans="1:34" x14ac:dyDescent="0.2">
      <c r="A10" s="3" t="s">
        <v>8</v>
      </c>
      <c r="B10">
        <v>429574197.7522614</v>
      </c>
      <c r="C10">
        <v>184798080.91426361</v>
      </c>
      <c r="D10">
        <v>108376283.8814245</v>
      </c>
      <c r="E10">
        <v>282727858.08310622</v>
      </c>
      <c r="F10">
        <v>44878060.457601838</v>
      </c>
      <c r="G10">
        <v>2505939.4664081349</v>
      </c>
      <c r="H10">
        <v>798507.79670672922</v>
      </c>
      <c r="I10">
        <v>8301645.7440668875</v>
      </c>
      <c r="J10">
        <v>1002110294.62853</v>
      </c>
      <c r="K10">
        <v>210507637.4973866</v>
      </c>
      <c r="L10">
        <v>3782583926.3038869</v>
      </c>
      <c r="M10">
        <v>160155890.51904041</v>
      </c>
      <c r="N10">
        <v>299269344.46850991</v>
      </c>
      <c r="O10">
        <v>83088427.908428878</v>
      </c>
      <c r="P10">
        <v>204006268.77183649</v>
      </c>
      <c r="Q10">
        <v>2498105.2194013591</v>
      </c>
      <c r="R10">
        <v>14827006.23957598</v>
      </c>
      <c r="S10">
        <v>11952454.370124569</v>
      </c>
      <c r="T10">
        <v>943274429.78640604</v>
      </c>
      <c r="U10">
        <v>403194529.67093968</v>
      </c>
      <c r="V10">
        <v>117081807.860783</v>
      </c>
      <c r="W10">
        <v>0</v>
      </c>
      <c r="X10">
        <v>240930023.63584021</v>
      </c>
      <c r="Y10">
        <v>305694142.71019047</v>
      </c>
      <c r="Z10">
        <v>57338971.804918751</v>
      </c>
      <c r="AA10">
        <v>7395056.3936062306</v>
      </c>
      <c r="AB10">
        <v>473751601.76685882</v>
      </c>
      <c r="AC10">
        <v>76899850.273973212</v>
      </c>
      <c r="AD10">
        <v>157612406.705001</v>
      </c>
      <c r="AE10">
        <v>325540663.08928257</v>
      </c>
      <c r="AF10">
        <v>74329584.428470328</v>
      </c>
      <c r="AG10">
        <v>1435528767.397929</v>
      </c>
      <c r="AH10">
        <v>627579774.03393507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0A9A-EF02-F644-AEF7-9432E46A145F}">
  <dimension ref="A1:E10"/>
  <sheetViews>
    <sheetView tabSelected="1" zoomScale="142" workbookViewId="0">
      <selection activeCell="K24" sqref="K24"/>
    </sheetView>
  </sheetViews>
  <sheetFormatPr baseColWidth="10" defaultRowHeight="15" x14ac:dyDescent="0.2"/>
  <cols>
    <col min="2" max="5" width="11.1640625" bestFit="1" customWidth="1"/>
  </cols>
  <sheetData>
    <row r="1" spans="1:5" x14ac:dyDescent="0.2">
      <c r="B1" t="s">
        <v>64</v>
      </c>
      <c r="C1" t="s">
        <v>65</v>
      </c>
      <c r="D1" t="s">
        <v>66</v>
      </c>
      <c r="E1" t="s">
        <v>67</v>
      </c>
    </row>
    <row r="2" spans="1:5" x14ac:dyDescent="0.2">
      <c r="A2" t="s">
        <v>77</v>
      </c>
      <c r="B2">
        <f>SUM(BAU_swiss_to_code!B2:AH2)</f>
        <v>2487805892.1423249</v>
      </c>
      <c r="C2">
        <f>SUM(BAU_lancet_to_code!B2:AH2)</f>
        <v>1933840619.0217438</v>
      </c>
      <c r="D2">
        <f>SUM(OA_swiss_to_code!B2:AH2)</f>
        <v>2318033397.5631847</v>
      </c>
      <c r="E2">
        <f>SUM(OA_lancet_to_code!B2:AH2)</f>
        <v>2012000878.1986294</v>
      </c>
    </row>
    <row r="3" spans="1:5" x14ac:dyDescent="0.2">
      <c r="A3" t="s">
        <v>78</v>
      </c>
      <c r="B3">
        <f>SUM(BAU_swiss_to_code!B3:AH3)</f>
        <v>40415600.958995916</v>
      </c>
      <c r="C3">
        <f>SUM(BAU_lancet_to_code!B3:AH3)</f>
        <v>34669730.573390804</v>
      </c>
      <c r="D3">
        <f>SUM(OA_swiss_to_code!B3:AH3)</f>
        <v>48602105.54612381</v>
      </c>
      <c r="E3">
        <f>SUM(OA_lancet_to_code!B3:AH3)</f>
        <v>52740533.614779167</v>
      </c>
    </row>
    <row r="4" spans="1:5" x14ac:dyDescent="0.2">
      <c r="A4" t="s">
        <v>79</v>
      </c>
      <c r="B4">
        <f>SUM(BAU_swiss_to_code!B4:AH4)</f>
        <v>407894.9401934084</v>
      </c>
      <c r="C4">
        <f>SUM(BAU_lancet_to_code!B4:AH4)</f>
        <v>434281.15878613485</v>
      </c>
      <c r="D4">
        <f>SUM(OA_swiss_to_code!B4:AH4)</f>
        <v>431608.31610973098</v>
      </c>
      <c r="E4">
        <f>SUM(OA_lancet_to_code!B4:AH4)</f>
        <v>506485.05159852601</v>
      </c>
    </row>
    <row r="5" spans="1:5" x14ac:dyDescent="0.2">
      <c r="A5" t="s">
        <v>80</v>
      </c>
      <c r="B5">
        <f>SUM(BAU_swiss_to_code!B5:AH5)</f>
        <v>19778359.649240233</v>
      </c>
      <c r="C5">
        <f>SUM(BAU_lancet_to_code!B5:AH5)</f>
        <v>19552646.61883771</v>
      </c>
      <c r="D5">
        <f>SUM(OA_swiss_to_code!B5:AH5)</f>
        <v>26760336.32084566</v>
      </c>
      <c r="E5">
        <f>SUM(OA_lancet_to_code!B5:AH5)</f>
        <v>31089011.529231813</v>
      </c>
    </row>
    <row r="6" spans="1:5" x14ac:dyDescent="0.2">
      <c r="A6" t="s">
        <v>85</v>
      </c>
      <c r="B6">
        <f>SUM(BAU_swiss_to_code!B6:AH6)</f>
        <v>176073894.0999549</v>
      </c>
      <c r="C6">
        <f>SUM(BAU_lancet_to_code!B6:AH6)</f>
        <v>149721719.06727403</v>
      </c>
      <c r="D6">
        <f>SUM(OA_swiss_to_code!B6:AH6)</f>
        <v>215365410.9183678</v>
      </c>
      <c r="E6">
        <f>SUM(OA_lancet_to_code!B6:AH6)</f>
        <v>232881092.44169474</v>
      </c>
    </row>
    <row r="7" spans="1:5" x14ac:dyDescent="0.2">
      <c r="A7" t="s">
        <v>84</v>
      </c>
      <c r="B7">
        <f>SUM(BAU_swiss_to_code!B7:AH7)</f>
        <v>78744453974.722809</v>
      </c>
      <c r="C7">
        <f>SUM(BAU_lancet_to_code!B7:AH7)</f>
        <v>73212170949.741837</v>
      </c>
      <c r="D7">
        <f>SUM(OA_swiss_to_code!B7:AH7)</f>
        <v>82448404156.167908</v>
      </c>
      <c r="E7">
        <f>SUM(OA_lancet_to_code!B7:AH7)</f>
        <v>58386076244.171539</v>
      </c>
    </row>
    <row r="8" spans="1:5" x14ac:dyDescent="0.2">
      <c r="A8" t="s">
        <v>81</v>
      </c>
      <c r="B8">
        <f>SUM(BAU_swiss_to_code!B8:AH8)</f>
        <v>223986829550.33069</v>
      </c>
      <c r="C8">
        <f>SUM(BAU_lancet_to_code!B8:AH8)</f>
        <v>190037831341.51083</v>
      </c>
      <c r="D8">
        <f>SUM(OA_swiss_to_code!B8:AH8)</f>
        <v>267442553316.92654</v>
      </c>
      <c r="E8">
        <f>SUM(OA_lancet_to_code!B8:AH8)</f>
        <v>275450070593.46362</v>
      </c>
    </row>
    <row r="9" spans="1:5" x14ac:dyDescent="0.2">
      <c r="A9" t="s">
        <v>82</v>
      </c>
      <c r="B9">
        <f>SUM(BAU_swiss_to_code!B9:AH9)</f>
        <v>3685269993.6387792</v>
      </c>
      <c r="C9">
        <f>SUM(BAU_lancet_to_code!B9:AH9)</f>
        <v>4060692676.0508394</v>
      </c>
      <c r="D9">
        <f>SUM(OA_swiss_to_code!B9:AH9)</f>
        <v>4189181483.7160001</v>
      </c>
      <c r="E9">
        <f>SUM(OA_lancet_to_code!B9:AH9)</f>
        <v>4455869482.9378233</v>
      </c>
    </row>
    <row r="10" spans="1:5" x14ac:dyDescent="0.2">
      <c r="A10" t="s">
        <v>83</v>
      </c>
      <c r="B10">
        <f>SUM(BAU_swiss_to_code!B10:AH10)</f>
        <v>11790732527.6758</v>
      </c>
      <c r="C10">
        <f>SUM(BAU_lancet_to_code!B10:AH10)</f>
        <v>12079111539.580694</v>
      </c>
      <c r="D10">
        <f>SUM(OA_swiss_to_code!B10:AH10)</f>
        <v>10417057023.50625</v>
      </c>
      <c r="E10">
        <f>SUM(OA_lancet_to_code!B10:AH10)</f>
        <v>12383486870.281866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37</vt:i4>
      </vt:variant>
    </vt:vector>
  </HeadingPairs>
  <TitlesOfParts>
    <vt:vector size="37" baseType="lpstr">
      <vt:lpstr>BAU_swiss_test</vt:lpstr>
      <vt:lpstr>BAU_swiss</vt:lpstr>
      <vt:lpstr>BAU_swiss_formatting</vt:lpstr>
      <vt:lpstr>BAU_swiss_to_code</vt:lpstr>
      <vt:lpstr>BAU_lancet</vt:lpstr>
      <vt:lpstr>BAU_lancet_test</vt:lpstr>
      <vt:lpstr>BAU_Lancet_formatting</vt:lpstr>
      <vt:lpstr>BAU_lancet_to_code</vt:lpstr>
      <vt:lpstr>Total impacts</vt:lpstr>
      <vt:lpstr>OA_swiss</vt:lpstr>
      <vt:lpstr>OA_swiss_formatting</vt:lpstr>
      <vt:lpstr>OA_swiss_to_code</vt:lpstr>
      <vt:lpstr>OA_lancet</vt:lpstr>
      <vt:lpstr>0A_lancet_formatting</vt:lpstr>
      <vt:lpstr>OA_lancet_to_code</vt:lpstr>
      <vt:lpstr>ConvBASE</vt:lpstr>
      <vt:lpstr>ConvBASE_formatting</vt:lpstr>
      <vt:lpstr>OrgBASE</vt:lpstr>
      <vt:lpstr>OrgBASE_formatting</vt:lpstr>
      <vt:lpstr>resource</vt:lpstr>
      <vt:lpstr>resource_to_code</vt:lpstr>
      <vt:lpstr>water_use</vt:lpstr>
      <vt:lpstr>water_use_to_code</vt:lpstr>
      <vt:lpstr>ecotox</vt:lpstr>
      <vt:lpstr>ecotox_to_code</vt:lpstr>
      <vt:lpstr>land_use</vt:lpstr>
      <vt:lpstr>land_use_to_code</vt:lpstr>
      <vt:lpstr>eutr_ter</vt:lpstr>
      <vt:lpstr>eutr_ter_to_code</vt:lpstr>
      <vt:lpstr>eutr_marine</vt:lpstr>
      <vt:lpstr>eutr_marine_to_code</vt:lpstr>
      <vt:lpstr>eutrophication_freshwater</vt:lpstr>
      <vt:lpstr>eutr_fres_to_code</vt:lpstr>
      <vt:lpstr>Acidification</vt:lpstr>
      <vt:lpstr>acidification_to_code</vt:lpstr>
      <vt:lpstr>Climate change</vt:lpstr>
      <vt:lpstr>CC_to_code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Agathe Crosnier</cp:lastModifiedBy>
  <dcterms:created xsi:type="dcterms:W3CDTF">2023-06-24T19:59:35Z</dcterms:created>
  <dcterms:modified xsi:type="dcterms:W3CDTF">2024-12-13T13:19:03Z</dcterms:modified>
</cp:coreProperties>
</file>